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7DB2A48D-4C89-40D8-8155-08B479C1801C}" xr6:coauthVersionLast="47" xr6:coauthVersionMax="47" xr10:uidLastSave="{00000000-0000-0000-0000-000000000000}"/>
  <bookViews>
    <workbookView xWindow="1152" yWindow="1152" windowWidth="16560" windowHeight="10500" tabRatio="77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63" i="12" l="1"/>
  <c r="AU63" i="12"/>
  <c r="AP63" i="12"/>
  <c r="AA23" i="12" l="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CO34" i="10" l="1"/>
  <c r="CO35" i="10" s="1"/>
  <c r="CO36" i="10" s="1"/>
  <c r="CO37" i="10" s="1"/>
  <c r="CO38" i="10" s="1"/>
  <c r="CO39" i="10" s="1"/>
</calcChain>
</file>

<file path=xl/sharedStrings.xml><?xml version="1.0" encoding="utf-8"?>
<sst xmlns="http://schemas.openxmlformats.org/spreadsheetml/2006/main" count="1096" uniqueCount="602">
  <si>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</si>
  <si>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</si>
  <si>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</si>
  <si>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</si>
  <si>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</si>
  <si>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</si>
  <si>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</si>
  <si>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</si>
  <si>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</si>
  <si>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</si>
  <si>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</si>
  <si>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</si>
  <si>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</si>
  <si>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</si>
  <si>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</si>
  <si>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</si>
  <si>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</si>
  <si>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</si>
  <si>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</si>
  <si>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</si>
  <si>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</si>
  <si>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</si>
  <si>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</si>
  <si>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</si>
  <si>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</si>
  <si>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</si>
  <si>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</si>
  <si>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</si>
  <si>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</si>
  <si>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</si>
  <si>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</si>
  <si>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</si>
  <si>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</si>
  <si>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</si>
  <si>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</si>
  <si>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</si>
  <si>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</si>
  <si>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</si>
  <si>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</si>
  <si>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</si>
  <si>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</si>
  <si>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</si>
  <si>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</si>
  <si>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</si>
  <si>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</si>
  <si>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</si>
  <si>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</si>
  <si>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</si>
  <si>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</si>
  <si>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</si>
  <si>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</si>
  <si>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</si>
  <si>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</si>
  <si>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</si>
  <si>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</si>
  <si>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</si>
  <si>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</si>
  <si>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</si>
  <si>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</si>
  <si>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</si>
  <si>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</si>
  <si>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</si>
  <si>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</si>
  <si>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</si>
  <si>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</si>
  <si>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</si>
  <si>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</si>
  <si>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</si>
  <si>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</si>
  <si>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</si>
  <si>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</si>
  <si>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</si>
  <si>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</si>
  <si>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</si>
  <si>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</si>
  <si>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</si>
  <si>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</si>
  <si>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</si>
  <si>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</si>
  <si>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</si>
  <si>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</si>
  <si>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</si>
  <si>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</si>
  <si>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</si>
  <si>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</si>
  <si>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</si>
  <si>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</si>
  <si>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</si>
  <si>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</si>
  <si>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</si>
  <si>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</si>
  <si>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</si>
  <si>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</si>
  <si>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</si>
  <si>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</si>
  <si>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</si>
  <si>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</si>
  <si>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</si>
  <si>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</si>
  <si>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</si>
  <si>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河内長野市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</si>
  <si>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</si>
  <si>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</si>
  <si>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</si>
  <si>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</si>
  <si>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</si>
  <si>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</si>
  <si>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</si>
  <si>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</si>
  <si>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</si>
  <si>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</si>
  <si>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</si>
  <si>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</si>
  <si>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</si>
  <si>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</si>
  <si>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</si>
  <si>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</si>
  <si>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</si>
  <si>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</si>
  <si>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</si>
  <si>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</si>
  <si>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</si>
  <si>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</si>
  <si>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</si>
  <si>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</si>
  <si>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</si>
  <si>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</si>
  <si>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</si>
  <si>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</si>
  <si>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</si>
  <si>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</si>
  <si>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</si>
  <si>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</si>
  <si>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</si>
  <si>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</si>
  <si>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</si>
  <si>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</si>
  <si>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</si>
  <si>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</si>
  <si>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</si>
  <si>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</si>
  <si>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</si>
  <si>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</si>
  <si>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</si>
  <si>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</si>
  <si>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</si>
  <si>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</si>
  <si>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</si>
  <si>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</si>
  <si>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</si>
  <si>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</si>
  <si>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</si>
  <si>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</si>
  <si>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</si>
  <si>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</si>
  <si>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</si>
  <si>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</si>
  <si>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</si>
  <si>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</si>
  <si>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</si>
  <si>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</si>
  <si>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</si>
  <si>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</si>
  <si>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</si>
  <si>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</si>
  <si>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</si>
  <si>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</si>
  <si>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</si>
  <si>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</si>
  <si>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</si>
  <si>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</si>
  <si>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</si>
  <si>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</si>
  <si>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</si>
  <si>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</si>
  <si>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</si>
  <si>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</si>
  <si>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</si>
  <si>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</si>
  <si>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</si>
  <si>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</si>
  <si>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</si>
  <si>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</si>
  <si>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</si>
  <si>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</si>
  <si>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</si>
  <si>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</si>
  <si>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</si>
  <si>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</si>
  <si>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</si>
  <si>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</si>
  <si>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</si>
  <si>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</si>
  <si>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</si>
  <si>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</si>
  <si>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</si>
  <si>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</si>
  <si>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</si>
  <si>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</si>
  <si>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</si>
  <si>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</si>
  <si>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</si>
  <si>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</si>
  <si>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</si>
  <si>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</si>
  <si>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</si>
  <si>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</si>
  <si>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</si>
  <si>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</si>
  <si>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</si>
  <si>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</si>
  <si>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</si>
  <si>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</si>
  <si>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</si>
  <si>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</si>
  <si>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</si>
  <si>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</si>
  <si>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</si>
  <si>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</si>
  <si>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大阪府河内長野市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</si>
  <si>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</si>
  <si>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</si>
  <si>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</si>
  <si>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</si>
  <si>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</si>
  <si>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</si>
  <si>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</si>
  <si>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</si>
  <si>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</si>
  <si>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</si>
  <si>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</si>
  <si>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</si>
  <si>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</si>
  <si>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</si>
  <si>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</si>
  <si>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</si>
  <si>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</si>
  <si>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</si>
  <si>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</si>
  <si>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</si>
  <si>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</si>
  <si>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</si>
  <si>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</si>
  <si>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</si>
  <si>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</si>
  <si>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</si>
  <si>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</si>
  <si>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</si>
  <si>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</si>
  <si>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</si>
  <si>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</si>
  <si>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</si>
  <si>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</si>
  <si>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</si>
  <si>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</si>
  <si>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</si>
  <si>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</si>
  <si>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</si>
  <si>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</si>
  <si>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</si>
  <si>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</si>
  <si>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</si>
  <si>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</si>
  <si>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</si>
  <si>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</si>
  <si>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</si>
  <si>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</si>
  <si>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</si>
  <si>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</si>
  <si>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</si>
  <si>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</si>
  <si>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</si>
  <si>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</si>
  <si>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</si>
  <si>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</si>
  <si>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</si>
  <si>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</si>
  <si>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</si>
  <si>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</si>
  <si>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</si>
  <si>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</si>
  <si>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</si>
  <si>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</si>
  <si>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</si>
  <si>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</si>
  <si>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</si>
  <si>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</si>
  <si>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</si>
  <si>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</si>
  <si>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</si>
  <si>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</si>
  <si>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</si>
  <si>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</si>
  <si>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</si>
  <si>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</si>
  <si>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</si>
  <si>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</si>
  <si>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</si>
  <si>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</si>
  <si>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</si>
  <si>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</si>
  <si>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</si>
  <si>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</si>
  <si>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</si>
  <si>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</si>
  <si>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</si>
  <si>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</si>
  <si>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</si>
  <si>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</si>
  <si>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</si>
  <si>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</si>
  <si>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</si>
  <si>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</si>
  <si>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</si>
  <si>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</si>
  <si>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</si>
  <si>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</si>
  <si>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</si>
  <si>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</si>
  <si>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</si>
  <si>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</si>
  <si>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</si>
  <si>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</si>
  <si>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</si>
  <si>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</si>
  <si>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</si>
  <si>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</si>
  <si>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</si>
  <si>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</si>
  <si>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</si>
  <si>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</si>
  <si>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</si>
  <si>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</si>
  <si>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</si>
  <si>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</si>
  <si>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</si>
  <si>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</si>
  <si>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</si>
  <si>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</si>
  <si>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</si>
  <si>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</si>
  <si>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</si>
  <si>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</si>
  <si>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</si>
  <si>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</si>
  <si>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</si>
  <si>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</si>
  <si>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</si>
  <si>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</si>
  <si>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</si>
  <si>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</si>
  <si>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</si>
  <si>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</si>
  <si>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</si>
  <si>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</si>
  <si>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</si>
  <si>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</si>
  <si>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</si>
  <si>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</si>
  <si>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</si>
  <si>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</si>
  <si>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</si>
  <si>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</si>
  <si>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</si>
  <si>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</si>
  <si>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</si>
  <si>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</si>
  <si>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</si>
  <si>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</si>
  <si>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</si>
  <si>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</si>
  <si>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大阪府河内長野市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</si>
  <si>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</si>
  <si>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</si>
  <si>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</si>
  <si>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</si>
  <si>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</si>
  <si>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</si>
  <si>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</si>
  <si>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</si>
  <si>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</si>
  <si>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</si>
  <si>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</si>
  <si>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</si>
  <si>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</si>
  <si>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</si>
  <si>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</si>
  <si>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</si>
  <si>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</si>
  <si>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</si>
  <si>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</si>
  <si>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</si>
  <si>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</si>
  <si>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</si>
  <si>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</si>
  <si>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</si>
  <si>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</si>
  <si>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</si>
  <si>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</si>
  <si>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</si>
  <si>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</si>
  <si>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</si>
  <si>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</si>
  <si>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</si>
  <si>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</si>
  <si>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</si>
  <si>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</si>
  <si>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</si>
  <si>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</si>
  <si>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</si>
  <si>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</si>
  <si>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</si>
  <si>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</si>
  <si>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</si>
  <si>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</si>
  <si>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</si>
  <si>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</si>
  <si>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</si>
  <si>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</si>
  <si>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</si>
  <si>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</si>
  <si>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</si>
  <si>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</si>
  <si>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</si>
  <si>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</si>
  <si>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</si>
  <si>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</si>
  <si>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</si>
  <si>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</si>
  <si>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</si>
  <si>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</si>
  <si>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</si>
  <si>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</si>
  <si>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</si>
  <si>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</si>
  <si>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</si>
  <si>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</si>
  <si>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</si>
  <si>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</si>
  <si>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</si>
  <si>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</si>
  <si>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</si>
  <si>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</si>
  <si>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</si>
  <si>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</si>
  <si>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</si>
  <si>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</si>
  <si>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</si>
  <si>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</si>
  <si>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</si>
  <si>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</si>
  <si>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</si>
  <si>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</si>
  <si>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</si>
  <si>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</si>
  <si>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</si>
  <si>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</si>
  <si>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</si>
  <si>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</si>
  <si>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</si>
  <si>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</si>
  <si>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</si>
  <si>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</si>
  <si>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</si>
  <si>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</si>
  <si>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</si>
  <si>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</si>
  <si>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</si>
  <si>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</si>
  <si>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</si>
  <si>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</si>
  <si>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</si>
  <si>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</si>
  <si>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</si>
  <si>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</si>
  <si>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</si>
  <si>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</si>
  <si>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</si>
  <si>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</si>
  <si>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</si>
  <si>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</si>
  <si>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</si>
  <si>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</si>
  <si>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</si>
  <si>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</si>
  <si>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</si>
  <si>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</si>
  <si>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</si>
  <si>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</si>
  <si>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</si>
  <si>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</si>
  <si>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</si>
  <si>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</si>
  <si>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</si>
  <si>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</si>
  <si>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</si>
  <si>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</si>
  <si>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</si>
  <si>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</si>
  <si>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</si>
  <si>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</si>
  <si>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</si>
  <si>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</si>
  <si>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</si>
  <si>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</si>
  <si>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</si>
  <si>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</si>
  <si>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</si>
  <si>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</si>
  <si>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</si>
  <si>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</si>
  <si>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</si>
  <si>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</si>
  <si>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</si>
  <si>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</si>
  <si>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</si>
  <si>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</si>
  <si>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</si>
  <si>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</si>
  <si>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</si>
  <si>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</si>
  <si>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</si>
  <si>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</si>
  <si>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</si>
  <si>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</si>
  <si>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</si>
  <si>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</si>
  <si>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</si>
  <si>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</si>
  <si>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</si>
  <si>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</si>
  <si>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</si>
  <si>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</si>
  <si>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</si>
  <si>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</si>
  <si>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</si>
  <si>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</si>
  <si>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</si>
  <si>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</si>
  <si>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</si>
  <si>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</si>
  <si>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</si>
  <si>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</si>
  <si>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</si>
  <si>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</si>
  <si>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</si>
  <si>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</si>
  <si>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</si>
  <si>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</si>
  <si>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</si>
  <si>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</si>
  <si>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</si>
  <si>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</si>
  <si>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</si>
  <si>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</si>
  <si>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</si>
  <si>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</si>
  <si>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</si>
  <si>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</si>
  <si>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</si>
  <si>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</si>
  <si>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</si>
  <si>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</si>
  <si>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</si>
  <si>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</si>
  <si>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</si>
  <si>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</si>
  <si>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下水道事業会計</t>
  </si>
  <si>
    <t>介護保険特別会計</t>
  </si>
  <si>
    <t>後期高齢者医療特別会計</t>
  </si>
  <si>
    <t>一般会計</t>
  </si>
  <si>
    <t>国民健康保険事業勘定特別会計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</si>
  <si>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</si>
  <si>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</si>
  <si>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</si>
  <si>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</si>
  <si>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</si>
  <si>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</si>
  <si>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</si>
  <si>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</si>
  <si>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</si>
  <si>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南河内環境事業組合（一般会計）</t>
    <rPh sb="0" eb="3">
      <t>ミナミカワチ</t>
    </rPh>
    <rPh sb="3" eb="5">
      <t>カンキョウ</t>
    </rPh>
    <rPh sb="5" eb="7">
      <t>ジギョウ</t>
    </rPh>
    <rPh sb="7" eb="9">
      <t>クミアイ</t>
    </rPh>
    <rPh sb="10" eb="12">
      <t>イッパン</t>
    </rPh>
    <rPh sb="12" eb="14">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</si>
  <si>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</si>
  <si>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</si>
  <si>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大阪府広域水道企業団水道事業会計（水道用水供給事業）</t>
    <rPh sb="0" eb="3">
      <t>オオサカフ</t>
    </rPh>
    <rPh sb="3" eb="5">
      <t>コウイキ</t>
    </rPh>
    <rPh sb="5" eb="7">
      <t>スイドウ</t>
    </rPh>
    <rPh sb="7" eb="9">
      <t>キギョウ</t>
    </rPh>
    <rPh sb="9" eb="10">
      <t>ダン</t>
    </rPh>
    <rPh sb="10" eb="12">
      <t>スイドウ</t>
    </rPh>
    <rPh sb="12" eb="14">
      <t>ジギョウ</t>
    </rPh>
    <rPh sb="14" eb="16">
      <t>カイケイ</t>
    </rPh>
    <rPh sb="17" eb="19">
      <t>スイドウ</t>
    </rPh>
    <rPh sb="19" eb="21">
      <t>ヨウスイ</t>
    </rPh>
    <rPh sb="21" eb="23">
      <t>キョウキュウ</t>
    </rPh>
    <rPh sb="23" eb="25">
      <t>ジギョウ</t>
    </rPh>
    <phoneticPr fontId="2"/>
  </si>
  <si>
    <t>大阪広域水道企業団（工業用水供給事業）</t>
    <rPh sb="0" eb="2">
      <t>オオサカ</t>
    </rPh>
    <rPh sb="2" eb="4">
      <t>コウイキ</t>
    </rPh>
    <rPh sb="4" eb="6">
      <t>スイドウ</t>
    </rPh>
    <rPh sb="6" eb="8">
      <t>キギョウ</t>
    </rPh>
    <rPh sb="8" eb="9">
      <t>ダン</t>
    </rPh>
    <rPh sb="10" eb="12">
      <t>コウギョウ</t>
    </rPh>
    <rPh sb="12" eb="14">
      <t>ヨウスイ</t>
    </rPh>
    <phoneticPr fontId="2"/>
  </si>
  <si>
    <t>河内長野市公園緑化協会</t>
    <rPh sb="0" eb="5">
      <t>カワチナガノシ</t>
    </rPh>
    <rPh sb="5" eb="7">
      <t>コウエン</t>
    </rPh>
    <rPh sb="7" eb="9">
      <t>リョクカ</t>
    </rPh>
    <rPh sb="9" eb="11">
      <t>キョウカイ</t>
    </rPh>
    <phoneticPr fontId="2"/>
  </si>
  <si>
    <t>河内長野市勤労者福祉サービスセンター</t>
    <rPh sb="0" eb="5">
      <t>カワチナガノシ</t>
    </rPh>
    <rPh sb="5" eb="8">
      <t>キンロウシャ</t>
    </rPh>
    <rPh sb="8" eb="10">
      <t>フクシ</t>
    </rPh>
    <phoneticPr fontId="2"/>
  </si>
  <si>
    <t>河内長野市文化振興財団</t>
    <rPh sb="0" eb="5">
      <t>カワチナガノシ</t>
    </rPh>
    <rPh sb="5" eb="7">
      <t>ブンカ</t>
    </rPh>
    <rPh sb="7" eb="9">
      <t>シンコウ</t>
    </rPh>
    <rPh sb="9" eb="11">
      <t>ザイダン</t>
    </rPh>
    <phoneticPr fontId="2"/>
  </si>
  <si>
    <t>河内長野都市開発</t>
    <rPh sb="0" eb="4">
      <t>カワチナガノ</t>
    </rPh>
    <rPh sb="4" eb="6">
      <t>トシ</t>
    </rPh>
    <rPh sb="6" eb="8">
      <t>カイハツ</t>
    </rPh>
    <phoneticPr fontId="2"/>
  </si>
  <si>
    <t>三日市都市開発</t>
    <rPh sb="0" eb="3">
      <t>ミッカイチ</t>
    </rPh>
    <rPh sb="3" eb="5">
      <t>トシ</t>
    </rPh>
    <rPh sb="5" eb="7">
      <t>カイハツ</t>
    </rPh>
    <phoneticPr fontId="2"/>
  </si>
  <si>
    <t>三日市町駅整備</t>
    <rPh sb="0" eb="3">
      <t>ミッカイチ</t>
    </rPh>
    <rPh sb="3" eb="4">
      <t>チョウ</t>
    </rPh>
    <rPh sb="4" eb="5">
      <t>エキ</t>
    </rPh>
    <rPh sb="5" eb="7">
      <t>セイビ</t>
    </rPh>
    <phoneticPr fontId="2"/>
  </si>
  <si>
    <t>-</t>
    <phoneticPr fontId="2"/>
  </si>
  <si>
    <t>-</t>
    <phoneticPr fontId="5"/>
  </si>
  <si>
    <t>-</t>
    <phoneticPr fontId="2"/>
  </si>
  <si>
    <t>-</t>
    <phoneticPr fontId="2"/>
  </si>
  <si>
    <t>-</t>
    <phoneticPr fontId="2"/>
  </si>
  <si>
    <t>公共施設維持改修基金</t>
    <phoneticPr fontId="5"/>
  </si>
  <si>
    <t>普通建設事業基金</t>
    <rPh sb="0" eb="2">
      <t>フツウ</t>
    </rPh>
    <rPh sb="2" eb="4">
      <t>ケンセツ</t>
    </rPh>
    <rPh sb="4" eb="6">
      <t>ジギョウ</t>
    </rPh>
    <rPh sb="6" eb="8">
      <t>キキン</t>
    </rPh>
    <phoneticPr fontId="2"/>
  </si>
  <si>
    <t>ふるさとづくり基金</t>
    <rPh sb="7" eb="9">
      <t>キキン</t>
    </rPh>
    <phoneticPr fontId="2"/>
  </si>
  <si>
    <t>長寿ふれあい基金</t>
    <rPh sb="0" eb="2">
      <t>チョウジュ</t>
    </rPh>
    <rPh sb="6" eb="8">
      <t>キキン</t>
    </rPh>
    <phoneticPr fontId="2"/>
  </si>
  <si>
    <t>日野地区環境整備基金</t>
    <rPh sb="0" eb="2">
      <t>ヒノ</t>
    </rPh>
    <rPh sb="2" eb="4">
      <t>チク</t>
    </rPh>
    <rPh sb="4" eb="6">
      <t>カンキョウ</t>
    </rPh>
    <rPh sb="6" eb="8">
      <t>セイビ</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</si>
</sst>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633B-4D32-9358-A2492B70C1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12563</c:v>
                </c:pt>
                <c:pt idx="1">
                  <c:v>15677</c:v>
                </c:pt>
                <c:pt idx="2">
                  <c:v>19984</c:v>
                </c:pt>
                <c:pt idx="3">
                  <c:v>18389</c:v>
                </c:pt>
                <c:pt idx="4">
                  <c:v>20306</c:v>
                </c:pt>
              </c:numCache>
            </c:numRef>
          </c:val>
          <c:smooth val="0"/>
          <c:extLst>
            <c:ext xmlns:c16="http://schemas.microsoft.com/office/drawing/2014/chart" uri="{C3380CC4-5D6E-409C-BE32-E72D297353CC}">
              <c16:uniqueId val="{00000001-633B-4D32-9358-A2492B70C1E6}"/>
            </c:ext>
          </c:extLst>
        </c:ser>
        <c:dLbls>
          <c:showLegendKey val="0"/>
          <c:showVal val="0"/>
          <c:showCatName val="0"/>
          <c:showSerName val="0"/>
          <c:showPercent val="0"/>
          <c:showBubbleSize val="0"/>
        </c:dLbls>
        <c:marker val="1"/>
        <c:smooth val="0"/>
        <c:axId val="125667968"/>
        <c:axId val="125678336"/>
      </c:lineChart>
      <c:catAx>
        <c:axId val="125667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678336"/>
        <c:crosses val="autoZero"/>
        <c:auto val="1"/>
        <c:lblAlgn val="ctr"/>
        <c:lblOffset val="100"/>
        <c:tickLblSkip val="1"/>
        <c:tickMarkSkip val="1"/>
        <c:noMultiLvlLbl val="0"/>
      </c:catAx>
      <c:valAx>
        <c:axId val="12567833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667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c:v>
                </c:pt>
                <c:pt idx="1">
                  <c:v>0.06</c:v>
                </c:pt>
                <c:pt idx="2">
                  <c:v>0.08</c:v>
                </c:pt>
                <c:pt idx="3">
                  <c:v>0.09</c:v>
                </c:pt>
                <c:pt idx="4">
                  <c:v>0.09</c:v>
                </c:pt>
              </c:numCache>
            </c:numRef>
          </c:val>
          <c:extLst>
            <c:ext xmlns:c16="http://schemas.microsoft.com/office/drawing/2014/chart" uri="{C3380CC4-5D6E-409C-BE32-E72D297353CC}">
              <c16:uniqueId val="{00000000-2070-4815-B7CC-534A13BB3D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11.6</c:v>
                </c:pt>
                <c:pt idx="1">
                  <c:v>11.69</c:v>
                </c:pt>
                <c:pt idx="2">
                  <c:v>11.43</c:v>
                </c:pt>
                <c:pt idx="3">
                  <c:v>11.09</c:v>
                </c:pt>
                <c:pt idx="4">
                  <c:v>11.47</c:v>
                </c:pt>
              </c:numCache>
            </c:numRef>
          </c:val>
          <c:extLst>
            <c:ext xmlns:c16="http://schemas.microsoft.com/office/drawing/2014/chart" uri="{C3380CC4-5D6E-409C-BE32-E72D297353CC}">
              <c16:uniqueId val="{00000001-2070-4815-B7CC-534A13BB3D19}"/>
            </c:ext>
          </c:extLst>
        </c:ser>
        <c:dLbls>
          <c:showLegendKey val="0"/>
          <c:showVal val="0"/>
          <c:showCatName val="0"/>
          <c:showSerName val="0"/>
          <c:showPercent val="0"/>
          <c:showBubbleSize val="0"/>
        </c:dLbls>
        <c:gapWidth val="250"/>
        <c:overlap val="100"/>
        <c:axId val="134225920"/>
        <c:axId val="134227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0.14000000000000001</c:v>
                </c:pt>
                <c:pt idx="1">
                  <c:v>0.26</c:v>
                </c:pt>
                <c:pt idx="2">
                  <c:v>0.12</c:v>
                </c:pt>
                <c:pt idx="3">
                  <c:v>0.12</c:v>
                </c:pt>
                <c:pt idx="4">
                  <c:v>0.11</c:v>
                </c:pt>
              </c:numCache>
            </c:numRef>
          </c:val>
          <c:smooth val="0"/>
          <c:extLst>
            <c:ext xmlns:c16="http://schemas.microsoft.com/office/drawing/2014/chart" uri="{C3380CC4-5D6E-409C-BE32-E72D297353CC}">
              <c16:uniqueId val="{00000002-2070-4815-B7CC-534A13BB3D19}"/>
            </c:ext>
          </c:extLst>
        </c:ser>
        <c:dLbls>
          <c:showLegendKey val="0"/>
          <c:showVal val="0"/>
          <c:showCatName val="0"/>
          <c:showSerName val="0"/>
          <c:showPercent val="0"/>
          <c:showBubbleSize val="0"/>
        </c:dLbls>
        <c:marker val="1"/>
        <c:smooth val="0"/>
        <c:axId val="134225920"/>
        <c:axId val="134227840"/>
      </c:lineChart>
      <c:catAx>
        <c:axId val="1342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227840"/>
        <c:crosses val="autoZero"/>
        <c:auto val="1"/>
        <c:lblAlgn val="ctr"/>
        <c:lblOffset val="100"/>
        <c:tickLblSkip val="1"/>
        <c:tickMarkSkip val="1"/>
        <c:noMultiLvlLbl val="0"/>
      </c:catAx>
      <c:valAx>
        <c:axId val="13422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2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7F4-4BE6-9507-1D2F7FDDF0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F4-4BE6-9507-1D2F7FDDF0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7F4-4BE6-9507-1D2F7FDDF09D}"/>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7F4-4BE6-9507-1D2F7FDDF09D}"/>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0.41</c:v>
                </c:pt>
                <c:pt idx="2">
                  <c:v>#N/A</c:v>
                </c:pt>
                <c:pt idx="3">
                  <c:v>0</c:v>
                </c:pt>
                <c:pt idx="4">
                  <c:v>#N/A</c:v>
                </c:pt>
                <c:pt idx="5">
                  <c:v>7.0000000000000007E-2</c:v>
                </c:pt>
                <c:pt idx="6">
                  <c:v>#N/A</c:v>
                </c:pt>
                <c:pt idx="7">
                  <c:v>0.13</c:v>
                </c:pt>
                <c:pt idx="8">
                  <c:v>#N/A</c:v>
                </c:pt>
                <c:pt idx="9">
                  <c:v>0</c:v>
                </c:pt>
              </c:numCache>
            </c:numRef>
          </c:val>
          <c:extLst>
            <c:ext xmlns:c16="http://schemas.microsoft.com/office/drawing/2014/chart" uri="{C3380CC4-5D6E-409C-BE32-E72D297353CC}">
              <c16:uniqueId val="{00000004-C7F4-4BE6-9507-1D2F7FDDF09D}"/>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0.06</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5-C7F4-4BE6-9507-1D2F7FDDF09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0.27</c:v>
                </c:pt>
                <c:pt idx="2">
                  <c:v>#N/A</c:v>
                </c:pt>
                <c:pt idx="3">
                  <c:v>0.27</c:v>
                </c:pt>
                <c:pt idx="4">
                  <c:v>#N/A</c:v>
                </c:pt>
                <c:pt idx="5">
                  <c:v>0.28000000000000003</c:v>
                </c:pt>
                <c:pt idx="6">
                  <c:v>#N/A</c:v>
                </c:pt>
                <c:pt idx="7">
                  <c:v>0.28000000000000003</c:v>
                </c:pt>
                <c:pt idx="8">
                  <c:v>#N/A</c:v>
                </c:pt>
                <c:pt idx="9">
                  <c:v>0.34</c:v>
                </c:pt>
              </c:numCache>
            </c:numRef>
          </c:val>
          <c:extLst>
            <c:ext xmlns:c16="http://schemas.microsoft.com/office/drawing/2014/chart" uri="{C3380CC4-5D6E-409C-BE32-E72D297353CC}">
              <c16:uniqueId val="{00000006-C7F4-4BE6-9507-1D2F7FDDF09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0.77</c:v>
                </c:pt>
                <c:pt idx="2">
                  <c:v>#N/A</c:v>
                </c:pt>
                <c:pt idx="3">
                  <c:v>0.81</c:v>
                </c:pt>
                <c:pt idx="4">
                  <c:v>#N/A</c:v>
                </c:pt>
                <c:pt idx="5">
                  <c:v>0.97</c:v>
                </c:pt>
                <c:pt idx="6">
                  <c:v>#N/A</c:v>
                </c:pt>
                <c:pt idx="7">
                  <c:v>1</c:v>
                </c:pt>
                <c:pt idx="8">
                  <c:v>#N/A</c:v>
                </c:pt>
                <c:pt idx="9">
                  <c:v>0.6</c:v>
                </c:pt>
              </c:numCache>
            </c:numRef>
          </c:val>
          <c:extLst>
            <c:ext xmlns:c16="http://schemas.microsoft.com/office/drawing/2014/chart" uri="{C3380CC4-5D6E-409C-BE32-E72D297353CC}">
              <c16:uniqueId val="{00000007-C7F4-4BE6-9507-1D2F7FDDF09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c:v>
                </c:pt>
                <c:pt idx="2">
                  <c:v>#N/A</c:v>
                </c:pt>
                <c:pt idx="3">
                  <c:v>0.79</c:v>
                </c:pt>
                <c:pt idx="4">
                  <c:v>#N/A</c:v>
                </c:pt>
                <c:pt idx="5">
                  <c:v>1.1200000000000001</c:v>
                </c:pt>
                <c:pt idx="6">
                  <c:v>#N/A</c:v>
                </c:pt>
                <c:pt idx="7">
                  <c:v>0.88</c:v>
                </c:pt>
                <c:pt idx="8">
                  <c:v>#N/A</c:v>
                </c:pt>
                <c:pt idx="9">
                  <c:v>0.69</c:v>
                </c:pt>
              </c:numCache>
            </c:numRef>
          </c:val>
          <c:extLst>
            <c:ext xmlns:c16="http://schemas.microsoft.com/office/drawing/2014/chart" uri="{C3380CC4-5D6E-409C-BE32-E72D297353CC}">
              <c16:uniqueId val="{00000008-C7F4-4BE6-9507-1D2F7FDDF09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12.94</c:v>
                </c:pt>
                <c:pt idx="2">
                  <c:v>#N/A</c:v>
                </c:pt>
                <c:pt idx="3">
                  <c:v>14.29</c:v>
                </c:pt>
                <c:pt idx="4">
                  <c:v>#N/A</c:v>
                </c:pt>
                <c:pt idx="5">
                  <c:v>14.54</c:v>
                </c:pt>
                <c:pt idx="6">
                  <c:v>#N/A</c:v>
                </c:pt>
                <c:pt idx="7">
                  <c:v>13.88</c:v>
                </c:pt>
                <c:pt idx="8">
                  <c:v>#N/A</c:v>
                </c:pt>
                <c:pt idx="9">
                  <c:v>13.75</c:v>
                </c:pt>
              </c:numCache>
            </c:numRef>
          </c:val>
          <c:extLst>
            <c:ext xmlns:c16="http://schemas.microsoft.com/office/drawing/2014/chart" uri="{C3380CC4-5D6E-409C-BE32-E72D297353CC}">
              <c16:uniqueId val="{00000009-C7F4-4BE6-9507-1D2F7FDDF09D}"/>
            </c:ext>
          </c:extLst>
        </c:ser>
        <c:dLbls>
          <c:showLegendKey val="0"/>
          <c:showVal val="0"/>
          <c:showCatName val="0"/>
          <c:showSerName val="0"/>
          <c:showPercent val="0"/>
          <c:showBubbleSize val="0"/>
        </c:dLbls>
        <c:gapWidth val="150"/>
        <c:overlap val="100"/>
        <c:axId val="126392192"/>
        <c:axId val="126393728"/>
      </c:barChart>
      <c:catAx>
        <c:axId val="12639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393728"/>
        <c:crosses val="autoZero"/>
        <c:auto val="1"/>
        <c:lblAlgn val="ctr"/>
        <c:lblOffset val="100"/>
        <c:tickLblSkip val="1"/>
        <c:tickMarkSkip val="1"/>
        <c:noMultiLvlLbl val="0"/>
      </c:catAx>
      <c:valAx>
        <c:axId val="12639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92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3825</c:v>
                </c:pt>
                <c:pt idx="5">
                  <c:v>3795</c:v>
                </c:pt>
                <c:pt idx="8">
                  <c:v>3772</c:v>
                </c:pt>
                <c:pt idx="11">
                  <c:v>3754</c:v>
                </c:pt>
                <c:pt idx="14">
                  <c:v>3712</c:v>
                </c:pt>
              </c:numCache>
            </c:numRef>
          </c:val>
          <c:extLst>
            <c:ext xmlns:c16="http://schemas.microsoft.com/office/drawing/2014/chart" uri="{C3380CC4-5D6E-409C-BE32-E72D297353CC}">
              <c16:uniqueId val="{00000000-D617-42C4-B1B0-8BDE555534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17-42C4-B1B0-8BDE555534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617-42C4-B1B0-8BDE555534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3</c:v>
                </c:pt>
                <c:pt idx="12">
                  <c:v>26</c:v>
                </c:pt>
              </c:numCache>
            </c:numRef>
          </c:val>
          <c:extLst>
            <c:ext xmlns:c16="http://schemas.microsoft.com/office/drawing/2014/chart" uri="{C3380CC4-5D6E-409C-BE32-E72D297353CC}">
              <c16:uniqueId val="{00000003-D617-42C4-B1B0-8BDE555534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1114</c:v>
                </c:pt>
                <c:pt idx="3">
                  <c:v>1037</c:v>
                </c:pt>
                <c:pt idx="6">
                  <c:v>1050</c:v>
                </c:pt>
                <c:pt idx="9">
                  <c:v>1049</c:v>
                </c:pt>
                <c:pt idx="12">
                  <c:v>1054</c:v>
                </c:pt>
              </c:numCache>
            </c:numRef>
          </c:val>
          <c:extLst>
            <c:ext xmlns:c16="http://schemas.microsoft.com/office/drawing/2014/chart" uri="{C3380CC4-5D6E-409C-BE32-E72D297353CC}">
              <c16:uniqueId val="{00000004-D617-42C4-B1B0-8BDE555534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17-42C4-B1B0-8BDE555534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17-42C4-B1B0-8BDE555534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3149</c:v>
                </c:pt>
                <c:pt idx="3">
                  <c:v>3182</c:v>
                </c:pt>
                <c:pt idx="6">
                  <c:v>3134</c:v>
                </c:pt>
                <c:pt idx="9">
                  <c:v>3080</c:v>
                </c:pt>
                <c:pt idx="12">
                  <c:v>3106</c:v>
                </c:pt>
              </c:numCache>
            </c:numRef>
          </c:val>
          <c:extLst>
            <c:ext xmlns:c16="http://schemas.microsoft.com/office/drawing/2014/chart" uri="{C3380CC4-5D6E-409C-BE32-E72D297353CC}">
              <c16:uniqueId val="{00000007-D617-42C4-B1B0-8BDE55553461}"/>
            </c:ext>
          </c:extLst>
        </c:ser>
        <c:dLbls>
          <c:showLegendKey val="0"/>
          <c:showVal val="0"/>
          <c:showCatName val="0"/>
          <c:showSerName val="0"/>
          <c:showPercent val="0"/>
          <c:showBubbleSize val="0"/>
        </c:dLbls>
        <c:gapWidth val="100"/>
        <c:overlap val="100"/>
        <c:axId val="123136640"/>
        <c:axId val="12630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440</c:v>
                </c:pt>
                <c:pt idx="2">
                  <c:v>#N/A</c:v>
                </c:pt>
                <c:pt idx="3">
                  <c:v>#N/A</c:v>
                </c:pt>
                <c:pt idx="4">
                  <c:v>426</c:v>
                </c:pt>
                <c:pt idx="5">
                  <c:v>#N/A</c:v>
                </c:pt>
                <c:pt idx="6">
                  <c:v>#N/A</c:v>
                </c:pt>
                <c:pt idx="7">
                  <c:v>414</c:v>
                </c:pt>
                <c:pt idx="8">
                  <c:v>#N/A</c:v>
                </c:pt>
                <c:pt idx="9">
                  <c:v>#N/A</c:v>
                </c:pt>
                <c:pt idx="10">
                  <c:v>378</c:v>
                </c:pt>
                <c:pt idx="11">
                  <c:v>#N/A</c:v>
                </c:pt>
                <c:pt idx="12">
                  <c:v>#N/A</c:v>
                </c:pt>
                <c:pt idx="13">
                  <c:v>474</c:v>
                </c:pt>
                <c:pt idx="14">
                  <c:v>#N/A</c:v>
                </c:pt>
              </c:numCache>
            </c:numRef>
          </c:val>
          <c:smooth val="0"/>
          <c:extLst>
            <c:ext xmlns:c16="http://schemas.microsoft.com/office/drawing/2014/chart" uri="{C3380CC4-5D6E-409C-BE32-E72D297353CC}">
              <c16:uniqueId val="{00000008-D617-42C4-B1B0-8BDE55553461}"/>
            </c:ext>
          </c:extLst>
        </c:ser>
        <c:dLbls>
          <c:showLegendKey val="0"/>
          <c:showVal val="0"/>
          <c:showCatName val="0"/>
          <c:showSerName val="0"/>
          <c:showPercent val="0"/>
          <c:showBubbleSize val="0"/>
        </c:dLbls>
        <c:marker val="1"/>
        <c:smooth val="0"/>
        <c:axId val="123136640"/>
        <c:axId val="126300928"/>
      </c:lineChart>
      <c:catAx>
        <c:axId val="1231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300928"/>
        <c:crosses val="autoZero"/>
        <c:auto val="1"/>
        <c:lblAlgn val="ctr"/>
        <c:lblOffset val="100"/>
        <c:tickLblSkip val="1"/>
        <c:tickMarkSkip val="1"/>
        <c:noMultiLvlLbl val="0"/>
      </c:catAx>
      <c:valAx>
        <c:axId val="12630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35724</c:v>
                </c:pt>
                <c:pt idx="5">
                  <c:v>35071</c:v>
                </c:pt>
                <c:pt idx="8">
                  <c:v>34192</c:v>
                </c:pt>
                <c:pt idx="11">
                  <c:v>33531</c:v>
                </c:pt>
                <c:pt idx="14">
                  <c:v>32167</c:v>
                </c:pt>
              </c:numCache>
            </c:numRef>
          </c:val>
          <c:extLst>
            <c:ext xmlns:c16="http://schemas.microsoft.com/office/drawing/2014/chart" uri="{C3380CC4-5D6E-409C-BE32-E72D297353CC}">
              <c16:uniqueId val="{00000000-E48C-4C5A-8697-2E487F5566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11158</c:v>
                </c:pt>
                <c:pt idx="5">
                  <c:v>10802</c:v>
                </c:pt>
                <c:pt idx="8">
                  <c:v>10560</c:v>
                </c:pt>
                <c:pt idx="11">
                  <c:v>10334</c:v>
                </c:pt>
                <c:pt idx="14">
                  <c:v>10062</c:v>
                </c:pt>
              </c:numCache>
            </c:numRef>
          </c:val>
          <c:extLst>
            <c:ext xmlns:c16="http://schemas.microsoft.com/office/drawing/2014/chart" uri="{C3380CC4-5D6E-409C-BE32-E72D297353CC}">
              <c16:uniqueId val="{00000001-E48C-4C5A-8697-2E487F5566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9374</c:v>
                </c:pt>
                <c:pt idx="5">
                  <c:v>10379</c:v>
                </c:pt>
                <c:pt idx="8">
                  <c:v>11009</c:v>
                </c:pt>
                <c:pt idx="11">
                  <c:v>13437</c:v>
                </c:pt>
                <c:pt idx="14">
                  <c:v>15055</c:v>
                </c:pt>
              </c:numCache>
            </c:numRef>
          </c:val>
          <c:extLst>
            <c:ext xmlns:c16="http://schemas.microsoft.com/office/drawing/2014/chart" uri="{C3380CC4-5D6E-409C-BE32-E72D297353CC}">
              <c16:uniqueId val="{00000002-E48C-4C5A-8697-2E487F5566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8C-4C5A-8697-2E487F5566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8C-4C5A-8697-2E487F5566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8C-4C5A-8697-2E487F5566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4499</c:v>
                </c:pt>
                <c:pt idx="3">
                  <c:v>4289</c:v>
                </c:pt>
                <c:pt idx="6">
                  <c:v>3968</c:v>
                </c:pt>
                <c:pt idx="9">
                  <c:v>3874</c:v>
                </c:pt>
                <c:pt idx="12">
                  <c:v>3892</c:v>
                </c:pt>
              </c:numCache>
            </c:numRef>
          </c:val>
          <c:extLst>
            <c:ext xmlns:c16="http://schemas.microsoft.com/office/drawing/2014/chart" uri="{C3380CC4-5D6E-409C-BE32-E72D297353CC}">
              <c16:uniqueId val="{00000006-E48C-4C5A-8697-2E487F5566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20</c:v>
                </c:pt>
                <c:pt idx="6">
                  <c:v>309</c:v>
                </c:pt>
                <c:pt idx="9">
                  <c:v>516</c:v>
                </c:pt>
                <c:pt idx="12">
                  <c:v>503</c:v>
                </c:pt>
              </c:numCache>
            </c:numRef>
          </c:val>
          <c:extLst>
            <c:ext xmlns:c16="http://schemas.microsoft.com/office/drawing/2014/chart" uri="{C3380CC4-5D6E-409C-BE32-E72D297353CC}">
              <c16:uniqueId val="{00000007-E48C-4C5A-8697-2E487F5566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16176</c:v>
                </c:pt>
                <c:pt idx="3">
                  <c:v>14855</c:v>
                </c:pt>
                <c:pt idx="6">
                  <c:v>14278</c:v>
                </c:pt>
                <c:pt idx="9">
                  <c:v>13380</c:v>
                </c:pt>
                <c:pt idx="12">
                  <c:v>12795</c:v>
                </c:pt>
              </c:numCache>
            </c:numRef>
          </c:val>
          <c:extLst>
            <c:ext xmlns:c16="http://schemas.microsoft.com/office/drawing/2014/chart" uri="{C3380CC4-5D6E-409C-BE32-E72D297353CC}">
              <c16:uniqueId val="{00000008-E48C-4C5A-8697-2E487F5566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8C-4C5A-8697-2E487F5566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31370</c:v>
                </c:pt>
                <c:pt idx="3">
                  <c:v>30876</c:v>
                </c:pt>
                <c:pt idx="6">
                  <c:v>29760</c:v>
                </c:pt>
                <c:pt idx="9">
                  <c:v>29063</c:v>
                </c:pt>
                <c:pt idx="12">
                  <c:v>27504</c:v>
                </c:pt>
              </c:numCache>
            </c:numRef>
          </c:val>
          <c:extLst>
            <c:ext xmlns:c16="http://schemas.microsoft.com/office/drawing/2014/chart" uri="{C3380CC4-5D6E-409C-BE32-E72D297353CC}">
              <c16:uniqueId val="{0000000A-E48C-4C5A-8697-2E487F55668F}"/>
            </c:ext>
          </c:extLst>
        </c:ser>
        <c:dLbls>
          <c:showLegendKey val="0"/>
          <c:showVal val="0"/>
          <c:showCatName val="0"/>
          <c:showSerName val="0"/>
          <c:showPercent val="0"/>
          <c:showBubbleSize val="0"/>
        </c:dLbls>
        <c:gapWidth val="100"/>
        <c:overlap val="100"/>
        <c:axId val="126451072"/>
        <c:axId val="126465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8C-4C5A-8697-2E487F55668F}"/>
            </c:ext>
          </c:extLst>
        </c:ser>
        <c:dLbls>
          <c:showLegendKey val="0"/>
          <c:showVal val="0"/>
          <c:showCatName val="0"/>
          <c:showSerName val="0"/>
          <c:showPercent val="0"/>
          <c:showBubbleSize val="0"/>
        </c:dLbls>
        <c:marker val="1"/>
        <c:smooth val="0"/>
        <c:axId val="126451072"/>
        <c:axId val="126465536"/>
      </c:lineChart>
      <c:catAx>
        <c:axId val="12645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465536"/>
        <c:crosses val="autoZero"/>
        <c:auto val="1"/>
        <c:lblAlgn val="ctr"/>
        <c:lblOffset val="100"/>
        <c:tickLblSkip val="1"/>
        <c:tickMarkSkip val="1"/>
        <c:noMultiLvlLbl val="0"/>
      </c:catAx>
      <c:valAx>
        <c:axId val="12646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45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2470</c:v>
                </c:pt>
                <c:pt idx="1">
                  <c:v>2495</c:v>
                </c:pt>
                <c:pt idx="2">
                  <c:v>2520</c:v>
                </c:pt>
              </c:numCache>
            </c:numRef>
          </c:val>
          <c:extLst>
            <c:ext xmlns:c16="http://schemas.microsoft.com/office/drawing/2014/chart" uri="{C3380CC4-5D6E-409C-BE32-E72D297353CC}">
              <c16:uniqueId val="{00000000-3559-4A93-B3C5-EE7F668E07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515</c:v>
                </c:pt>
                <c:pt idx="1">
                  <c:v>2153</c:v>
                </c:pt>
                <c:pt idx="2">
                  <c:v>3294</c:v>
                </c:pt>
              </c:numCache>
            </c:numRef>
          </c:val>
          <c:extLst>
            <c:ext xmlns:c16="http://schemas.microsoft.com/office/drawing/2014/chart" uri="{C3380CC4-5D6E-409C-BE32-E72D297353CC}">
              <c16:uniqueId val="{00000001-3559-4A93-B3C5-EE7F668E07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5989</c:v>
                </c:pt>
                <c:pt idx="1">
                  <c:v>6569</c:v>
                </c:pt>
                <c:pt idx="2">
                  <c:v>6988</c:v>
                </c:pt>
              </c:numCache>
            </c:numRef>
          </c:val>
          <c:extLst>
            <c:ext xmlns:c16="http://schemas.microsoft.com/office/drawing/2014/chart" uri="{C3380CC4-5D6E-409C-BE32-E72D297353CC}">
              <c16:uniqueId val="{00000002-3559-4A93-B3C5-EE7F668E0749}"/>
            </c:ext>
          </c:extLst>
        </c:ser>
        <c:dLbls>
          <c:showLegendKey val="0"/>
          <c:showVal val="0"/>
          <c:showCatName val="0"/>
          <c:showSerName val="0"/>
          <c:showPercent val="0"/>
          <c:showBubbleSize val="0"/>
        </c:dLbls>
        <c:gapWidth val="120"/>
        <c:overlap val="100"/>
        <c:axId val="134951680"/>
        <c:axId val="134953216"/>
      </c:barChart>
      <c:catAx>
        <c:axId val="13495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953216"/>
        <c:crosses val="autoZero"/>
        <c:auto val="1"/>
        <c:lblAlgn val="ctr"/>
        <c:lblOffset val="100"/>
        <c:tickLblSkip val="1"/>
        <c:tickMarkSkip val="1"/>
        <c:noMultiLvlLbl val="0"/>
      </c:catAx>
      <c:valAx>
        <c:axId val="134953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95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年度において、借換債の発行を抑制したうえで、市債の償還を行ったため、元利償還金は平成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年度以降低い水準で推移している。しかしながら、近年施設の整備事業が集中したこと等の影響により増加傾向にある。令和３年度では臨時財政対策債</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の発行</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を約２億５千万円</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、令和４年度では約１億８千万円</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抑制するなど、地方債残高の圧縮を図っている。建設事業についても、事業年度の延伸や規模の縮小を行い、さらに事業の優先度を明確にし、事業費の平準化を行うことで、地方債の新規発行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繰上償還の実施や、臨時財政対策債の発行抑制により地方債残高の圧縮に努めてきたことや、財政調整基金の取崩しを行わない財政運営などにより、充当可能財源等が将来負担額を上回り、将来負担が算定されない状態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普通建設事業について、事業年度の延伸や規模の縮小を行い、さらに事業の優先度を明確にするなど、事業費の平準化を図ることで地方債の発行を抑制していく。また、普通交付税の算入のある地方債を活用することで、将来世代への負担を軽減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大阪府河内長野市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年度末基金残高は、普通会計で約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12,801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百万円となっており、前年度末から約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1,585</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これは、特定目的基金において、各基金の使途に応じた事業を実施したことにより取崩しを行った一方、財政調整基金及び減債基金を取崩さず</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公共施設維持改修基金の計画的な積立て、ふるさと納税の基金積立てを行ったことが要因である。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財政調整基金などにおいて、目標額を確保できるよう長期的な見通しのもとで財政運営を行う。</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一方で、ふるさと納税制度が構築されたことにより近年は寄附金が増加しているため、積極的に活用していく。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・公共施設維持改修基金：公共施設の維持改修に要する資金に充てる。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・普通建設事業基金：普通建設事業を円滑かつ効率的に行うため。</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・長寿ふれあい基金：在宅福祉の向上、健康づくり、地域福祉に係る人材の確保、育成等の高齢者福祉の増進に資するため。</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・日野地区環境整備基金：日野地区の発展と活性化を図ることを盲的として、同地区が取り組む環境整備及び地域活動事業に要する資金に充てるため。</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・ふるさとづくり基金：ふるさとづくり事業の施行に要する基金に充てるため。</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・滝畑地区環境整備基金：滝畑地区の発展と活性化を図ることを目的として、同地区が取り組む環境整備及び地域活動事業に要する資金に充てるため。</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・緑化基金：緑化の推進に必要な資金に充当するため。</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・文化、スポーツ及び国際交流基金：文化、芸術及びスポーツの振興、多文化共生及び国際交流の推進、図書館の充実、文化財の保護及び活用、</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青少年の健全育成等に要する資金に充てるため。</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・子ども教育支援振興基金：未来の河内長野市を担う子どもの教育保障に必要な資金に充てるため。</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・豊かな森林づくり基金：森林が有する様々な公益的機能の維持増進を図り、将来にわたって豊かな森林を守り育てていくために必要な資金に充てる。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・奨学基金：奨学基金に関する事務を円滑かつ効率的に行うため。</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・市民公益活動事業：市民公益活動を支援するために必要な資金に充てるため。</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公共施設維持改修基金について、令和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年度では取崩しを行うことなく、公共施設再配置計画に基づく所要額に対応できるよう、毎年度計画的に積立てを行っていることから増加した。普通建設事業基金についても、令和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年度では取崩しを行わず、基金利子及び一般財源による積立てを行ったことで残高が増加している。また、ふるさと納税を用途に応じて各基金に積み立てており、令和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364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百万円の積立てを行ったことで特定目的基金全体として増加している。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公共施設維持改修基金については、公共施設再配置計画に基づき、各年度で実施する改修に充てていく。</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また、寄附をいただいたそれぞれの目的に迅速に対応できるよう、今まで以上に積極的な活用を図っていく。</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2,520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百万円であり、前年度末から約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これは、令和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年度決算においては、取崩しを行うことなく黒字を確保したことや、基金の債券運用により生じた収益金約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百万円の積立てや、決算剰余金等の積立てを行ったことが要因である。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経済事情の著しい変動や災害等に対応できるよう、財政調整基金の残高は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％程度）を目標とする。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年度末の基金残高は、約</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3,294</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百万円であり、前年度末から約</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1,141</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百万円の増加となっている。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これは、令和</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年度決算においては取崩しを行うことはなく、約</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1,141</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百万円の積立てを行ったこと等が要因である。</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近年、減債基金を活用し高い利率の市債を繰上償還してきたことにより、公債費が抑制できている。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基金の債券運用により生じた収益の積立てを行っているため、積極的に公債費に充当していく。そのことにより、公債費に係る一般財源が削減されるため、その財源を特定目的基金を持たない施策についても、本市の活性化に資する事業や、課題解決に向けた新規事業などに幅広く活用を図っていく</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100,484
99,626
109.63
40,682,657
40,530,981
18,816
21,962,385
27,503,686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本市の財政力指数は、令和４年度は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0.59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となり、令和３年度から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0.02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ポイント悪化した。これは、３ヶ年平均の数値であり、単年度の比較では令和３年度の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0.58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に対し、令和４年度では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0.57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１ポイントの悪化となっている。要因として臨時財政対策債振替相当額の減少により、基準財政需要額が大幅に増加したことが挙げられる。他市に比べ法人関係の税収が少ないこともあり、依然として類似団体内平均値を下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今後も歳入に見合った歳出で予算編成を行うよう、事業の見直しを実施するとともに、税収の徴収率向上対策を中心とする歳入確保に努める。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146957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848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112485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503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78015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1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68234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歳出面では、人件費、物件費、繰出金などにかかる比率において類似団体内平均値を上回っている。人件費と物件費は、過去から業務委託を推進してきたことで、一般の職員数は少ないものの、会計年度任用職員に係る費用が大きくなっており、人件費、物件費ともに比率が高くなっている。また繰出金は、高齢化に伴う後期高齢者医療や介護保険に係る繰出金が増加し、比率が高く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令和４年度では、歳出面では、退職手当の減少等により人件費が減少、歳入面で、市税や地方交付税が増加したものの、臨時財政対策債が大幅に減少したことから、経常収支比率は前年度から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93.7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％となった。今後も引き続き、財政構造の弾力化に努める。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62</xdr:row>
      <xdr:rowOff>60537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939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64</xdr:row>
      <xdr:rowOff>111760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93917"/>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64</xdr:row>
      <xdr:rowOff>160020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8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44873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328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153264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171044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過去からごみ収集業務や窓口業務に関して、積極的に民間へアウトソーシングを進めることにより人件費を抑制している。また、平成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予算編成から包括予算制度を導入し、人件費を含めたトータルコストの見直しを行っている。そのため、類似団体内平均値と比較して低くなっている。今後も、事務事業の見直しを行い経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66061</xdr:rowOff>
    </xdr:from>
    <xdr:to>
      <xdr:col>23</xdr:col>
      <xdr:colOff>133350</xdr:colOff>
      <xdr:row>82</xdr:row>
      <xdr:rowOff>142325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24961"/>
          <a:ext cx="838200" cy="7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144436</xdr:rowOff>
    </xdr:from>
    <xdr:to>
      <xdr:col>19</xdr:col>
      <xdr:colOff>133350</xdr:colOff>
      <xdr:row>82</xdr:row>
      <xdr:rowOff>66061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1886"/>
          <a:ext cx="889000" cy="9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53453</xdr:rowOff>
    </xdr:from>
    <xdr:to>
      <xdr:col>15</xdr:col>
      <xdr:colOff>82550</xdr:colOff>
      <xdr:row>81</xdr:row>
      <xdr:rowOff>144436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40903"/>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25434</xdr:rowOff>
    </xdr:from>
    <xdr:to>
      <xdr:col>11</xdr:col>
      <xdr:colOff>31750</xdr:colOff>
      <xdr:row>81</xdr:row>
      <xdr:rowOff>53453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2884"/>
          <a:ext cx="889000" cy="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91525</xdr:rowOff>
    </xdr:from>
    <xdr:to>
      <xdr:col>23</xdr:col>
      <xdr:colOff>184150</xdr:colOff>
      <xdr:row>83</xdr:row>
      <xdr:rowOff>21675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108052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15261</xdr:rowOff>
    </xdr:from>
    <xdr:to>
      <xdr:col>19</xdr:col>
      <xdr:colOff>184150</xdr:colOff>
      <xdr:row>82</xdr:row>
      <xdr:rowOff>116861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127038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43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93636</xdr:rowOff>
    </xdr:from>
    <xdr:to>
      <xdr:col>15</xdr:col>
      <xdr:colOff>133350</xdr:colOff>
      <xdr:row>82</xdr:row>
      <xdr:rowOff>23786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33963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2653</xdr:rowOff>
    </xdr:from>
    <xdr:to>
      <xdr:col>11</xdr:col>
      <xdr:colOff>82550</xdr:colOff>
      <xdr:row>81</xdr:row>
      <xdr:rowOff>104253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9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114430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5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146084</xdr:rowOff>
    </xdr:from>
    <xdr:to>
      <xdr:col>7</xdr:col>
      <xdr:colOff>31750</xdr:colOff>
      <xdr:row>81</xdr:row>
      <xdr:rowOff>76234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86411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本市は平成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年度まで、平均</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％の職員等の給料の減額を行ってきたため、給与水準は類似団体内平均値を大きく下回っていた。平成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年４月１日より、職員の意識やモチベーションの向上のため、給料の減額を終了したことで、ラスパイレス指数は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99.5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となり、それ以降、類似団体内平均値と近い数値で推移していた。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しかし、令和４年４月１日においては氷河期世代の採用を推進したことにより、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96.4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となり、類似団体内平均値を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ポイント下回る水準となっている。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今後は民間や国・他市の状況を考慮しながら、給与や各種手当について適正な給与水準の維持に努める。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83</xdr:row>
      <xdr:rowOff>116114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156871"/>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46464"/>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66221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222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100693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民間活力を活用して、少ない職員数で行政サービスの提供を行ってきた結果、類似団体内平均値を下回っている。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今後も厳しい財政状況に柔軟に対応していくため、包括予算制度による職員数の見直しなど様々な方策により、職員数の抑制に努める。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6244</xdr:rowOff>
    </xdr:from>
    <xdr:to>
      <xdr:col>81</xdr:col>
      <xdr:colOff>44450</xdr:colOff>
      <xdr:row>62</xdr:row>
      <xdr:rowOff>48471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36144"/>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163619</xdr:rowOff>
    </xdr:from>
    <xdr:to>
      <xdr:col>77</xdr:col>
      <xdr:colOff>44450</xdr:colOff>
      <xdr:row>62</xdr:row>
      <xdr:rowOff>6244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2206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149543</xdr:rowOff>
    </xdr:from>
    <xdr:to>
      <xdr:col>72</xdr:col>
      <xdr:colOff>203200</xdr:colOff>
      <xdr:row>61</xdr:row>
      <xdr:rowOff>163619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0799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149543</xdr:rowOff>
    </xdr:from>
    <xdr:to>
      <xdr:col>68</xdr:col>
      <xdr:colOff>152400</xdr:colOff>
      <xdr:row>61</xdr:row>
      <xdr:rowOff>159596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60799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169121</xdr:rowOff>
    </xdr:from>
    <xdr:to>
      <xdr:col>81</xdr:col>
      <xdr:colOff>95250</xdr:colOff>
      <xdr:row>62</xdr:row>
      <xdr:rowOff>99271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14198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126894</xdr:rowOff>
    </xdr:from>
    <xdr:to>
      <xdr:col>77</xdr:col>
      <xdr:colOff>95250</xdr:colOff>
      <xdr:row>62</xdr:row>
      <xdr:rowOff>57044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67221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5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112819</xdr:rowOff>
    </xdr:from>
    <xdr:to>
      <xdr:col>73</xdr:col>
      <xdr:colOff>44450</xdr:colOff>
      <xdr:row>62</xdr:row>
      <xdr:rowOff>42969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98743</xdr:rowOff>
    </xdr:from>
    <xdr:to>
      <xdr:col>68</xdr:col>
      <xdr:colOff>203200</xdr:colOff>
      <xdr:row>62</xdr:row>
      <xdr:rowOff>28893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39070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108796</xdr:rowOff>
    </xdr:from>
    <xdr:to>
      <xdr:col>64</xdr:col>
      <xdr:colOff>152400</xdr:colOff>
      <xdr:row>62</xdr:row>
      <xdr:rowOff>38946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49123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建設事業の見直しなどにより、地方債残高の圧縮を行ってきたことから、類似団体内平均値を下回っている。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令和４年度については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％となり、令和３年度から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ポイント悪化した。これは、３ヶ年平均の数値であり、単年度の比較では令和３年度の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％に対し令和４年度では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ポイント悪化している。要因として、標準税収入額等や普通交付税は増加したものの、臨時財政対策債発行可能額の大幅な減少などが挙げられる。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今後も継続して建設事業の見直しを行っていく。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34169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7092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39</xdr:row>
      <xdr:rowOff>45659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7092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45659</xdr:rowOff>
    </xdr:from>
    <xdr:to>
      <xdr:col>72</xdr:col>
      <xdr:colOff>203200</xdr:colOff>
      <xdr:row>39</xdr:row>
      <xdr:rowOff>45659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732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171148</xdr:rowOff>
    </xdr:from>
    <xdr:to>
      <xdr:col>68</xdr:col>
      <xdr:colOff>152400</xdr:colOff>
      <xdr:row>39</xdr:row>
      <xdr:rowOff>45659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6862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171346</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166309</xdr:rowOff>
    </xdr:from>
    <xdr:to>
      <xdr:col>73</xdr:col>
      <xdr:colOff>44450</xdr:colOff>
      <xdr:row>39</xdr:row>
      <xdr:rowOff>96459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106636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166309</xdr:rowOff>
    </xdr:from>
    <xdr:to>
      <xdr:col>68</xdr:col>
      <xdr:colOff>203200</xdr:colOff>
      <xdr:row>39</xdr:row>
      <xdr:rowOff>96459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120348</xdr:rowOff>
    </xdr:from>
    <xdr:to>
      <xdr:col>64</xdr:col>
      <xdr:colOff>152400</xdr:colOff>
      <xdr:row>39</xdr:row>
      <xdr:rowOff>50498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60675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建設事業による地方債の発行や基金の取崩しがあったものの、令和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年度に引き続き、将来負担比率は算出されていない。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の建設事業については、事業年度の延伸や規模の縮小を行い、さらに事業の優先度を明確にするなど、事業費の平準化を図ることで地方債の発行を抑制していく。また、普通交付税の算入のある地方債を活用することで、将来世代への負担を軽減できよう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100,484
99,626
109.63
40,682,657
40,530,981
18,816
21,962,385
27,503,686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人件費にかかる経常収支比率は、包括予算制度の導入や、窓口アウトソーシングの推進により減少傾向となっており、令和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退職手当の減少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あったものの、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分母となる臨時財政対策債の減少により、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令和４年度決算では類似団体平均値を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引き続き、新規採用の抑制など行政改革への取組を推進することにより、人件費の削減に努める。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140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39</xdr:row>
      <xdr:rowOff>1270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140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136144</xdr:rowOff>
    </xdr:from>
    <xdr:to>
      <xdr:col>15</xdr:col>
      <xdr:colOff>98425</xdr:colOff>
      <xdr:row>39</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51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136144</xdr:rowOff>
    </xdr:from>
    <xdr:to>
      <xdr:col>11</xdr:col>
      <xdr:colOff>9525</xdr:colOff>
      <xdr:row>39</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51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145305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85344</xdr:rowOff>
    </xdr:from>
    <xdr:to>
      <xdr:col>11</xdr:col>
      <xdr:colOff>60325</xdr:colOff>
      <xdr:row>39</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過去から、積極的に民間へ業務委託を行っているため、物件費にかかる経常収支比率は類似団体内平均値よりも高い水準で推移している。令和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予防接種事業委託料の増加等により、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依然、類似団体平均値は下回って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事務関係経費について見直しを行い、物件費の抑制に努める。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17</xdr:row>
      <xdr:rowOff>167821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062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18</xdr:row>
      <xdr:rowOff>94343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062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18</xdr:row>
      <xdr:rowOff>116114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80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105229</xdr:rowOff>
    </xdr:from>
    <xdr:to>
      <xdr:col>69</xdr:col>
      <xdr:colOff>92075</xdr:colOff>
      <xdr:row>18</xdr:row>
      <xdr:rowOff>116114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91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65314</xdr:rowOff>
    </xdr:from>
    <xdr:to>
      <xdr:col>69</xdr:col>
      <xdr:colOff>142875</xdr:colOff>
      <xdr:row>18</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151691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扶助費にかかる経常収支比率は、令和元年度から類似団体内平均値を下回って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生活保護に係る過年度精算により経常経費充当一般財源が減少し</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高齢化率の高い本市においては、今後も障がい者介護・訓練等給付事業費の増加が見込まれる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審査等の適正化や、市単独扶助費について積極的に見直しを行うことで、扶助費の抑制に努める。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66040</xdr:rowOff>
    </xdr:from>
    <xdr:to>
      <xdr:col>24</xdr:col>
      <xdr:colOff>25400</xdr:colOff>
      <xdr:row>56</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67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104140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16510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90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xdr:rowOff>
    </xdr:from>
    <xdr:to>
      <xdr:col>11</xdr:col>
      <xdr:colOff>9525</xdr:colOff>
      <xdr:row>57</xdr:row>
      <xdr:rowOff>24130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xdr:rowOff>
    </xdr:from>
    <xdr:to>
      <xdr:col>24</xdr:col>
      <xdr:colOff>76200</xdr:colOff>
      <xdr:row>56</xdr:row>
      <xdr:rowOff>116840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31767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137160</xdr:rowOff>
    </xdr:from>
    <xdr:to>
      <xdr:col>11</xdr:col>
      <xdr:colOff>60325</xdr:colOff>
      <xdr:row>57</xdr:row>
      <xdr:rowOff>67310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類似団体内平均値と比較すると</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ポイント上回っており、要因として、高齢者人口が類似団体と比べ大きく、後期高齢者医療や介護保険にかかる繰出金が多いことなどが挙げられる。令和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年度は、歳出において上記繰出金が増加した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こと等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より、前年度から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今後は、病気の予防や健康増進を推進することで、給付費等の抑制を図る。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20865</xdr:rowOff>
    </xdr:from>
    <xdr:to>
      <xdr:col>82</xdr:col>
      <xdr:colOff>107950</xdr:colOff>
      <xdr:row>59</xdr:row>
      <xdr:rowOff>42635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36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20865</xdr:rowOff>
    </xdr:from>
    <xdr:to>
      <xdr:col>78</xdr:col>
      <xdr:colOff>69850</xdr:colOff>
      <xdr:row>59</xdr:row>
      <xdr:rowOff>118835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36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75293</xdr:rowOff>
    </xdr:from>
    <xdr:to>
      <xdr:col>73</xdr:col>
      <xdr:colOff>180975</xdr:colOff>
      <xdr:row>59</xdr:row>
      <xdr:rowOff>118835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90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75293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03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163285</xdr:rowOff>
    </xdr:from>
    <xdr:to>
      <xdr:col>82</xdr:col>
      <xdr:colOff>158750</xdr:colOff>
      <xdr:row>59</xdr:row>
      <xdr:rowOff>93435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135362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141515</xdr:rowOff>
    </xdr:from>
    <xdr:to>
      <xdr:col>78</xdr:col>
      <xdr:colOff>120650</xdr:colOff>
      <xdr:row>59</xdr:row>
      <xdr:rowOff>71665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56442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24493</xdr:rowOff>
    </xdr:from>
    <xdr:to>
      <xdr:col>69</xdr:col>
      <xdr:colOff>142875</xdr:colOff>
      <xdr:row>59</xdr:row>
      <xdr:rowOff>126093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補助費等にかかる経常収支比率は、平成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年度以降から、下水道事業に公営企業法を適用したことで、数値が高くなっている。令和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フォレスト三日市に対する修繕負担金の減少等により、経常経費充当一般財源は減少したが、分母となる臨時財政対策債の減少により、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引き続き類似団体内平均値を下回</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各種団体へ継続的に交付している補助金などについて、団体の活動内容などを精査し、本市の補助制度が効果的なものになるように見直しを進めていく。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483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48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58420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175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公債費にかかる経常収支比率は類似団体内平均値より高く推移してきたため、平成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年度において借換債を抑制したうえで市債の償還を行った。その結果、平成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年度からは、数値が低くなっていた。</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近年は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施設の整備事業が集中したことにより類似団体内平均値を上回っ</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ていたが、令和３年度以降は類似団体内平均値を下回っている。しかし、令和４年度</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、分母となる臨時財政対策債の減少により、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建設事業の事業年度の延伸や規模の縮小を行い、可能な限り地方債を圧縮することで、財政構造の弾力化に努める。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142239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343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77</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343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46989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46989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公債費を除く経常収支比率については、人件費、物件費、繰出金にかかる経常収支比率が高く、類似団体内平均値を上回っている。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人口減少及び高齢化、公共施設の老朽化などにより厳しい財政状況が続くが、効率的・効果的な行政運営に努めるとともに、既存事業を見直し、新たな住民ニーズに対応した事業に組み換えていくことで、本市の発展に向けたまちづくりを展開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181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16511</xdr:rowOff>
    </xdr:from>
    <xdr:to>
      <xdr:col>78</xdr:col>
      <xdr:colOff>69850</xdr:colOff>
      <xdr:row>79</xdr:row>
      <xdr:rowOff>39370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18161"/>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39370</xdr:rowOff>
    </xdr:from>
    <xdr:to>
      <xdr:col>73</xdr:col>
      <xdr:colOff>180975</xdr:colOff>
      <xdr:row>79</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58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69850</xdr:rowOff>
    </xdr:from>
    <xdr:to>
      <xdr:col>69</xdr:col>
      <xdr:colOff>92075</xdr:colOff>
      <xdr:row>79</xdr:row>
      <xdr:rowOff>123189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6144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160020</xdr:rowOff>
    </xdr:from>
    <xdr:to>
      <xdr:col>74</xdr:col>
      <xdr:colOff>31750</xdr:colOff>
      <xdr:row>79</xdr:row>
      <xdr:rowOff>90170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74947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72389</xdr:rowOff>
    </xdr:from>
    <xdr:to>
      <xdr:col>65</xdr:col>
      <xdr:colOff>53975</xdr:colOff>
      <xdr:row>80</xdr:row>
      <xdr:rowOff>2539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158766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37991</xdr:rowOff>
    </xdr:from>
    <xdr:to>
      <xdr:col>29</xdr:col>
      <xdr:colOff>127000</xdr:colOff>
      <xdr:row>17</xdr:row>
      <xdr:rowOff>73378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00266"/>
          <a:ext cx="647700" cy="35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73378</xdr:rowOff>
    </xdr:from>
    <xdr:to>
      <xdr:col>26</xdr:col>
      <xdr:colOff>50800</xdr:colOff>
      <xdr:row>17</xdr:row>
      <xdr:rowOff>98067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35653"/>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84442</xdr:rowOff>
    </xdr:from>
    <xdr:to>
      <xdr:col>22</xdr:col>
      <xdr:colOff>114300</xdr:colOff>
      <xdr:row>17</xdr:row>
      <xdr:rowOff>98067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46717"/>
          <a:ext cx="698500" cy="1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84442</xdr:rowOff>
    </xdr:from>
    <xdr:to>
      <xdr:col>18</xdr:col>
      <xdr:colOff>177800</xdr:colOff>
      <xdr:row>17</xdr:row>
      <xdr:rowOff>88466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46717"/>
          <a:ext cx="698500" cy="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158641</xdr:rowOff>
    </xdr:from>
    <xdr:to>
      <xdr:col>29</xdr:col>
      <xdr:colOff>177800</xdr:colOff>
      <xdr:row>17</xdr:row>
      <xdr:rowOff>88791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49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130718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2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22578</xdr:rowOff>
    </xdr:from>
    <xdr:to>
      <xdr:col>26</xdr:col>
      <xdr:colOff>101600</xdr:colOff>
      <xdr:row>17</xdr:row>
      <xdr:rowOff>124178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84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108955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71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47267</xdr:rowOff>
    </xdr:from>
    <xdr:to>
      <xdr:col>22</xdr:col>
      <xdr:colOff>165100</xdr:colOff>
      <xdr:row>17</xdr:row>
      <xdr:rowOff>148867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0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133644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9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33642</xdr:rowOff>
    </xdr:from>
    <xdr:to>
      <xdr:col>19</xdr:col>
      <xdr:colOff>38100</xdr:colOff>
      <xdr:row>17</xdr:row>
      <xdr:rowOff>135242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9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120019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8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37666</xdr:rowOff>
    </xdr:from>
    <xdr:to>
      <xdr:col>15</xdr:col>
      <xdr:colOff>101600</xdr:colOff>
      <xdr:row>17</xdr:row>
      <xdr:rowOff>139266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9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124043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8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42570</xdr:rowOff>
    </xdr:from>
    <xdr:to>
      <xdr:col>29</xdr:col>
      <xdr:colOff>127000</xdr:colOff>
      <xdr:row>36</xdr:row>
      <xdr:rowOff>80785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95820"/>
          <a:ext cx="647700" cy="3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69241</xdr:rowOff>
    </xdr:from>
    <xdr:to>
      <xdr:col>26</xdr:col>
      <xdr:colOff>50800</xdr:colOff>
      <xdr:row>36</xdr:row>
      <xdr:rowOff>80785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22491"/>
          <a:ext cx="6985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67526</xdr:rowOff>
    </xdr:from>
    <xdr:to>
      <xdr:col>22</xdr:col>
      <xdr:colOff>114300</xdr:colOff>
      <xdr:row>36</xdr:row>
      <xdr:rowOff>69241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20776"/>
          <a:ext cx="698500" cy="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63678</xdr:rowOff>
    </xdr:from>
    <xdr:to>
      <xdr:col>18</xdr:col>
      <xdr:colOff>177800</xdr:colOff>
      <xdr:row>36</xdr:row>
      <xdr:rowOff>67526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16928"/>
          <a:ext cx="698500" cy="3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334670</xdr:rowOff>
    </xdr:from>
    <xdr:to>
      <xdr:col>29</xdr:col>
      <xdr:colOff>177800</xdr:colOff>
      <xdr:row>36</xdr:row>
      <xdr:rowOff>93370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45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306747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29985</xdr:rowOff>
    </xdr:from>
    <xdr:to>
      <xdr:col>26</xdr:col>
      <xdr:colOff>101600</xdr:colOff>
      <xdr:row>36</xdr:row>
      <xdr:rowOff>131585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8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116362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6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18441</xdr:rowOff>
    </xdr:from>
    <xdr:to>
      <xdr:col>22</xdr:col>
      <xdr:colOff>165100</xdr:colOff>
      <xdr:row>36</xdr:row>
      <xdr:rowOff>120041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7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104818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5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16726</xdr:rowOff>
    </xdr:from>
    <xdr:to>
      <xdr:col>19</xdr:col>
      <xdr:colOff>38100</xdr:colOff>
      <xdr:row>36</xdr:row>
      <xdr:rowOff>118326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6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103103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5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12878</xdr:rowOff>
    </xdr:from>
    <xdr:to>
      <xdr:col>15</xdr:col>
      <xdr:colOff>101600</xdr:colOff>
      <xdr:row>36</xdr:row>
      <xdr:rowOff>114478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6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99255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100,484
99,626
109.63
40,682,657
40,530,981
18,816
21,962,385
27,503,686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21697</xdr:rowOff>
    </xdr:from>
    <xdr:to>
      <xdr:col>24</xdr:col>
      <xdr:colOff>63500</xdr:colOff>
      <xdr:row>36</xdr:row>
      <xdr:rowOff>26223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193897"/>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21697</xdr:rowOff>
    </xdr:from>
    <xdr:to>
      <xdr:col>19</xdr:col>
      <xdr:colOff>177800</xdr:colOff>
      <xdr:row>36</xdr:row>
      <xdr:rowOff>45631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93897"/>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45631</xdr:rowOff>
    </xdr:from>
    <xdr:to>
      <xdr:col>15</xdr:col>
      <xdr:colOff>50800</xdr:colOff>
      <xdr:row>36</xdr:row>
      <xdr:rowOff>98781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17831"/>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80561</xdr:rowOff>
    </xdr:from>
    <xdr:to>
      <xdr:col>10</xdr:col>
      <xdr:colOff>114300</xdr:colOff>
      <xdr:row>36</xdr:row>
      <xdr:rowOff>98781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52761"/>
          <a:ext cx="889000" cy="1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146873</xdr:rowOff>
    </xdr:from>
    <xdr:to>
      <xdr:col>24</xdr:col>
      <xdr:colOff>114300</xdr:colOff>
      <xdr:row>36</xdr:row>
      <xdr:rowOff>77023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4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125300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2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142347</xdr:rowOff>
    </xdr:from>
    <xdr:to>
      <xdr:col>20</xdr:col>
      <xdr:colOff>38100</xdr:colOff>
      <xdr:row>36</xdr:row>
      <xdr:rowOff>72497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63624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166281</xdr:rowOff>
    </xdr:from>
    <xdr:to>
      <xdr:col>15</xdr:col>
      <xdr:colOff>101600</xdr:colOff>
      <xdr:row>36</xdr:row>
      <xdr:rowOff>96431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87558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5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47981</xdr:rowOff>
    </xdr:from>
    <xdr:to>
      <xdr:col>10</xdr:col>
      <xdr:colOff>165100</xdr:colOff>
      <xdr:row>36</xdr:row>
      <xdr:rowOff>149581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140708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29761</xdr:rowOff>
    </xdr:from>
    <xdr:to>
      <xdr:col>6</xdr:col>
      <xdr:colOff>38100</xdr:colOff>
      <xdr:row>36</xdr:row>
      <xdr:rowOff>131361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147888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94927</xdr:rowOff>
    </xdr:from>
    <xdr:to>
      <xdr:col>24</xdr:col>
      <xdr:colOff>63500</xdr:colOff>
      <xdr:row>58</xdr:row>
      <xdr:rowOff>2638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7577"/>
          <a:ext cx="838200" cy="7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2638</xdr:rowOff>
    </xdr:from>
    <xdr:to>
      <xdr:col>19</xdr:col>
      <xdr:colOff>177800</xdr:colOff>
      <xdr:row>58</xdr:row>
      <xdr:rowOff>74059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6738"/>
          <a:ext cx="889000" cy="7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74059</xdr:rowOff>
    </xdr:from>
    <xdr:to>
      <xdr:col>15</xdr:col>
      <xdr:colOff>50800</xdr:colOff>
      <xdr:row>58</xdr:row>
      <xdr:rowOff>150934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18159"/>
          <a:ext cx="8890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150934</xdr:rowOff>
    </xdr:from>
    <xdr:to>
      <xdr:col>10</xdr:col>
      <xdr:colOff>114300</xdr:colOff>
      <xdr:row>59</xdr:row>
      <xdr:rowOff>16289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95034"/>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44127</xdr:rowOff>
    </xdr:from>
    <xdr:to>
      <xdr:col>24</xdr:col>
      <xdr:colOff>114300</xdr:colOff>
      <xdr:row>57</xdr:row>
      <xdr:rowOff>145727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22554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123288</xdr:rowOff>
    </xdr:from>
    <xdr:to>
      <xdr:col>20</xdr:col>
      <xdr:colOff>38100</xdr:colOff>
      <xdr:row>58</xdr:row>
      <xdr:rowOff>53438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44565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23259</xdr:rowOff>
    </xdr:from>
    <xdr:to>
      <xdr:col>15</xdr:col>
      <xdr:colOff>101600</xdr:colOff>
      <xdr:row>58</xdr:row>
      <xdr:rowOff>124859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115986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6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100134</xdr:rowOff>
    </xdr:from>
    <xdr:to>
      <xdr:col>10</xdr:col>
      <xdr:colOff>165100</xdr:colOff>
      <xdr:row>59</xdr:row>
      <xdr:rowOff>30284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21411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136939</xdr:rowOff>
    </xdr:from>
    <xdr:to>
      <xdr:col>6</xdr:col>
      <xdr:colOff>38100</xdr:colOff>
      <xdr:row>59</xdr:row>
      <xdr:rowOff>67089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58216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38658</xdr:rowOff>
    </xdr:from>
    <xdr:to>
      <xdr:col>24</xdr:col>
      <xdr:colOff>63500</xdr:colOff>
      <xdr:row>78</xdr:row>
      <xdr:rowOff>66091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1175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38658</xdr:rowOff>
    </xdr:from>
    <xdr:to>
      <xdr:col>19</xdr:col>
      <xdr:colOff>177800</xdr:colOff>
      <xdr:row>78</xdr:row>
      <xdr:rowOff>88264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11758"/>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83831</xdr:rowOff>
    </xdr:from>
    <xdr:to>
      <xdr:col>15</xdr:col>
      <xdr:colOff>50800</xdr:colOff>
      <xdr:row>78</xdr:row>
      <xdr:rowOff>88264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56931"/>
          <a:ext cx="8890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79395</xdr:rowOff>
    </xdr:from>
    <xdr:to>
      <xdr:col>10</xdr:col>
      <xdr:colOff>114300</xdr:colOff>
      <xdr:row>78</xdr:row>
      <xdr:rowOff>83831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2495"/>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15291</xdr:rowOff>
    </xdr:from>
    <xdr:to>
      <xdr:col>24</xdr:col>
      <xdr:colOff>114300</xdr:colOff>
      <xdr:row>78</xdr:row>
      <xdr:rowOff>116891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101668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159308</xdr:rowOff>
    </xdr:from>
    <xdr:to>
      <xdr:col>20</xdr:col>
      <xdr:colOff>38100</xdr:colOff>
      <xdr:row>78</xdr:row>
      <xdr:rowOff>89458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80585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5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37464</xdr:rowOff>
    </xdr:from>
    <xdr:to>
      <xdr:col>15</xdr:col>
      <xdr:colOff>101600</xdr:colOff>
      <xdr:row>78</xdr:row>
      <xdr:rowOff>139064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130191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33031</xdr:rowOff>
    </xdr:from>
    <xdr:to>
      <xdr:col>10</xdr:col>
      <xdr:colOff>165100</xdr:colOff>
      <xdr:row>78</xdr:row>
      <xdr:rowOff>134631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125758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9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28595</xdr:rowOff>
    </xdr:from>
    <xdr:to>
      <xdr:col>6</xdr:col>
      <xdr:colOff>38100</xdr:colOff>
      <xdr:row>78</xdr:row>
      <xdr:rowOff>130195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121322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9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155023</xdr:rowOff>
    </xdr:from>
    <xdr:to>
      <xdr:col>24</xdr:col>
      <xdr:colOff>63500</xdr:colOff>
      <xdr:row>96</xdr:row>
      <xdr:rowOff>15373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42773"/>
          <a:ext cx="838200" cy="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155023</xdr:rowOff>
    </xdr:from>
    <xdr:to>
      <xdr:col>19</xdr:col>
      <xdr:colOff>177800</xdr:colOff>
      <xdr:row>96</xdr:row>
      <xdr:rowOff>135074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42773"/>
          <a:ext cx="889000" cy="1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135074</xdr:rowOff>
    </xdr:from>
    <xdr:to>
      <xdr:col>15</xdr:col>
      <xdr:colOff>50800</xdr:colOff>
      <xdr:row>96</xdr:row>
      <xdr:rowOff>164244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94274"/>
          <a:ext cx="889000" cy="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164244</xdr:rowOff>
    </xdr:from>
    <xdr:to>
      <xdr:col>10</xdr:col>
      <xdr:colOff>114300</xdr:colOff>
      <xdr:row>97</xdr:row>
      <xdr:rowOff>38446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23444"/>
          <a:ext cx="8890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136023</xdr:rowOff>
    </xdr:from>
    <xdr:to>
      <xdr:col>24</xdr:col>
      <xdr:colOff>114300</xdr:colOff>
      <xdr:row>96</xdr:row>
      <xdr:rowOff>66173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114450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0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104223</xdr:rowOff>
    </xdr:from>
    <xdr:to>
      <xdr:col>20</xdr:col>
      <xdr:colOff>38100</xdr:colOff>
      <xdr:row>96</xdr:row>
      <xdr:rowOff>34373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25500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8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84274</xdr:rowOff>
    </xdr:from>
    <xdr:to>
      <xdr:col>15</xdr:col>
      <xdr:colOff>101600</xdr:colOff>
      <xdr:row>97</xdr:row>
      <xdr:rowOff>14424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5551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63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113444</xdr:rowOff>
    </xdr:from>
    <xdr:to>
      <xdr:col>10</xdr:col>
      <xdr:colOff>165100</xdr:colOff>
      <xdr:row>97</xdr:row>
      <xdr:rowOff>43594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34721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66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159096</xdr:rowOff>
    </xdr:from>
    <xdr:to>
      <xdr:col>6</xdr:col>
      <xdr:colOff>38100</xdr:colOff>
      <xdr:row>97</xdr:row>
      <xdr:rowOff>89246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80373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1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136892</xdr:rowOff>
    </xdr:from>
    <xdr:to>
      <xdr:col>55</xdr:col>
      <xdr:colOff>0</xdr:colOff>
      <xdr:row>37</xdr:row>
      <xdr:rowOff>59494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09092"/>
          <a:ext cx="8382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89049</xdr:rowOff>
    </xdr:from>
    <xdr:to>
      <xdr:col>50</xdr:col>
      <xdr:colOff>114300</xdr:colOff>
      <xdr:row>37</xdr:row>
      <xdr:rowOff>59494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32549"/>
          <a:ext cx="889000" cy="117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89049</xdr:rowOff>
    </xdr:from>
    <xdr:to>
      <xdr:col>45</xdr:col>
      <xdr:colOff>177800</xdr:colOff>
      <xdr:row>37</xdr:row>
      <xdr:rowOff>131449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32549"/>
          <a:ext cx="889000" cy="124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123012</xdr:rowOff>
    </xdr:from>
    <xdr:to>
      <xdr:col>41</xdr:col>
      <xdr:colOff>50800</xdr:colOff>
      <xdr:row>37</xdr:row>
      <xdr:rowOff>131449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66662"/>
          <a:ext cx="88900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86092</xdr:rowOff>
    </xdr:from>
    <xdr:to>
      <xdr:col>55</xdr:col>
      <xdr:colOff>50800</xdr:colOff>
      <xdr:row>37</xdr:row>
      <xdr:rowOff>16242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64519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3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8694</xdr:rowOff>
    </xdr:from>
    <xdr:to>
      <xdr:col>50</xdr:col>
      <xdr:colOff>165100</xdr:colOff>
      <xdr:row>37</xdr:row>
      <xdr:rowOff>110294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101421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38249</xdr:rowOff>
    </xdr:from>
    <xdr:to>
      <xdr:col>46</xdr:col>
      <xdr:colOff>38100</xdr:colOff>
      <xdr:row>30</xdr:row>
      <xdr:rowOff>139849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130976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27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80649</xdr:rowOff>
    </xdr:from>
    <xdr:to>
      <xdr:col>41</xdr:col>
      <xdr:colOff>101600</xdr:colOff>
      <xdr:row>38</xdr:row>
      <xdr:rowOff>10799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1926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1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72212</xdr:rowOff>
    </xdr:from>
    <xdr:to>
      <xdr:col>36</xdr:col>
      <xdr:colOff>165100</xdr:colOff>
      <xdr:row>38</xdr:row>
      <xdr:rowOff>2363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1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164939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129463</xdr:rowOff>
    </xdr:from>
    <xdr:to>
      <xdr:col>55</xdr:col>
      <xdr:colOff>0</xdr:colOff>
      <xdr:row>57</xdr:row>
      <xdr:rowOff>153810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902113"/>
          <a:ext cx="838200" cy="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133553</xdr:rowOff>
    </xdr:from>
    <xdr:to>
      <xdr:col>50</xdr:col>
      <xdr:colOff>114300</xdr:colOff>
      <xdr:row>57</xdr:row>
      <xdr:rowOff>153810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906203"/>
          <a:ext cx="889000" cy="2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133553</xdr:rowOff>
    </xdr:from>
    <xdr:to>
      <xdr:col>45</xdr:col>
      <xdr:colOff>177800</xdr:colOff>
      <xdr:row>58</xdr:row>
      <xdr:rowOff>16802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06203"/>
          <a:ext cx="889000" cy="5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16802</xdr:rowOff>
    </xdr:from>
    <xdr:to>
      <xdr:col>41</xdr:col>
      <xdr:colOff>50800</xdr:colOff>
      <xdr:row>58</xdr:row>
      <xdr:rowOff>56350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60902"/>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78663</xdr:rowOff>
    </xdr:from>
    <xdr:to>
      <xdr:col>55</xdr:col>
      <xdr:colOff>50800</xdr:colOff>
      <xdr:row>58</xdr:row>
      <xdr:rowOff>8813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5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165040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6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103010</xdr:rowOff>
    </xdr:from>
    <xdr:to>
      <xdr:col>50</xdr:col>
      <xdr:colOff>165100</xdr:colOff>
      <xdr:row>58</xdr:row>
      <xdr:rowOff>33160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24287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6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82753</xdr:rowOff>
    </xdr:from>
    <xdr:to>
      <xdr:col>46</xdr:col>
      <xdr:colOff>38100</xdr:colOff>
      <xdr:row>58</xdr:row>
      <xdr:rowOff>12903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137452</xdr:rowOff>
    </xdr:from>
    <xdr:to>
      <xdr:col>41</xdr:col>
      <xdr:colOff>101600</xdr:colOff>
      <xdr:row>58</xdr:row>
      <xdr:rowOff>67602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1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58729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0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5550</xdr:rowOff>
    </xdr:from>
    <xdr:to>
      <xdr:col>36</xdr:col>
      <xdr:colOff>165100</xdr:colOff>
      <xdr:row>58</xdr:row>
      <xdr:rowOff>107150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98277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104701</xdr:rowOff>
    </xdr:from>
    <xdr:to>
      <xdr:col>55</xdr:col>
      <xdr:colOff>0</xdr:colOff>
      <xdr:row>78</xdr:row>
      <xdr:rowOff>120886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77801"/>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104701</xdr:rowOff>
    </xdr:from>
    <xdr:to>
      <xdr:col>50</xdr:col>
      <xdr:colOff>114300</xdr:colOff>
      <xdr:row>78</xdr:row>
      <xdr:rowOff>137002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77801"/>
          <a:ext cx="889000" cy="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137002</xdr:rowOff>
    </xdr:from>
    <xdr:to>
      <xdr:col>45</xdr:col>
      <xdr:colOff>177800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1010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70086</xdr:rowOff>
    </xdr:from>
    <xdr:to>
      <xdr:col>55</xdr:col>
      <xdr:colOff>50800</xdr:colOff>
      <xdr:row>79</xdr:row>
      <xdr:rowOff>236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156463</xdr:rowOff>
    </xdr:from>
    <xdr:ext cx="378565"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5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53901</xdr:rowOff>
    </xdr:from>
    <xdr:to>
      <xdr:col>50</xdr:col>
      <xdr:colOff>165100</xdr:colOff>
      <xdr:row>78</xdr:row>
      <xdr:rowOff>155501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146628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1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86202</xdr:rowOff>
    </xdr:from>
    <xdr:to>
      <xdr:col>46</xdr:col>
      <xdr:colOff>38100</xdr:colOff>
      <xdr:row>79</xdr:row>
      <xdr:rowOff>16352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7479</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61017" y="1355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138306</xdr:rowOff>
    </xdr:from>
    <xdr:to>
      <xdr:col>55</xdr:col>
      <xdr:colOff>0</xdr:colOff>
      <xdr:row>97</xdr:row>
      <xdr:rowOff>2288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597506"/>
          <a:ext cx="8382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61061</xdr:rowOff>
    </xdr:from>
    <xdr:to>
      <xdr:col>50</xdr:col>
      <xdr:colOff>114300</xdr:colOff>
      <xdr:row>97</xdr:row>
      <xdr:rowOff>2288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520261"/>
          <a:ext cx="889000" cy="1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61061</xdr:rowOff>
    </xdr:from>
    <xdr:to>
      <xdr:col>45</xdr:col>
      <xdr:colOff>177800</xdr:colOff>
      <xdr:row>96</xdr:row>
      <xdr:rowOff>148548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520261"/>
          <a:ext cx="889000" cy="8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148548</xdr:rowOff>
    </xdr:from>
    <xdr:to>
      <xdr:col>41</xdr:col>
      <xdr:colOff>50800</xdr:colOff>
      <xdr:row>97</xdr:row>
      <xdr:rowOff>69588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07748"/>
          <a:ext cx="889000" cy="9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87506</xdr:rowOff>
    </xdr:from>
    <xdr:to>
      <xdr:col>55</xdr:col>
      <xdr:colOff>50800</xdr:colOff>
      <xdr:row>97</xdr:row>
      <xdr:rowOff>17656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65933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2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122938</xdr:rowOff>
    </xdr:from>
    <xdr:to>
      <xdr:col>50</xdr:col>
      <xdr:colOff>165100</xdr:colOff>
      <xdr:row>97</xdr:row>
      <xdr:rowOff>53088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44215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67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10261</xdr:rowOff>
    </xdr:from>
    <xdr:to>
      <xdr:col>46</xdr:col>
      <xdr:colOff>38100</xdr:colOff>
      <xdr:row>96</xdr:row>
      <xdr:rowOff>111861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102988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6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97748</xdr:rowOff>
    </xdr:from>
    <xdr:to>
      <xdr:col>41</xdr:col>
      <xdr:colOff>101600</xdr:colOff>
      <xdr:row>97</xdr:row>
      <xdr:rowOff>27898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19025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18788</xdr:rowOff>
    </xdr:from>
    <xdr:to>
      <xdr:col>36</xdr:col>
      <xdr:colOff>165100</xdr:colOff>
      <xdr:row>97</xdr:row>
      <xdr:rowOff>120388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111515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26289</xdr:rowOff>
    </xdr:from>
    <xdr:to>
      <xdr:col>85</xdr:col>
      <xdr:colOff>127000</xdr:colOff>
      <xdr:row>39</xdr:row>
      <xdr:rowOff>36703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12839"/>
          <a:ext cx="8382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105664</xdr:rowOff>
    </xdr:from>
    <xdr:to>
      <xdr:col>81</xdr:col>
      <xdr:colOff>50800</xdr:colOff>
      <xdr:row>39</xdr:row>
      <xdr:rowOff>26289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20764"/>
          <a:ext cx="8890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1270</xdr:rowOff>
    </xdr:from>
    <xdr:to>
      <xdr:col>76</xdr:col>
      <xdr:colOff>114300</xdr:colOff>
      <xdr:row>38</xdr:row>
      <xdr:rowOff>105664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344920"/>
          <a:ext cx="889000" cy="2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74676</xdr:rowOff>
    </xdr:from>
    <xdr:to>
      <xdr:col>71</xdr:col>
      <xdr:colOff>177800</xdr:colOff>
      <xdr:row>37</xdr:row>
      <xdr:rowOff>1270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246876"/>
          <a:ext cx="889000" cy="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98442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79011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157353</xdr:rowOff>
    </xdr:from>
    <xdr:to>
      <xdr:col>85</xdr:col>
      <xdr:colOff>177800</xdr:colOff>
      <xdr:row>39</xdr:row>
      <xdr:rowOff>87503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72280</xdr:rowOff>
    </xdr:from>
    <xdr:ext cx="313932"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87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146939</xdr:rowOff>
    </xdr:from>
    <xdr:to>
      <xdr:col>81</xdr:col>
      <xdr:colOff>101600</xdr:colOff>
      <xdr:row>39</xdr:row>
      <xdr:rowOff>77089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68216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5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54864</xdr:rowOff>
    </xdr:from>
    <xdr:to>
      <xdr:col>76</xdr:col>
      <xdr:colOff>165100</xdr:colOff>
      <xdr:row>38</xdr:row>
      <xdr:rowOff>156464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147591</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66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121920</xdr:rowOff>
    </xdr:from>
    <xdr:to>
      <xdr:col>72</xdr:col>
      <xdr:colOff>38100</xdr:colOff>
      <xdr:row>37</xdr:row>
      <xdr:rowOff>52070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68597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06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23876</xdr:rowOff>
    </xdr:from>
    <xdr:to>
      <xdr:col>67</xdr:col>
      <xdr:colOff>101600</xdr:colOff>
      <xdr:row>36</xdr:row>
      <xdr:rowOff>125476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19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142003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597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141377</xdr:rowOff>
    </xdr:from>
    <xdr:to>
      <xdr:col>85</xdr:col>
      <xdr:colOff>127000</xdr:colOff>
      <xdr:row>75</xdr:row>
      <xdr:rowOff>154082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00127"/>
          <a:ext cx="838200" cy="1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152425</xdr:rowOff>
    </xdr:from>
    <xdr:to>
      <xdr:col>81</xdr:col>
      <xdr:colOff>50800</xdr:colOff>
      <xdr:row>75</xdr:row>
      <xdr:rowOff>154082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011175"/>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149568</xdr:rowOff>
    </xdr:from>
    <xdr:to>
      <xdr:col>76</xdr:col>
      <xdr:colOff>114300</xdr:colOff>
      <xdr:row>75</xdr:row>
      <xdr:rowOff>152425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00831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149568</xdr:rowOff>
    </xdr:from>
    <xdr:to>
      <xdr:col>71</xdr:col>
      <xdr:colOff>177800</xdr:colOff>
      <xdr:row>75</xdr:row>
      <xdr:rowOff>163894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008318"/>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90577</xdr:rowOff>
    </xdr:from>
    <xdr:to>
      <xdr:col>85</xdr:col>
      <xdr:colOff>177800</xdr:colOff>
      <xdr:row>76</xdr:row>
      <xdr:rowOff>20727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69004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103283</xdr:rowOff>
    </xdr:from>
    <xdr:to>
      <xdr:col>81</xdr:col>
      <xdr:colOff>101600</xdr:colOff>
      <xdr:row>76</xdr:row>
      <xdr:rowOff>33434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620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24559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101626</xdr:rowOff>
    </xdr:from>
    <xdr:to>
      <xdr:col>76</xdr:col>
      <xdr:colOff>165100</xdr:colOff>
      <xdr:row>76</xdr:row>
      <xdr:rowOff>31775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603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22902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98768</xdr:rowOff>
    </xdr:from>
    <xdr:to>
      <xdr:col>72</xdr:col>
      <xdr:colOff>38100</xdr:colOff>
      <xdr:row>76</xdr:row>
      <xdr:rowOff>28918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20045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0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113094</xdr:rowOff>
    </xdr:from>
    <xdr:to>
      <xdr:col>67</xdr:col>
      <xdr:colOff>101600</xdr:colOff>
      <xdr:row>76</xdr:row>
      <xdr:rowOff>43244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34371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0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14232</xdr:rowOff>
    </xdr:from>
    <xdr:to>
      <xdr:col>85</xdr:col>
      <xdr:colOff>127000</xdr:colOff>
      <xdr:row>98</xdr:row>
      <xdr:rowOff>73450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16332"/>
          <a:ext cx="8382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14232</xdr:rowOff>
    </xdr:from>
    <xdr:to>
      <xdr:col>81</xdr:col>
      <xdr:colOff>50800</xdr:colOff>
      <xdr:row>99</xdr:row>
      <xdr:rowOff>25237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16332"/>
          <a:ext cx="889000" cy="18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170952</xdr:rowOff>
    </xdr:from>
    <xdr:to>
      <xdr:col>76</xdr:col>
      <xdr:colOff>114300</xdr:colOff>
      <xdr:row>99</xdr:row>
      <xdr:rowOff>25237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73052"/>
          <a:ext cx="889000" cy="2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170952</xdr:rowOff>
    </xdr:from>
    <xdr:to>
      <xdr:col>71</xdr:col>
      <xdr:colOff>177800</xdr:colOff>
      <xdr:row>99</xdr:row>
      <xdr:rowOff>58460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73052"/>
          <a:ext cx="889000" cy="5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22650</xdr:rowOff>
    </xdr:from>
    <xdr:to>
      <xdr:col>85</xdr:col>
      <xdr:colOff>177800</xdr:colOff>
      <xdr:row>98</xdr:row>
      <xdr:rowOff>124250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2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1077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0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134882</xdr:rowOff>
    </xdr:from>
    <xdr:to>
      <xdr:col>81</xdr:col>
      <xdr:colOff>101600</xdr:colOff>
      <xdr:row>98</xdr:row>
      <xdr:rowOff>65032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81559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145887</xdr:rowOff>
    </xdr:from>
    <xdr:to>
      <xdr:col>76</xdr:col>
      <xdr:colOff>165100</xdr:colOff>
      <xdr:row>99</xdr:row>
      <xdr:rowOff>76037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67164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120152</xdr:rowOff>
    </xdr:from>
    <xdr:to>
      <xdr:col>72</xdr:col>
      <xdr:colOff>38100</xdr:colOff>
      <xdr:row>99</xdr:row>
      <xdr:rowOff>50302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41429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1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7660</xdr:rowOff>
    </xdr:from>
    <xdr:to>
      <xdr:col>67</xdr:col>
      <xdr:colOff>101600</xdr:colOff>
      <xdr:row>99</xdr:row>
      <xdr:rowOff>109260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100387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7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37935</xdr:rowOff>
    </xdr:from>
    <xdr:to>
      <xdr:col>116</xdr:col>
      <xdr:colOff>63500</xdr:colOff>
      <xdr:row>59</xdr:row>
      <xdr:rowOff>40240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53485"/>
          <a:ext cx="8382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35630</xdr:rowOff>
    </xdr:from>
    <xdr:to>
      <xdr:col>111</xdr:col>
      <xdr:colOff>177800</xdr:colOff>
      <xdr:row>59</xdr:row>
      <xdr:rowOff>37935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51180"/>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31858</xdr:rowOff>
    </xdr:from>
    <xdr:to>
      <xdr:col>107</xdr:col>
      <xdr:colOff>50800</xdr:colOff>
      <xdr:row>59</xdr:row>
      <xdr:rowOff>35630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4740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31858</xdr:rowOff>
    </xdr:from>
    <xdr:to>
      <xdr:col>102</xdr:col>
      <xdr:colOff>114300</xdr:colOff>
      <xdr:row>59</xdr:row>
      <xdr:rowOff>32848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47408"/>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160890</xdr:rowOff>
    </xdr:from>
    <xdr:to>
      <xdr:col>116</xdr:col>
      <xdr:colOff>114300</xdr:colOff>
      <xdr:row>59</xdr:row>
      <xdr:rowOff>91040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75817</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1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158585</xdr:rowOff>
    </xdr:from>
    <xdr:to>
      <xdr:col>112</xdr:col>
      <xdr:colOff>38100</xdr:colOff>
      <xdr:row>59</xdr:row>
      <xdr:rowOff>88735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79862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156280</xdr:rowOff>
    </xdr:from>
    <xdr:to>
      <xdr:col>107</xdr:col>
      <xdr:colOff>101600</xdr:colOff>
      <xdr:row>59</xdr:row>
      <xdr:rowOff>86430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77557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93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152508</xdr:rowOff>
    </xdr:from>
    <xdr:to>
      <xdr:col>102</xdr:col>
      <xdr:colOff>165100</xdr:colOff>
      <xdr:row>59</xdr:row>
      <xdr:rowOff>82658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9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73785</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89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153498</xdr:rowOff>
    </xdr:from>
    <xdr:to>
      <xdr:col>98</xdr:col>
      <xdr:colOff>38100</xdr:colOff>
      <xdr:row>59</xdr:row>
      <xdr:rowOff>83648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74775</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90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87084</xdr:rowOff>
    </xdr:from>
    <xdr:to>
      <xdr:col>116</xdr:col>
      <xdr:colOff>63500</xdr:colOff>
      <xdr:row>73</xdr:row>
      <xdr:rowOff>114440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02934"/>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114440</xdr:rowOff>
    </xdr:from>
    <xdr:to>
      <xdr:col>111</xdr:col>
      <xdr:colOff>177800</xdr:colOff>
      <xdr:row>74</xdr:row>
      <xdr:rowOff>2997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30290"/>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2997</xdr:rowOff>
    </xdr:from>
    <xdr:to>
      <xdr:col>107</xdr:col>
      <xdr:colOff>50800</xdr:colOff>
      <xdr:row>74</xdr:row>
      <xdr:rowOff>82093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90297"/>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82093</xdr:rowOff>
    </xdr:from>
    <xdr:to>
      <xdr:col>102</xdr:col>
      <xdr:colOff>114300</xdr:colOff>
      <xdr:row>75</xdr:row>
      <xdr:rowOff>18580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69393"/>
          <a:ext cx="889000" cy="10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36284</xdr:rowOff>
    </xdr:from>
    <xdr:to>
      <xdr:col>116</xdr:col>
      <xdr:colOff>114300</xdr:colOff>
      <xdr:row>73</xdr:row>
      <xdr:rowOff>137884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59161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63640</xdr:rowOff>
    </xdr:from>
    <xdr:to>
      <xdr:col>112</xdr:col>
      <xdr:colOff>38100</xdr:colOff>
      <xdr:row>73</xdr:row>
      <xdr:rowOff>165240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10317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123647</xdr:rowOff>
    </xdr:from>
    <xdr:to>
      <xdr:col>107</xdr:col>
      <xdr:colOff>101600</xdr:colOff>
      <xdr:row>74</xdr:row>
      <xdr:rowOff>53797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70324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31293</xdr:rowOff>
    </xdr:from>
    <xdr:to>
      <xdr:col>102</xdr:col>
      <xdr:colOff>165100</xdr:colOff>
      <xdr:row>74</xdr:row>
      <xdr:rowOff>132893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149420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9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139230</xdr:rowOff>
    </xdr:from>
    <xdr:to>
      <xdr:col>98</xdr:col>
      <xdr:colOff>38100</xdr:colOff>
      <xdr:row>75</xdr:row>
      <xdr:rowOff>69380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85907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403,357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円となっており、主な構成項目としては、扶助費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121,316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円）、人件費（</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59,964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円）、物件費（</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61,242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円）、繰出金（</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45,881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円）、補助費等（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43,758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円）となっている。補助費等については、令和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地域通貨（モックルコイン）促進事業を実施</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こと、物件費については、南花台モビリティ自動運転エリア拡大業務を実施したことから、令和４年度は大幅に増加している。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電力・ガス・食料品等価格高騰緊急支援給付金の給付や障がい福祉サービス給付費の増により増加した一方で、令和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で実施した子育て世帯臨時特別給付金事業分の減により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している。繰出金については、後期高齢者医療や介護保険に係る繰出金が、今後も高齢化に伴い増加していく見込みであるため、今後は病気の予防や健康増進を推進することで、給付費等の抑制をめざす。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100,484
99,626
109.63
40,682,657
40,530,981
18,816
21,962,385
27,503,686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117928</xdr:rowOff>
    </xdr:from>
    <xdr:to>
      <xdr:col>24</xdr:col>
      <xdr:colOff>63500</xdr:colOff>
      <xdr:row>33</xdr:row>
      <xdr:rowOff>10704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04328"/>
          <a:ext cx="8382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117928</xdr:rowOff>
    </xdr:from>
    <xdr:to>
      <xdr:col>19</xdr:col>
      <xdr:colOff>177800</xdr:colOff>
      <xdr:row>33</xdr:row>
      <xdr:rowOff>49893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043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140789</xdr:rowOff>
    </xdr:from>
    <xdr:to>
      <xdr:col>15</xdr:col>
      <xdr:colOff>50800</xdr:colOff>
      <xdr:row>33</xdr:row>
      <xdr:rowOff>49893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27189"/>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140789</xdr:rowOff>
    </xdr:from>
    <xdr:to>
      <xdr:col>10</xdr:col>
      <xdr:colOff>114300</xdr:colOff>
      <xdr:row>33</xdr:row>
      <xdr:rowOff>39007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27189"/>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131354</xdr:rowOff>
    </xdr:from>
    <xdr:to>
      <xdr:col>24</xdr:col>
      <xdr:colOff>114300</xdr:colOff>
      <xdr:row>33</xdr:row>
      <xdr:rowOff>61504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154231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6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67128</xdr:rowOff>
    </xdr:from>
    <xdr:to>
      <xdr:col>20</xdr:col>
      <xdr:colOff>38100</xdr:colOff>
      <xdr:row>32</xdr:row>
      <xdr:rowOff>168728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5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13805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2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170543</xdr:rowOff>
    </xdr:from>
    <xdr:to>
      <xdr:col>15</xdr:col>
      <xdr:colOff>101600</xdr:colOff>
      <xdr:row>33</xdr:row>
      <xdr:rowOff>100693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117220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3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89989</xdr:rowOff>
    </xdr:from>
    <xdr:to>
      <xdr:col>10</xdr:col>
      <xdr:colOff>165100</xdr:colOff>
      <xdr:row>33</xdr:row>
      <xdr:rowOff>20139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36666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14084</xdr:rowOff>
    </xdr:from>
    <xdr:to>
      <xdr:col>24</xdr:col>
      <xdr:colOff>63500</xdr:colOff>
      <xdr:row>57</xdr:row>
      <xdr:rowOff>41901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86734"/>
          <a:ext cx="8382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162757</xdr:rowOff>
    </xdr:from>
    <xdr:to>
      <xdr:col>19</xdr:col>
      <xdr:colOff>177800</xdr:colOff>
      <xdr:row>57</xdr:row>
      <xdr:rowOff>41901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21057"/>
          <a:ext cx="889000" cy="39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162757</xdr:rowOff>
    </xdr:from>
    <xdr:to>
      <xdr:col>15</xdr:col>
      <xdr:colOff>50800</xdr:colOff>
      <xdr:row>57</xdr:row>
      <xdr:rowOff>147513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21057"/>
          <a:ext cx="889000" cy="49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147513</xdr:rowOff>
    </xdr:from>
    <xdr:to>
      <xdr:col>10</xdr:col>
      <xdr:colOff>114300</xdr:colOff>
      <xdr:row>57</xdr:row>
      <xdr:rowOff>157435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20163"/>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134734</xdr:rowOff>
    </xdr:from>
    <xdr:to>
      <xdr:col>24</xdr:col>
      <xdr:colOff>114300</xdr:colOff>
      <xdr:row>57</xdr:row>
      <xdr:rowOff>64884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157611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8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162551</xdr:rowOff>
    </xdr:from>
    <xdr:to>
      <xdr:col>20</xdr:col>
      <xdr:colOff>38100</xdr:colOff>
      <xdr:row>57</xdr:row>
      <xdr:rowOff>92701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83828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5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111957</xdr:rowOff>
    </xdr:from>
    <xdr:to>
      <xdr:col>15</xdr:col>
      <xdr:colOff>101600</xdr:colOff>
      <xdr:row>55</xdr:row>
      <xdr:rowOff>42107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33234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6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96713</xdr:rowOff>
    </xdr:from>
    <xdr:to>
      <xdr:col>10</xdr:col>
      <xdr:colOff>165100</xdr:colOff>
      <xdr:row>58</xdr:row>
      <xdr:rowOff>26863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17990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6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106635</xdr:rowOff>
    </xdr:from>
    <xdr:to>
      <xdr:col>6</xdr:col>
      <xdr:colOff>38100</xdr:colOff>
      <xdr:row>58</xdr:row>
      <xdr:rowOff>36785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27912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70548</xdr:rowOff>
    </xdr:from>
    <xdr:to>
      <xdr:col>24</xdr:col>
      <xdr:colOff>63500</xdr:colOff>
      <xdr:row>75</xdr:row>
      <xdr:rowOff>75243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29298"/>
          <a:ext cx="8382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75243</xdr:rowOff>
    </xdr:from>
    <xdr:to>
      <xdr:col>19</xdr:col>
      <xdr:colOff>177800</xdr:colOff>
      <xdr:row>76</xdr:row>
      <xdr:rowOff>99009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33993"/>
          <a:ext cx="889000" cy="19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99009</xdr:rowOff>
    </xdr:from>
    <xdr:to>
      <xdr:col>15</xdr:col>
      <xdr:colOff>50800</xdr:colOff>
      <xdr:row>76</xdr:row>
      <xdr:rowOff>148997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29209"/>
          <a:ext cx="8890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148997</xdr:rowOff>
    </xdr:from>
    <xdr:to>
      <xdr:col>10</xdr:col>
      <xdr:colOff>114300</xdr:colOff>
      <xdr:row>77</xdr:row>
      <xdr:rowOff>37447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79197"/>
          <a:ext cx="889000" cy="5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19748</xdr:rowOff>
    </xdr:from>
    <xdr:to>
      <xdr:col>24</xdr:col>
      <xdr:colOff>114300</xdr:colOff>
      <xdr:row>75</xdr:row>
      <xdr:rowOff>121348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169625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5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24443</xdr:rowOff>
    </xdr:from>
    <xdr:to>
      <xdr:col>20</xdr:col>
      <xdr:colOff>38100</xdr:colOff>
      <xdr:row>75</xdr:row>
      <xdr:rowOff>126043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117169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7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48209</xdr:rowOff>
    </xdr:from>
    <xdr:to>
      <xdr:col>15</xdr:col>
      <xdr:colOff>101600</xdr:colOff>
      <xdr:row>76</xdr:row>
      <xdr:rowOff>149809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140936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7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98197</xdr:rowOff>
    </xdr:from>
    <xdr:to>
      <xdr:col>10</xdr:col>
      <xdr:colOff>165100</xdr:colOff>
      <xdr:row>77</xdr:row>
      <xdr:rowOff>28347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19474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158097</xdr:rowOff>
    </xdr:from>
    <xdr:to>
      <xdr:col>6</xdr:col>
      <xdr:colOff>38100</xdr:colOff>
      <xdr:row>77</xdr:row>
      <xdr:rowOff>88247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79374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8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62844</xdr:rowOff>
    </xdr:from>
    <xdr:to>
      <xdr:col>24</xdr:col>
      <xdr:colOff>63500</xdr:colOff>
      <xdr:row>96</xdr:row>
      <xdr:rowOff>72766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22044"/>
          <a:ext cx="8382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72766</xdr:rowOff>
    </xdr:from>
    <xdr:to>
      <xdr:col>19</xdr:col>
      <xdr:colOff>177800</xdr:colOff>
      <xdr:row>96</xdr:row>
      <xdr:rowOff>118097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31966"/>
          <a:ext cx="8890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118097</xdr:rowOff>
    </xdr:from>
    <xdr:to>
      <xdr:col>15</xdr:col>
      <xdr:colOff>50800</xdr:colOff>
      <xdr:row>97</xdr:row>
      <xdr:rowOff>19982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77297"/>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19982</xdr:rowOff>
    </xdr:from>
    <xdr:to>
      <xdr:col>10</xdr:col>
      <xdr:colOff>114300</xdr:colOff>
      <xdr:row>97</xdr:row>
      <xdr:rowOff>129778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50632"/>
          <a:ext cx="889000" cy="10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xdr:rowOff>
    </xdr:from>
    <xdr:to>
      <xdr:col>24</xdr:col>
      <xdr:colOff>114300</xdr:colOff>
      <xdr:row>96</xdr:row>
      <xdr:rowOff>113644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7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161921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4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21966</xdr:rowOff>
    </xdr:from>
    <xdr:to>
      <xdr:col>20</xdr:col>
      <xdr:colOff>38100</xdr:colOff>
      <xdr:row>96</xdr:row>
      <xdr:rowOff>123566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114693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5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67297</xdr:rowOff>
    </xdr:from>
    <xdr:to>
      <xdr:col>15</xdr:col>
      <xdr:colOff>101600</xdr:colOff>
      <xdr:row>96</xdr:row>
      <xdr:rowOff>168897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13974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140632</xdr:rowOff>
    </xdr:from>
    <xdr:to>
      <xdr:col>10</xdr:col>
      <xdr:colOff>165100</xdr:colOff>
      <xdr:row>97</xdr:row>
      <xdr:rowOff>70782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9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87309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7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78978</xdr:rowOff>
    </xdr:from>
    <xdr:to>
      <xdr:col>6</xdr:col>
      <xdr:colOff>38100</xdr:colOff>
      <xdr:row>98</xdr:row>
      <xdr:rowOff>9128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42164</xdr:rowOff>
    </xdr:from>
    <xdr:to>
      <xdr:col>55</xdr:col>
      <xdr:colOff>0</xdr:colOff>
      <xdr:row>38</xdr:row>
      <xdr:rowOff>44831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5726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44831</xdr:rowOff>
    </xdr:from>
    <xdr:to>
      <xdr:col>50</xdr:col>
      <xdr:colOff>114300</xdr:colOff>
      <xdr:row>38</xdr:row>
      <xdr:rowOff>50927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5993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50927</xdr:rowOff>
    </xdr:from>
    <xdr:to>
      <xdr:col>45</xdr:col>
      <xdr:colOff>177800</xdr:colOff>
      <xdr:row>38</xdr:row>
      <xdr:rowOff>52451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6602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52451</xdr:rowOff>
    </xdr:from>
    <xdr:to>
      <xdr:col>41</xdr:col>
      <xdr:colOff>50800</xdr:colOff>
      <xdr:row>38</xdr:row>
      <xdr:rowOff>62357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6755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162814</xdr:rowOff>
    </xdr:from>
    <xdr:to>
      <xdr:col>55</xdr:col>
      <xdr:colOff>50800</xdr:colOff>
      <xdr:row>38</xdr:row>
      <xdr:rowOff>92964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141241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165481</xdr:rowOff>
    </xdr:from>
    <xdr:to>
      <xdr:col>50</xdr:col>
      <xdr:colOff>165100</xdr:colOff>
      <xdr:row>38</xdr:row>
      <xdr:rowOff>95631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86758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xdr:rowOff>
    </xdr:from>
    <xdr:to>
      <xdr:col>46</xdr:col>
      <xdr:colOff>38100</xdr:colOff>
      <xdr:row>38</xdr:row>
      <xdr:rowOff>101727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92854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xdr:rowOff>
    </xdr:from>
    <xdr:to>
      <xdr:col>41</xdr:col>
      <xdr:colOff>101600</xdr:colOff>
      <xdr:row>38</xdr:row>
      <xdr:rowOff>103251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94378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0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11557</xdr:rowOff>
    </xdr:from>
    <xdr:to>
      <xdr:col>36</xdr:col>
      <xdr:colOff>165100</xdr:colOff>
      <xdr:row>38</xdr:row>
      <xdr:rowOff>113157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104284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1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142260</xdr:rowOff>
    </xdr:from>
    <xdr:to>
      <xdr:col>55</xdr:col>
      <xdr:colOff>0</xdr:colOff>
      <xdr:row>57</xdr:row>
      <xdr:rowOff>158079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14910"/>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157851</xdr:rowOff>
    </xdr:from>
    <xdr:to>
      <xdr:col>50</xdr:col>
      <xdr:colOff>114300</xdr:colOff>
      <xdr:row>57</xdr:row>
      <xdr:rowOff>158079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93050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136682</xdr:rowOff>
    </xdr:from>
    <xdr:to>
      <xdr:col>45</xdr:col>
      <xdr:colOff>177800</xdr:colOff>
      <xdr:row>57</xdr:row>
      <xdr:rowOff>157851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909332"/>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136682</xdr:rowOff>
    </xdr:from>
    <xdr:to>
      <xdr:col>41</xdr:col>
      <xdr:colOff>50800</xdr:colOff>
      <xdr:row>57</xdr:row>
      <xdr:rowOff>145461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09332"/>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91460</xdr:rowOff>
    </xdr:from>
    <xdr:to>
      <xdr:col>55</xdr:col>
      <xdr:colOff>50800</xdr:colOff>
      <xdr:row>58</xdr:row>
      <xdr:rowOff>21610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69887</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4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107279</xdr:rowOff>
    </xdr:from>
    <xdr:to>
      <xdr:col>50</xdr:col>
      <xdr:colOff>165100</xdr:colOff>
      <xdr:row>58</xdr:row>
      <xdr:rowOff>37429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28556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97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107051</xdr:rowOff>
    </xdr:from>
    <xdr:to>
      <xdr:col>46</xdr:col>
      <xdr:colOff>38100</xdr:colOff>
      <xdr:row>58</xdr:row>
      <xdr:rowOff>37201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7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28328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7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85882</xdr:rowOff>
    </xdr:from>
    <xdr:to>
      <xdr:col>41</xdr:col>
      <xdr:colOff>101600</xdr:colOff>
      <xdr:row>58</xdr:row>
      <xdr:rowOff>16032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5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7159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95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94661</xdr:rowOff>
    </xdr:from>
    <xdr:to>
      <xdr:col>36</xdr:col>
      <xdr:colOff>165100</xdr:colOff>
      <xdr:row>58</xdr:row>
      <xdr:rowOff>24811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15938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96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12909</xdr:rowOff>
    </xdr:from>
    <xdr:to>
      <xdr:col>55</xdr:col>
      <xdr:colOff>0</xdr:colOff>
      <xdr:row>79</xdr:row>
      <xdr:rowOff>28257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57459"/>
          <a:ext cx="8382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65176</xdr:rowOff>
    </xdr:from>
    <xdr:to>
      <xdr:col>50</xdr:col>
      <xdr:colOff>114300</xdr:colOff>
      <xdr:row>79</xdr:row>
      <xdr:rowOff>28257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38276"/>
          <a:ext cx="889000" cy="1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65176</xdr:rowOff>
    </xdr:from>
    <xdr:to>
      <xdr:col>45</xdr:col>
      <xdr:colOff>177800</xdr:colOff>
      <xdr:row>79</xdr:row>
      <xdr:rowOff>58612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38276"/>
          <a:ext cx="889000" cy="16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58612</xdr:rowOff>
    </xdr:from>
    <xdr:to>
      <xdr:col>41</xdr:col>
      <xdr:colOff>50800</xdr:colOff>
      <xdr:row>79</xdr:row>
      <xdr:rowOff>61192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03162"/>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133559</xdr:rowOff>
    </xdr:from>
    <xdr:to>
      <xdr:col>55</xdr:col>
      <xdr:colOff>50800</xdr:colOff>
      <xdr:row>79</xdr:row>
      <xdr:rowOff>63709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48486</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2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148907</xdr:rowOff>
    </xdr:from>
    <xdr:to>
      <xdr:col>50</xdr:col>
      <xdr:colOff>165100</xdr:colOff>
      <xdr:row>79</xdr:row>
      <xdr:rowOff>79057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70184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1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14376</xdr:rowOff>
    </xdr:from>
    <xdr:to>
      <xdr:col>46</xdr:col>
      <xdr:colOff>38100</xdr:colOff>
      <xdr:row>78</xdr:row>
      <xdr:rowOff>115976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107103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8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7812</xdr:rowOff>
    </xdr:from>
    <xdr:to>
      <xdr:col>41</xdr:col>
      <xdr:colOff>101600</xdr:colOff>
      <xdr:row>79</xdr:row>
      <xdr:rowOff>109412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100539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10392</xdr:rowOff>
    </xdr:from>
    <xdr:to>
      <xdr:col>36</xdr:col>
      <xdr:colOff>165100</xdr:colOff>
      <xdr:row>79</xdr:row>
      <xdr:rowOff>111992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5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103119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4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162266</xdr:rowOff>
    </xdr:from>
    <xdr:to>
      <xdr:col>55</xdr:col>
      <xdr:colOff>0</xdr:colOff>
      <xdr:row>98</xdr:row>
      <xdr:rowOff>168013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64366"/>
          <a:ext cx="8382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168013</xdr:rowOff>
    </xdr:from>
    <xdr:to>
      <xdr:col>50</xdr:col>
      <xdr:colOff>114300</xdr:colOff>
      <xdr:row>99</xdr:row>
      <xdr:rowOff>27360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70113"/>
          <a:ext cx="8890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27360</xdr:rowOff>
    </xdr:from>
    <xdr:to>
      <xdr:col>45</xdr:col>
      <xdr:colOff>177800</xdr:colOff>
      <xdr:row>99</xdr:row>
      <xdr:rowOff>41320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7000910"/>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38985</xdr:rowOff>
    </xdr:from>
    <xdr:to>
      <xdr:col>41</xdr:col>
      <xdr:colOff>50800</xdr:colOff>
      <xdr:row>99</xdr:row>
      <xdr:rowOff>41320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7012535"/>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111466</xdr:rowOff>
    </xdr:from>
    <xdr:to>
      <xdr:col>55</xdr:col>
      <xdr:colOff>50800</xdr:colOff>
      <xdr:row>99</xdr:row>
      <xdr:rowOff>41616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89893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117213</xdr:rowOff>
    </xdr:from>
    <xdr:to>
      <xdr:col>50</xdr:col>
      <xdr:colOff>165100</xdr:colOff>
      <xdr:row>99</xdr:row>
      <xdr:rowOff>47363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1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38490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1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148010</xdr:rowOff>
    </xdr:from>
    <xdr:to>
      <xdr:col>46</xdr:col>
      <xdr:colOff>38100</xdr:colOff>
      <xdr:row>99</xdr:row>
      <xdr:rowOff>78160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69287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4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161970</xdr:rowOff>
    </xdr:from>
    <xdr:to>
      <xdr:col>41</xdr:col>
      <xdr:colOff>101600</xdr:colOff>
      <xdr:row>99</xdr:row>
      <xdr:rowOff>92120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83247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05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159635</xdr:rowOff>
    </xdr:from>
    <xdr:to>
      <xdr:col>36</xdr:col>
      <xdr:colOff>165100</xdr:colOff>
      <xdr:row>99</xdr:row>
      <xdr:rowOff>89785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80912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144939</xdr:rowOff>
    </xdr:from>
    <xdr:to>
      <xdr:col>85</xdr:col>
      <xdr:colOff>127000</xdr:colOff>
      <xdr:row>36</xdr:row>
      <xdr:rowOff>27400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45689"/>
          <a:ext cx="8382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27400</xdr:rowOff>
    </xdr:from>
    <xdr:to>
      <xdr:col>81</xdr:col>
      <xdr:colOff>50800</xdr:colOff>
      <xdr:row>36</xdr:row>
      <xdr:rowOff>61690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99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137033</xdr:rowOff>
    </xdr:from>
    <xdr:to>
      <xdr:col>76</xdr:col>
      <xdr:colOff>114300</xdr:colOff>
      <xdr:row>36</xdr:row>
      <xdr:rowOff>61690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137783"/>
          <a:ext cx="889000" cy="9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137033</xdr:rowOff>
    </xdr:from>
    <xdr:to>
      <xdr:col>71</xdr:col>
      <xdr:colOff>177800</xdr:colOff>
      <xdr:row>36</xdr:row>
      <xdr:rowOff>65119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137783"/>
          <a:ext cx="889000" cy="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94139</xdr:rowOff>
    </xdr:from>
    <xdr:to>
      <xdr:col>85</xdr:col>
      <xdr:colOff>177800</xdr:colOff>
      <xdr:row>36</xdr:row>
      <xdr:rowOff>24289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0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72566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7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148050</xdr:rowOff>
    </xdr:from>
    <xdr:to>
      <xdr:col>81</xdr:col>
      <xdr:colOff>101600</xdr:colOff>
      <xdr:row>36</xdr:row>
      <xdr:rowOff>78200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69327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10890</xdr:rowOff>
    </xdr:from>
    <xdr:to>
      <xdr:col>76</xdr:col>
      <xdr:colOff>165100</xdr:colOff>
      <xdr:row>36</xdr:row>
      <xdr:rowOff>112490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103617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27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86233</xdr:rowOff>
    </xdr:from>
    <xdr:to>
      <xdr:col>72</xdr:col>
      <xdr:colOff>38100</xdr:colOff>
      <xdr:row>36</xdr:row>
      <xdr:rowOff>16383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7510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1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14319</xdr:rowOff>
    </xdr:from>
    <xdr:to>
      <xdr:col>67</xdr:col>
      <xdr:colOff>101600</xdr:colOff>
      <xdr:row>36</xdr:row>
      <xdr:rowOff>115919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107046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2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158834</xdr:rowOff>
    </xdr:from>
    <xdr:to>
      <xdr:col>85</xdr:col>
      <xdr:colOff>127000</xdr:colOff>
      <xdr:row>57</xdr:row>
      <xdr:rowOff>71806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60034"/>
          <a:ext cx="838200" cy="8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154765</xdr:rowOff>
    </xdr:from>
    <xdr:to>
      <xdr:col>81</xdr:col>
      <xdr:colOff>50800</xdr:colOff>
      <xdr:row>56</xdr:row>
      <xdr:rowOff>158834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5596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154765</xdr:rowOff>
    </xdr:from>
    <xdr:to>
      <xdr:col>76</xdr:col>
      <xdr:colOff>114300</xdr:colOff>
      <xdr:row>56</xdr:row>
      <xdr:rowOff>163588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55965"/>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163588</xdr:rowOff>
    </xdr:from>
    <xdr:to>
      <xdr:col>71</xdr:col>
      <xdr:colOff>177800</xdr:colOff>
      <xdr:row>57</xdr:row>
      <xdr:rowOff>33675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64788"/>
          <a:ext cx="8890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21006</xdr:rowOff>
    </xdr:from>
    <xdr:to>
      <xdr:col>85</xdr:col>
      <xdr:colOff>177800</xdr:colOff>
      <xdr:row>57</xdr:row>
      <xdr:rowOff>122606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107383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108034</xdr:rowOff>
    </xdr:from>
    <xdr:to>
      <xdr:col>81</xdr:col>
      <xdr:colOff>101600</xdr:colOff>
      <xdr:row>57</xdr:row>
      <xdr:rowOff>38184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0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29311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103965</xdr:rowOff>
    </xdr:from>
    <xdr:to>
      <xdr:col>76</xdr:col>
      <xdr:colOff>165100</xdr:colOff>
      <xdr:row>57</xdr:row>
      <xdr:rowOff>34115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25242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9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112788</xdr:rowOff>
    </xdr:from>
    <xdr:to>
      <xdr:col>72</xdr:col>
      <xdr:colOff>38100</xdr:colOff>
      <xdr:row>57</xdr:row>
      <xdr:rowOff>42938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34065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154325</xdr:rowOff>
    </xdr:from>
    <xdr:to>
      <xdr:col>67</xdr:col>
      <xdr:colOff>101600</xdr:colOff>
      <xdr:row>57</xdr:row>
      <xdr:rowOff>84475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75602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4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26288</xdr:rowOff>
    </xdr:from>
    <xdr:to>
      <xdr:col>85</xdr:col>
      <xdr:colOff>127000</xdr:colOff>
      <xdr:row>79</xdr:row>
      <xdr:rowOff>36703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70838"/>
          <a:ext cx="8382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105663</xdr:rowOff>
    </xdr:from>
    <xdr:to>
      <xdr:col>81</xdr:col>
      <xdr:colOff>50800</xdr:colOff>
      <xdr:row>79</xdr:row>
      <xdr:rowOff>26288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78763"/>
          <a:ext cx="8890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1270</xdr:rowOff>
    </xdr:from>
    <xdr:to>
      <xdr:col>76</xdr:col>
      <xdr:colOff>114300</xdr:colOff>
      <xdr:row>78</xdr:row>
      <xdr:rowOff>105663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202920"/>
          <a:ext cx="889000" cy="27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74676</xdr:rowOff>
    </xdr:from>
    <xdr:to>
      <xdr:col>71</xdr:col>
      <xdr:colOff>177800</xdr:colOff>
      <xdr:row>77</xdr:row>
      <xdr:rowOff>1270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104876"/>
          <a:ext cx="889000" cy="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98441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79012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157353</xdr:rowOff>
    </xdr:from>
    <xdr:to>
      <xdr:col>85</xdr:col>
      <xdr:colOff>177800</xdr:colOff>
      <xdr:row>79</xdr:row>
      <xdr:rowOff>87503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72280</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45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146938</xdr:rowOff>
    </xdr:from>
    <xdr:to>
      <xdr:col>81</xdr:col>
      <xdr:colOff>101600</xdr:colOff>
      <xdr:row>79</xdr:row>
      <xdr:rowOff>77088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68215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1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54863</xdr:rowOff>
    </xdr:from>
    <xdr:to>
      <xdr:col>76</xdr:col>
      <xdr:colOff>165100</xdr:colOff>
      <xdr:row>78</xdr:row>
      <xdr:rowOff>156463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147590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2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121920</xdr:rowOff>
    </xdr:from>
    <xdr:to>
      <xdr:col>72</xdr:col>
      <xdr:colOff>38100</xdr:colOff>
      <xdr:row>77</xdr:row>
      <xdr:rowOff>52070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68597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292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23876</xdr:rowOff>
    </xdr:from>
    <xdr:to>
      <xdr:col>67</xdr:col>
      <xdr:colOff>101600</xdr:colOff>
      <xdr:row>76</xdr:row>
      <xdr:rowOff>125476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0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142003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282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141376</xdr:rowOff>
    </xdr:from>
    <xdr:to>
      <xdr:col>85</xdr:col>
      <xdr:colOff>127000</xdr:colOff>
      <xdr:row>95</xdr:row>
      <xdr:rowOff>154082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29126"/>
          <a:ext cx="8382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152425</xdr:rowOff>
    </xdr:from>
    <xdr:to>
      <xdr:col>81</xdr:col>
      <xdr:colOff>50800</xdr:colOff>
      <xdr:row>95</xdr:row>
      <xdr:rowOff>154082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440175"/>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149568</xdr:rowOff>
    </xdr:from>
    <xdr:to>
      <xdr:col>76</xdr:col>
      <xdr:colOff>114300</xdr:colOff>
      <xdr:row>95</xdr:row>
      <xdr:rowOff>152425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3731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149568</xdr:rowOff>
    </xdr:from>
    <xdr:to>
      <xdr:col>71</xdr:col>
      <xdr:colOff>177800</xdr:colOff>
      <xdr:row>95</xdr:row>
      <xdr:rowOff>163894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37318"/>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90576</xdr:rowOff>
    </xdr:from>
    <xdr:to>
      <xdr:col>85</xdr:col>
      <xdr:colOff>177800</xdr:colOff>
      <xdr:row>96</xdr:row>
      <xdr:rowOff>20726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69003</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103282</xdr:rowOff>
    </xdr:from>
    <xdr:to>
      <xdr:col>81</xdr:col>
      <xdr:colOff>101600</xdr:colOff>
      <xdr:row>96</xdr:row>
      <xdr:rowOff>33432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24559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101625</xdr:rowOff>
    </xdr:from>
    <xdr:to>
      <xdr:col>76</xdr:col>
      <xdr:colOff>165100</xdr:colOff>
      <xdr:row>96</xdr:row>
      <xdr:rowOff>31775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22902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98768</xdr:rowOff>
    </xdr:from>
    <xdr:to>
      <xdr:col>72</xdr:col>
      <xdr:colOff>38100</xdr:colOff>
      <xdr:row>96</xdr:row>
      <xdr:rowOff>28918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20045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7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113094</xdr:rowOff>
    </xdr:from>
    <xdr:to>
      <xdr:col>67</xdr:col>
      <xdr:colOff>101600</xdr:colOff>
      <xdr:row>96</xdr:row>
      <xdr:rowOff>43244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34371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主な構成項目である民生費については、住民一人当たり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186,575</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内平均値よりは低い傾向にあるものの、高齢化に伴い、障がい者や後期高齢者医療に対する給付費の増加が今後も見込まれる。なお、令和４年度については、子育て世帯臨時特別給付金事業分の減により令和３年度からは総額は減少しているが、人口減少によって住民一人当たりの民生費は前年度より増加している。</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総務費については、住民一人当たり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64,975</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円となり、令和３年度から大幅に増加し、類似団体平均値も上回った。これは令和４年度に市有施設に関してＥＳＣＯ事業により設備の省エネルギー化を図ったことによるものである。</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衛生費については、令和元年度に基金の積立てを行ったこと、令和２年度では保健センターの整備工事を行ったこと、加えて、令和４年度は令和３年度に引き続き新型コロナウイルスワクチン接種の実施により増加したことにより、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38,362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円となったが、類似団体内平均値は下回った。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財政調整基金については、平成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年度に取崩しを行ったものの、平成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年度以降は取り崩すことなく実質収支の黒字を確保できたため、残高は増加を続けている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令和２年度、令和３年度に減少しているのは、標準財政規模が増加したことによるものである。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また、実質単年度収支も黒字となっており、実質収支額及び実質単年度収支の比率は、それぞれ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0.09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0.11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今後も財政調整基金に頼らない財政運営をめざす。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年度は、後期高齢者医療特別会計においては、被保険者数の増加により保険料収入が増加し、実質収支額が増加した。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水道事業会計において</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留保資金が減少したことにより、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実質収支額が減少した。下水道事業会計においては、人口減少など</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から利益剰余金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が減少し、実質収支額が減少した。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その他、</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国民健康保険事業勘定特別会計及び介護保険特別会計においても実質収支額が減少しており、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全会計として黒字額は減少している。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今後も、既存事業を見直すことで、健全な財政運営を持続していく。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40682657</v>
      </c>
      <c r="BO4" s="371"/>
      <c r="BP4" s="371"/>
      <c r="BQ4" s="371"/>
      <c r="BR4" s="371"/>
      <c r="BS4" s="371"/>
      <c r="BT4" s="371"/>
      <c r="BU4" s="372"/>
      <c r="BV4" s="370">
        <v>40509972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0.1</v>
      </c>
      <c r="CU4" s="377"/>
      <c r="CV4" s="377"/>
      <c r="CW4" s="377"/>
      <c r="CX4" s="377"/>
      <c r="CY4" s="377"/>
      <c r="CZ4" s="377"/>
      <c r="DA4" s="378"/>
      <c r="DB4" s="376">
        <v>0.1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40530981</v>
      </c>
      <c r="BO5" s="408"/>
      <c r="BP5" s="408"/>
      <c r="BQ5" s="408"/>
      <c r="BR5" s="408"/>
      <c r="BS5" s="408"/>
      <c r="BT5" s="408"/>
      <c r="BU5" s="409"/>
      <c r="BV5" s="407">
        <v>40448230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93.7</v>
      </c>
      <c r="CU5" s="405"/>
      <c r="CV5" s="405"/>
      <c r="CW5" s="405"/>
      <c r="CX5" s="405"/>
      <c r="CY5" s="405"/>
      <c r="CZ5" s="405"/>
      <c r="DA5" s="406"/>
      <c r="DB5" s="404">
        <v>92.5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151676</v>
      </c>
      <c r="BO6" s="408"/>
      <c r="BP6" s="408"/>
      <c r="BQ6" s="408"/>
      <c r="BR6" s="408"/>
      <c r="BS6" s="408"/>
      <c r="BT6" s="408"/>
      <c r="BU6" s="409"/>
      <c r="BV6" s="407">
        <v>61742</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94.7</v>
      </c>
      <c r="CU6" s="445"/>
      <c r="CV6" s="445"/>
      <c r="CW6" s="445"/>
      <c r="CX6" s="445"/>
      <c r="CY6" s="445"/>
      <c r="CZ6" s="445"/>
      <c r="DA6" s="446"/>
      <c r="DB6" s="444">
        <v>98.1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132860</v>
      </c>
      <c r="BO7" s="408"/>
      <c r="BP7" s="408"/>
      <c r="BQ7" s="408"/>
      <c r="BR7" s="408"/>
      <c r="BS7" s="408"/>
      <c r="BT7" s="408"/>
      <c r="BU7" s="409"/>
      <c r="BV7" s="407">
        <v>42261</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21962385</v>
      </c>
      <c r="CU7" s="408"/>
      <c r="CV7" s="408"/>
      <c r="CW7" s="408"/>
      <c r="CX7" s="408"/>
      <c r="CY7" s="408"/>
      <c r="CZ7" s="408"/>
      <c r="DA7" s="409"/>
      <c r="DB7" s="407">
        <v>22484206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18816</v>
      </c>
      <c r="BO8" s="408"/>
      <c r="BP8" s="408"/>
      <c r="BQ8" s="408"/>
      <c r="BR8" s="408"/>
      <c r="BS8" s="408"/>
      <c r="BT8" s="408"/>
      <c r="BU8" s="409"/>
      <c r="BV8" s="407">
        <v>19481</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0.59</v>
      </c>
      <c r="CU8" s="448"/>
      <c r="CV8" s="448"/>
      <c r="CW8" s="448"/>
      <c r="CX8" s="448"/>
      <c r="CY8" s="448"/>
      <c r="CZ8" s="448"/>
      <c r="DA8" s="449"/>
      <c r="DB8" s="447">
        <v>0.61</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101692</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96</v>
      </c>
      <c r="AV9" s="440"/>
      <c r="AW9" s="440"/>
      <c r="AX9" s="440"/>
      <c r="AY9" s="441" t="s">
        <v>119</v>
      </c>
      <c r="AZ9" s="442"/>
      <c r="BA9" s="442"/>
      <c r="BB9" s="442"/>
      <c r="BC9" s="442"/>
      <c r="BD9" s="442"/>
      <c r="BE9" s="442"/>
      <c r="BF9" s="442"/>
      <c r="BG9" s="442"/>
      <c r="BH9" s="442"/>
      <c r="BI9" s="442"/>
      <c r="BJ9" s="442"/>
      <c r="BK9" s="442"/>
      <c r="BL9" s="442"/>
      <c r="BM9" s="443"/>
      <c r="BN9" s="407">
        <v>-665</v>
      </c>
      <c r="BO9" s="408"/>
      <c r="BP9" s="408"/>
      <c r="BQ9" s="408"/>
      <c r="BR9" s="408"/>
      <c r="BS9" s="408"/>
      <c r="BT9" s="408"/>
      <c r="BU9" s="409"/>
      <c r="BV9" s="407">
        <v>2619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12.3</v>
      </c>
      <c r="CU9" s="405"/>
      <c r="CV9" s="405"/>
      <c r="CW9" s="405"/>
      <c r="CX9" s="405"/>
      <c r="CY9" s="405"/>
      <c r="CZ9" s="405"/>
      <c r="DA9" s="406"/>
      <c r="DB9" s="404">
        <v>12.2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106987</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25200</v>
      </c>
      <c r="BO10" s="408"/>
      <c r="BP10" s="408"/>
      <c r="BQ10" s="408"/>
      <c r="BR10" s="408"/>
      <c r="BS10" s="408"/>
      <c r="BT10" s="408"/>
      <c r="BU10" s="409"/>
      <c r="BV10" s="407">
        <v>24800</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96</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100484</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123</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99626</v>
      </c>
      <c r="S13" s="492"/>
      <c r="T13" s="492"/>
      <c r="U13" s="492"/>
      <c r="V13" s="493"/>
      <c r="W13" s="423" t="s">
        <v>142</v>
      </c>
      <c r="X13" s="424"/>
      <c r="Y13" s="424"/>
      <c r="Z13" s="424"/>
      <c r="AA13" s="424"/>
      <c r="AB13" s="414"/>
      <c r="AC13" s="458">
        <v>465</v>
      </c>
      <c r="AD13" s="459"/>
      <c r="AE13" s="459"/>
      <c r="AF13" s="459"/>
      <c r="AG13" s="501"/>
      <c r="AH13" s="458">
        <v>491</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24535</v>
      </c>
      <c r="BO13" s="408"/>
      <c r="BP13" s="408"/>
      <c r="BQ13" s="408"/>
      <c r="BR13" s="408"/>
      <c r="BS13" s="408"/>
      <c r="BT13" s="408"/>
      <c r="BU13" s="409"/>
      <c r="BV13" s="407">
        <v>27419</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2.2000000000000002</v>
      </c>
      <c r="CU13" s="405"/>
      <c r="CV13" s="405"/>
      <c r="CW13" s="405"/>
      <c r="CX13" s="405"/>
      <c r="CY13" s="405"/>
      <c r="CZ13" s="405"/>
      <c r="DA13" s="406"/>
      <c r="DB13" s="404">
        <v>2.1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101838</v>
      </c>
      <c r="S14" s="492"/>
      <c r="T14" s="492"/>
      <c r="U14" s="492"/>
      <c r="V14" s="493"/>
      <c r="W14" s="397"/>
      <c r="X14" s="398"/>
      <c r="Y14" s="398"/>
      <c r="Z14" s="398"/>
      <c r="AA14" s="398"/>
      <c r="AB14" s="387"/>
      <c r="AC14" s="494">
        <v>1.2</v>
      </c>
      <c r="AD14" s="495"/>
      <c r="AE14" s="495"/>
      <c r="AF14" s="495"/>
      <c r="AG14" s="496"/>
      <c r="AH14" s="494">
        <v>1.2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141</v>
      </c>
      <c r="N15" s="499"/>
      <c r="O15" s="499"/>
      <c r="P15" s="499"/>
      <c r="Q15" s="500"/>
      <c r="R15" s="491">
        <v>101100</v>
      </c>
      <c r="S15" s="492"/>
      <c r="T15" s="492"/>
      <c r="U15" s="492"/>
      <c r="V15" s="493"/>
      <c r="W15" s="423" t="s">
        <v>150</v>
      </c>
      <c r="X15" s="424"/>
      <c r="Y15" s="424"/>
      <c r="Z15" s="424"/>
      <c r="AA15" s="424"/>
      <c r="AB15" s="414"/>
      <c r="AC15" s="458">
        <v>8027</v>
      </c>
      <c r="AD15" s="459"/>
      <c r="AE15" s="459"/>
      <c r="AF15" s="459"/>
      <c r="AG15" s="501"/>
      <c r="AH15" s="458">
        <v>8560</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10768232</v>
      </c>
      <c r="BO15" s="371"/>
      <c r="BP15" s="371"/>
      <c r="BQ15" s="371"/>
      <c r="BR15" s="371"/>
      <c r="BS15" s="371"/>
      <c r="BT15" s="371"/>
      <c r="BU15" s="372"/>
      <c r="BV15" s="370">
        <v>10482923</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20.2</v>
      </c>
      <c r="AD16" s="495"/>
      <c r="AE16" s="495"/>
      <c r="AF16" s="495"/>
      <c r="AG16" s="496"/>
      <c r="AH16" s="494">
        <v>21.4</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18746204</v>
      </c>
      <c r="BO16" s="408"/>
      <c r="BP16" s="408"/>
      <c r="BQ16" s="408"/>
      <c r="BR16" s="408"/>
      <c r="BS16" s="408"/>
      <c r="BT16" s="408"/>
      <c r="BU16" s="409"/>
      <c r="BV16" s="407">
        <v>18205058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31180</v>
      </c>
      <c r="AD17" s="459"/>
      <c r="AE17" s="459"/>
      <c r="AF17" s="459"/>
      <c r="AG17" s="501"/>
      <c r="AH17" s="458">
        <v>30981</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13543842</v>
      </c>
      <c r="BO17" s="408"/>
      <c r="BP17" s="408"/>
      <c r="BQ17" s="408"/>
      <c r="BR17" s="408"/>
      <c r="BS17" s="408"/>
      <c r="BT17" s="408"/>
      <c r="BU17" s="409"/>
      <c r="BV17" s="407">
        <v>13201593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109.63</v>
      </c>
      <c r="M18" s="531"/>
      <c r="N18" s="531"/>
      <c r="O18" s="531"/>
      <c r="P18" s="531"/>
      <c r="Q18" s="531"/>
      <c r="R18" s="532"/>
      <c r="S18" s="532"/>
      <c r="T18" s="532"/>
      <c r="U18" s="532"/>
      <c r="V18" s="533"/>
      <c r="W18" s="425"/>
      <c r="X18" s="426"/>
      <c r="Y18" s="426"/>
      <c r="Z18" s="426"/>
      <c r="AA18" s="426"/>
      <c r="AB18" s="417"/>
      <c r="AC18" s="534">
        <v>78.599999999999994</v>
      </c>
      <c r="AD18" s="535"/>
      <c r="AE18" s="535"/>
      <c r="AF18" s="535"/>
      <c r="AG18" s="536"/>
      <c r="AH18" s="534">
        <v>77.400000000000006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20970836</v>
      </c>
      <c r="BO18" s="408"/>
      <c r="BP18" s="408"/>
      <c r="BQ18" s="408"/>
      <c r="BR18" s="408"/>
      <c r="BS18" s="408"/>
      <c r="BT18" s="408"/>
      <c r="BU18" s="409"/>
      <c r="BV18" s="407">
        <v>21262060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928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24982975</v>
      </c>
      <c r="BO19" s="408"/>
      <c r="BP19" s="408"/>
      <c r="BQ19" s="408"/>
      <c r="BR19" s="408"/>
      <c r="BS19" s="408"/>
      <c r="BT19" s="408"/>
      <c r="BU19" s="409"/>
      <c r="BV19" s="407">
        <v>24956952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42367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27503686</v>
      </c>
      <c r="BO22" s="371"/>
      <c r="BP22" s="371"/>
      <c r="BQ22" s="371"/>
      <c r="BR22" s="371"/>
      <c r="BS22" s="371"/>
      <c r="BT22" s="371"/>
      <c r="BU22" s="372"/>
      <c r="BV22" s="370">
        <v>29063420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23947010</v>
      </c>
      <c r="BO23" s="408"/>
      <c r="BP23" s="408"/>
      <c r="BQ23" s="408"/>
      <c r="BR23" s="408"/>
      <c r="BS23" s="408"/>
      <c r="BT23" s="408"/>
      <c r="BU23" s="409"/>
      <c r="BV23" s="407">
        <v>25554746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9000</v>
      </c>
      <c r="R24" s="459"/>
      <c r="S24" s="459"/>
      <c r="T24" s="459"/>
      <c r="U24" s="459"/>
      <c r="V24" s="501"/>
      <c r="W24" s="553"/>
      <c r="X24" s="554"/>
      <c r="Y24" s="555"/>
      <c r="Z24" s="457" t="s">
        <v>175</v>
      </c>
      <c r="AA24" s="437"/>
      <c r="AB24" s="437"/>
      <c r="AC24" s="437"/>
      <c r="AD24" s="437"/>
      <c r="AE24" s="437"/>
      <c r="AF24" s="437"/>
      <c r="AG24" s="438"/>
      <c r="AH24" s="458">
        <v>535</v>
      </c>
      <c r="AI24" s="459"/>
      <c r="AJ24" s="459"/>
      <c r="AK24" s="459"/>
      <c r="AL24" s="501"/>
      <c r="AM24" s="458">
        <v>1687925</v>
      </c>
      <c r="AN24" s="459"/>
      <c r="AO24" s="459"/>
      <c r="AP24" s="459"/>
      <c r="AQ24" s="459"/>
      <c r="AR24" s="501"/>
      <c r="AS24" s="458">
        <v>3155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11640879</v>
      </c>
      <c r="BO24" s="408"/>
      <c r="BP24" s="408"/>
      <c r="BQ24" s="408"/>
      <c r="BR24" s="408"/>
      <c r="BS24" s="408"/>
      <c r="BT24" s="408"/>
      <c r="BU24" s="409"/>
      <c r="BV24" s="407">
        <v>11876094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2</v>
      </c>
      <c r="M25" s="459"/>
      <c r="N25" s="459"/>
      <c r="O25" s="459"/>
      <c r="P25" s="501"/>
      <c r="Q25" s="458">
        <v>7470</v>
      </c>
      <c r="R25" s="459"/>
      <c r="S25" s="459"/>
      <c r="T25" s="459"/>
      <c r="U25" s="459"/>
      <c r="V25" s="501"/>
      <c r="W25" s="553"/>
      <c r="X25" s="554"/>
      <c r="Y25" s="555"/>
      <c r="Z25" s="457" t="s">
        <v>178</v>
      </c>
      <c r="AA25" s="437"/>
      <c r="AB25" s="437"/>
      <c r="AC25" s="437"/>
      <c r="AD25" s="437"/>
      <c r="AE25" s="437"/>
      <c r="AF25" s="437"/>
      <c r="AG25" s="438"/>
      <c r="AH25" s="458">
        <v>118</v>
      </c>
      <c r="AI25" s="459"/>
      <c r="AJ25" s="459"/>
      <c r="AK25" s="459"/>
      <c r="AL25" s="501"/>
      <c r="AM25" s="458">
        <v>357186</v>
      </c>
      <c r="AN25" s="459"/>
      <c r="AO25" s="459"/>
      <c r="AP25" s="459"/>
      <c r="AQ25" s="459"/>
      <c r="AR25" s="501"/>
      <c r="AS25" s="458">
        <v>3027</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3534851</v>
      </c>
      <c r="BO25" s="371"/>
      <c r="BP25" s="371"/>
      <c r="BQ25" s="371"/>
      <c r="BR25" s="371"/>
      <c r="BS25" s="371"/>
      <c r="BT25" s="371"/>
      <c r="BU25" s="372"/>
      <c r="BV25" s="370">
        <v>3461360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6570</v>
      </c>
      <c r="R26" s="459"/>
      <c r="S26" s="459"/>
      <c r="T26" s="459"/>
      <c r="U26" s="459"/>
      <c r="V26" s="501"/>
      <c r="W26" s="553"/>
      <c r="X26" s="554"/>
      <c r="Y26" s="555"/>
      <c r="Z26" s="457" t="s">
        <v>181</v>
      </c>
      <c r="AA26" s="559"/>
      <c r="AB26" s="559"/>
      <c r="AC26" s="559"/>
      <c r="AD26" s="559"/>
      <c r="AE26" s="559"/>
      <c r="AF26" s="559"/>
      <c r="AG26" s="560"/>
      <c r="AH26" s="458">
        <v>5</v>
      </c>
      <c r="AI26" s="459"/>
      <c r="AJ26" s="459"/>
      <c r="AK26" s="459"/>
      <c r="AL26" s="501"/>
      <c r="AM26" s="458">
        <v>15885</v>
      </c>
      <c r="AN26" s="459"/>
      <c r="AO26" s="459"/>
      <c r="AP26" s="459"/>
      <c r="AQ26" s="459"/>
      <c r="AR26" s="501"/>
      <c r="AS26" s="458">
        <v>3177</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183</v>
      </c>
      <c r="BO26" s="408"/>
      <c r="BP26" s="408"/>
      <c r="BQ26" s="408"/>
      <c r="BR26" s="408"/>
      <c r="BS26" s="408"/>
      <c r="BT26" s="408"/>
      <c r="BU26" s="409"/>
      <c r="BV26" s="407" t="s">
        <v>183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6600</v>
      </c>
      <c r="R27" s="459"/>
      <c r="S27" s="459"/>
      <c r="T27" s="459"/>
      <c r="U27" s="459"/>
      <c r="V27" s="501"/>
      <c r="W27" s="553"/>
      <c r="X27" s="554"/>
      <c r="Y27" s="555"/>
      <c r="Z27" s="457" t="s">
        <v>185</v>
      </c>
      <c r="AA27" s="437"/>
      <c r="AB27" s="437"/>
      <c r="AC27" s="437"/>
      <c r="AD27" s="437"/>
      <c r="AE27" s="437"/>
      <c r="AF27" s="437"/>
      <c r="AG27" s="438"/>
      <c r="AH27" s="458">
        <v>10</v>
      </c>
      <c r="AI27" s="459"/>
      <c r="AJ27" s="459"/>
      <c r="AK27" s="459"/>
      <c r="AL27" s="501"/>
      <c r="AM27" s="458">
        <v>47110</v>
      </c>
      <c r="AN27" s="459"/>
      <c r="AO27" s="459"/>
      <c r="AP27" s="459"/>
      <c r="AQ27" s="459"/>
      <c r="AR27" s="501"/>
      <c r="AS27" s="458">
        <v>4711</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1074509</v>
      </c>
      <c r="BO27" s="527"/>
      <c r="BP27" s="527"/>
      <c r="BQ27" s="527"/>
      <c r="BR27" s="527"/>
      <c r="BS27" s="527"/>
      <c r="BT27" s="527"/>
      <c r="BU27" s="528"/>
      <c r="BV27" s="526">
        <v>1074509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6100</v>
      </c>
      <c r="R28" s="459"/>
      <c r="S28" s="459"/>
      <c r="T28" s="459"/>
      <c r="U28" s="459"/>
      <c r="V28" s="501"/>
      <c r="W28" s="553"/>
      <c r="X28" s="554"/>
      <c r="Y28" s="555"/>
      <c r="Z28" s="457" t="s">
        <v>188</v>
      </c>
      <c r="AA28" s="437"/>
      <c r="AB28" s="437"/>
      <c r="AC28" s="437"/>
      <c r="AD28" s="437"/>
      <c r="AE28" s="437"/>
      <c r="AF28" s="437"/>
      <c r="AG28" s="438"/>
      <c r="AH28" s="458" t="s">
        <v>183</v>
      </c>
      <c r="AI28" s="459"/>
      <c r="AJ28" s="459"/>
      <c r="AK28" s="459"/>
      <c r="AL28" s="501"/>
      <c r="AM28" s="458" t="s">
        <v>183</v>
      </c>
      <c r="AN28" s="459"/>
      <c r="AO28" s="459"/>
      <c r="AP28" s="459"/>
      <c r="AQ28" s="459"/>
      <c r="AR28" s="501"/>
      <c r="AS28" s="458" t="s">
        <v>183</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2519735</v>
      </c>
      <c r="BO28" s="371"/>
      <c r="BP28" s="371"/>
      <c r="BQ28" s="371"/>
      <c r="BR28" s="371"/>
      <c r="BS28" s="371"/>
      <c r="BT28" s="371"/>
      <c r="BU28" s="372"/>
      <c r="BV28" s="370">
        <v>2494535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16</v>
      </c>
      <c r="M29" s="459"/>
      <c r="N29" s="459"/>
      <c r="O29" s="459"/>
      <c r="P29" s="501"/>
      <c r="Q29" s="458">
        <v>5700</v>
      </c>
      <c r="R29" s="459"/>
      <c r="S29" s="459"/>
      <c r="T29" s="459"/>
      <c r="U29" s="459"/>
      <c r="V29" s="501"/>
      <c r="W29" s="556"/>
      <c r="X29" s="557"/>
      <c r="Y29" s="558"/>
      <c r="Z29" s="457" t="s">
        <v>191</v>
      </c>
      <c r="AA29" s="437"/>
      <c r="AB29" s="437"/>
      <c r="AC29" s="437"/>
      <c r="AD29" s="437"/>
      <c r="AE29" s="437"/>
      <c r="AF29" s="437"/>
      <c r="AG29" s="438"/>
      <c r="AH29" s="458">
        <v>545</v>
      </c>
      <c r="AI29" s="459"/>
      <c r="AJ29" s="459"/>
      <c r="AK29" s="459"/>
      <c r="AL29" s="501"/>
      <c r="AM29" s="458">
        <v>1735035</v>
      </c>
      <c r="AN29" s="459"/>
      <c r="AO29" s="459"/>
      <c r="AP29" s="459"/>
      <c r="AQ29" s="459"/>
      <c r="AR29" s="501"/>
      <c r="AS29" s="458">
        <v>3184</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3293600</v>
      </c>
      <c r="BO29" s="408"/>
      <c r="BP29" s="408"/>
      <c r="BQ29" s="408"/>
      <c r="BR29" s="408"/>
      <c r="BS29" s="408"/>
      <c r="BT29" s="408"/>
      <c r="BU29" s="409"/>
      <c r="BV29" s="407">
        <v>2152753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96.4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6987747</v>
      </c>
      <c r="BO30" s="527"/>
      <c r="BP30" s="527"/>
      <c r="BQ30" s="527"/>
      <c r="BR30" s="527"/>
      <c r="BS30" s="527"/>
      <c r="BT30" s="527"/>
      <c r="BU30" s="528"/>
      <c r="BV30" s="526">
        <v>6568780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南河内環境事業組合（一般会計）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河内長野市公園緑化協会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大阪府後期高齢者医療広域連合（一般会計）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河内長野市勤労者福祉サービスセンター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大阪府後期高齢者医療広域連合（後期高齢者医療特別会計）</v>
      </c>
      <c r="BZ36" s="598"/>
      <c r="CA36" s="598"/>
      <c r="CB36" s="598"/>
      <c r="CC36" s="598"/>
      <c r="CD36" s="598"/>
      <c r="CE36" s="598"/>
      <c r="CF36" s="598"/>
      <c r="CG36" s="598"/>
      <c r="CH36" s="598"/>
      <c r="CI36" s="598"/>
      <c r="CJ36" s="598"/>
      <c r="CK36" s="598"/>
      <c r="CL36" s="598"/>
      <c r="CM36" s="598"/>
      <c r="CN36" s="181"/>
      <c r="CO36" s="597">
        <f t="shared" si="3"/>
        <v>15</v>
      </c>
      <c r="CP36" s="597"/>
      <c r="CQ36" s="598" t="str">
        <f>IF('各会計、関係団体の財政状況及び健全化判断比率'!BS9="","",'各会計、関係団体の財政状況及び健全化判断比率'!BS9)</f>
        <v>河内長野市文化振興財団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大阪府広域水道企業団水道事業会計（水道用水供給事業）</v>
      </c>
      <c r="BZ37" s="598"/>
      <c r="CA37" s="598"/>
      <c r="CB37" s="598"/>
      <c r="CC37" s="598"/>
      <c r="CD37" s="598"/>
      <c r="CE37" s="598"/>
      <c r="CF37" s="598"/>
      <c r="CG37" s="598"/>
      <c r="CH37" s="598"/>
      <c r="CI37" s="598"/>
      <c r="CJ37" s="598"/>
      <c r="CK37" s="598"/>
      <c r="CL37" s="598"/>
      <c r="CM37" s="598"/>
      <c r="CN37" s="181"/>
      <c r="CO37" s="597">
        <f t="shared" si="3"/>
        <v>16</v>
      </c>
      <c r="CP37" s="597"/>
      <c r="CQ37" s="598" t="str">
        <f>IF('各会計、関係団体の財政状況及び健全化判断比率'!BS10="","",'各会計、関係団体の財政状況及び健全化判断比率'!BS10)</f>
        <v>河内長野都市開発</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大阪広域水道企業団（工業用水供給事業）</v>
      </c>
      <c r="BZ38" s="598"/>
      <c r="CA38" s="598"/>
      <c r="CB38" s="598"/>
      <c r="CC38" s="598"/>
      <c r="CD38" s="598"/>
      <c r="CE38" s="598"/>
      <c r="CF38" s="598"/>
      <c r="CG38" s="598"/>
      <c r="CH38" s="598"/>
      <c r="CI38" s="598"/>
      <c r="CJ38" s="598"/>
      <c r="CK38" s="598"/>
      <c r="CL38" s="598"/>
      <c r="CM38" s="598"/>
      <c r="CN38" s="181"/>
      <c r="CO38" s="597">
        <f t="shared" si="3"/>
        <v>17</v>
      </c>
      <c r="CP38" s="597"/>
      <c r="CQ38" s="598" t="str">
        <f>IF('各会計、関係団体の財政状況及び健全化判断比率'!BS11="","",'各会計、関係団体の財政状況及び健全化判断比率'!BS11)</f>
        <v>三日市都市開発</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18</v>
      </c>
      <c r="CP39" s="597"/>
      <c r="CQ39" s="598" t="str">
        <f>IF('各会計、関係団体の財政状況及び健全化判断比率'!BS12="","",'各会計、関係団体の財政状況及び健全化判断比率'!BS12)</f>
        <v>三日市町駅整備</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jvBzL826vrY43AJVFsUkAovprsNHIWGn9Gp8mAYZsZFowAc6/MxXYV0iwS8JD/X5pmVgKp6ugBP+PQGqkgVxzw==" saltValue="IwQ8egZ+sFq9is/KuQeKY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566</v>
      </c>
      <c r="D34" s="1151"/>
      <c r="E34" s="1152"/>
      <c r="F34" s="32">
        <v>12.94</v>
      </c>
      <c r="G34" s="33">
        <v>14.29</v>
      </c>
      <c r="H34" s="33">
        <v>14.54</v>
      </c>
      <c r="I34" s="33">
        <v>13.88</v>
      </c>
      <c r="J34" s="34">
        <v>13.75</v>
      </c>
      <c r="K34" s="22"/>
      <c r="L34" s="22"/>
      <c r="M34" s="22"/>
      <c r="N34" s="22"/>
      <c r="O34" s="22"/>
      <c r="P34" s="22"/>
    </row>
    <row r="35" spans="1:16" ht="39" customHeight="1" x14ac:dyDescent="0.2">
      <c r="A35" s="22"/>
      <c r="B35" s="35"/>
      <c r="C35" s="1145" t="s">
        <v>567</v>
      </c>
      <c r="D35" s="1146"/>
      <c r="E35" s="1147"/>
      <c r="F35" s="36">
        <v>0.4</v>
      </c>
      <c r="G35" s="37">
        <v>0.79</v>
      </c>
      <c r="H35" s="37">
        <v>1.1200000000000001</v>
      </c>
      <c r="I35" s="37">
        <v>0.88</v>
      </c>
      <c r="J35" s="38">
        <v>0.69</v>
      </c>
      <c r="K35" s="22"/>
      <c r="L35" s="22"/>
      <c r="M35" s="22"/>
      <c r="N35" s="22"/>
      <c r="O35" s="22"/>
      <c r="P35" s="22"/>
    </row>
    <row r="36" spans="1:16" ht="39" customHeight="1" x14ac:dyDescent="0.2">
      <c r="A36" s="22"/>
      <c r="B36" s="35"/>
      <c r="C36" s="1145" t="s">
        <v>568</v>
      </c>
      <c r="D36" s="1146"/>
      <c r="E36" s="1147"/>
      <c r="F36" s="36">
        <v>0.77</v>
      </c>
      <c r="G36" s="37">
        <v>0.81</v>
      </c>
      <c r="H36" s="37">
        <v>0.97</v>
      </c>
      <c r="I36" s="37">
        <v>1</v>
      </c>
      <c r="J36" s="38">
        <v>0.6</v>
      </c>
      <c r="K36" s="22"/>
      <c r="L36" s="22"/>
      <c r="M36" s="22"/>
      <c r="N36" s="22"/>
      <c r="O36" s="22"/>
      <c r="P36" s="22"/>
    </row>
    <row r="37" spans="1:16" ht="39" customHeight="1" x14ac:dyDescent="0.2">
      <c r="A37" s="22"/>
      <c r="B37" s="35"/>
      <c r="C37" s="1145" t="s">
        <v>569</v>
      </c>
      <c r="D37" s="1146"/>
      <c r="E37" s="1147"/>
      <c r="F37" s="36">
        <v>0.27</v>
      </c>
      <c r="G37" s="37">
        <v>0.27</v>
      </c>
      <c r="H37" s="37">
        <v>0.28000000000000003</v>
      </c>
      <c r="I37" s="37">
        <v>0.28000000000000003</v>
      </c>
      <c r="J37" s="38">
        <v>0.34</v>
      </c>
      <c r="K37" s="22"/>
      <c r="L37" s="22"/>
      <c r="M37" s="22"/>
      <c r="N37" s="22"/>
      <c r="O37" s="22"/>
      <c r="P37" s="22"/>
    </row>
    <row r="38" spans="1:16" ht="39" customHeight="1" x14ac:dyDescent="0.2">
      <c r="A38" s="22"/>
      <c r="B38" s="35"/>
      <c r="C38" s="1145" t="s">
        <v>570</v>
      </c>
      <c r="D38" s="1146"/>
      <c r="E38" s="1147"/>
      <c r="F38" s="36">
        <v>0</v>
      </c>
      <c r="G38" s="37">
        <v>0.06</v>
      </c>
      <c r="H38" s="37">
        <v>7.0000000000000007E-2</v>
      </c>
      <c r="I38" s="37">
        <v>0.08</v>
      </c>
      <c r="J38" s="38">
        <v>0.08</v>
      </c>
      <c r="K38" s="22"/>
      <c r="L38" s="22"/>
      <c r="M38" s="22"/>
      <c r="N38" s="22"/>
      <c r="O38" s="22"/>
      <c r="P38" s="22"/>
    </row>
    <row r="39" spans="1:16" ht="39" customHeight="1" x14ac:dyDescent="0.2">
      <c r="A39" s="22"/>
      <c r="B39" s="35"/>
      <c r="C39" s="1145" t="s">
        <v>571</v>
      </c>
      <c r="D39" s="1146"/>
      <c r="E39" s="1147"/>
      <c r="F39" s="36">
        <v>0.41</v>
      </c>
      <c r="G39" s="37">
        <v>0</v>
      </c>
      <c r="H39" s="37">
        <v>7.0000000000000007E-2</v>
      </c>
      <c r="I39" s="37">
        <v>0.13</v>
      </c>
      <c r="J39" s="38">
        <v>0</v>
      </c>
      <c r="K39" s="22"/>
      <c r="L39" s="22"/>
      <c r="M39" s="22"/>
      <c r="N39" s="22"/>
      <c r="O39" s="22"/>
      <c r="P39" s="22"/>
    </row>
    <row r="40" spans="1:16" ht="39" customHeight="1" x14ac:dyDescent="0.2">
      <c r="A40" s="22"/>
      <c r="B40" s="35"/>
      <c r="C40" s="1145" t="s">
        <v>572</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573</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574</v>
      </c>
      <c r="D43" s="1149"/>
      <c r="E43" s="1150"/>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HuEIzAgKfD1dFPcmjfggHMeABrC99NwNJM+FXItFgF4eyJ1Ql7vftiaEZ2RXgyQZ0wD3OdriGfLwNsLyZuQjw==" saltValue="gg2LkImYC1+0T1+vP6T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3149</v>
      </c>
      <c r="L45" s="60">
        <v>3182</v>
      </c>
      <c r="M45" s="60">
        <v>3134</v>
      </c>
      <c r="N45" s="60">
        <v>3080</v>
      </c>
      <c r="O45" s="61">
        <v>3106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2">
      <c r="A48" s="48"/>
      <c r="B48" s="1155"/>
      <c r="C48" s="1156"/>
      <c r="D48" s="62"/>
      <c r="E48" s="1161" t="s">
        <v>15</v>
      </c>
      <c r="F48" s="1161"/>
      <c r="G48" s="1161"/>
      <c r="H48" s="1161"/>
      <c r="I48" s="1161"/>
      <c r="J48" s="1162"/>
      <c r="K48" s="63">
        <v>1114</v>
      </c>
      <c r="L48" s="64">
        <v>1037</v>
      </c>
      <c r="M48" s="64">
        <v>1050</v>
      </c>
      <c r="N48" s="64">
        <v>1049</v>
      </c>
      <c r="O48" s="65">
        <v>1054</v>
      </c>
      <c r="P48" s="48"/>
      <c r="Q48" s="48"/>
      <c r="R48" s="48"/>
      <c r="S48" s="48"/>
      <c r="T48" s="48"/>
      <c r="U48" s="48"/>
    </row>
    <row r="49" spans="1:21" ht="30.75" customHeight="1" x14ac:dyDescent="0.2">
      <c r="A49" s="48"/>
      <c r="B49" s="1155"/>
      <c r="C49" s="1156"/>
      <c r="D49" s="62"/>
      <c r="E49" s="1161" t="s">
        <v>16</v>
      </c>
      <c r="F49" s="1161"/>
      <c r="G49" s="1161"/>
      <c r="H49" s="1161"/>
      <c r="I49" s="1161"/>
      <c r="J49" s="1162"/>
      <c r="K49" s="63">
        <v>2</v>
      </c>
      <c r="L49" s="64">
        <v>2</v>
      </c>
      <c r="M49" s="64">
        <v>2</v>
      </c>
      <c r="N49" s="64">
        <v>3</v>
      </c>
      <c r="O49" s="65">
        <v>26</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520</v>
      </c>
      <c r="L50" s="64" t="s">
        <v>520</v>
      </c>
      <c r="M50" s="64" t="s">
        <v>520</v>
      </c>
      <c r="N50" s="64" t="s">
        <v>520</v>
      </c>
      <c r="O50" s="65" t="s">
        <v>520</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v>0</v>
      </c>
      <c r="O51" s="65" t="s">
        <v>520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3825</v>
      </c>
      <c r="L52" s="64">
        <v>3795</v>
      </c>
      <c r="M52" s="64">
        <v>3772</v>
      </c>
      <c r="N52" s="64">
        <v>3754</v>
      </c>
      <c r="O52" s="65">
        <v>3712</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440</v>
      </c>
      <c r="L53" s="69">
        <v>426</v>
      </c>
      <c r="M53" s="69">
        <v>414</v>
      </c>
      <c r="N53" s="69">
        <v>378</v>
      </c>
      <c r="O53" s="70">
        <v>474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5">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9TEAQhhrXa1RwdnyiwS+AnTps2DBL+xhAwFTWmr1JN+c279eFZOpstS1l45J7Yw78G5PLZ2LthJHcjciP7ahw==" saltValue="SMYQF07jRIjF0ujlNNNIL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4" orientation="landscape" cellComments="asDisplayed" horizontalDpi="300" verticalDpi="300"/>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84" t="s">
        <v>32</v>
      </c>
      <c r="C41" s="1185"/>
      <c r="D41" s="105"/>
      <c r="E41" s="1190" t="s">
        <v>33</v>
      </c>
      <c r="F41" s="1190"/>
      <c r="G41" s="1190"/>
      <c r="H41" s="1191"/>
      <c r="I41" s="355">
        <v>31370</v>
      </c>
      <c r="J41" s="356">
        <v>30876</v>
      </c>
      <c r="K41" s="356">
        <v>29760</v>
      </c>
      <c r="L41" s="356">
        <v>29063</v>
      </c>
      <c r="M41" s="357">
        <v>27504</v>
      </c>
    </row>
    <row r="42" spans="2:13" ht="27.75" customHeight="1" x14ac:dyDescent="0.2">
      <c r="B42" s="1186"/>
      <c r="C42" s="1187"/>
      <c r="D42" s="106"/>
      <c r="E42" s="1192" t="s">
        <v>34</v>
      </c>
      <c r="F42" s="1192"/>
      <c r="G42" s="1192"/>
      <c r="H42" s="1193"/>
      <c r="I42" s="358" t="s">
        <v>520</v>
      </c>
      <c r="J42" s="359" t="s">
        <v>520</v>
      </c>
      <c r="K42" s="359" t="s">
        <v>520</v>
      </c>
      <c r="L42" s="359" t="s">
        <v>520</v>
      </c>
      <c r="M42" s="360" t="s">
        <v>520</v>
      </c>
    </row>
    <row r="43" spans="2:13" ht="27.75" customHeight="1" x14ac:dyDescent="0.2">
      <c r="B43" s="1186"/>
      <c r="C43" s="1187"/>
      <c r="D43" s="106"/>
      <c r="E43" s="1192" t="s">
        <v>35</v>
      </c>
      <c r="F43" s="1192"/>
      <c r="G43" s="1192"/>
      <c r="H43" s="1193"/>
      <c r="I43" s="358">
        <v>16176</v>
      </c>
      <c r="J43" s="359">
        <v>14855</v>
      </c>
      <c r="K43" s="359">
        <v>14278</v>
      </c>
      <c r="L43" s="359">
        <v>13380</v>
      </c>
      <c r="M43" s="360">
        <v>12795</v>
      </c>
    </row>
    <row r="44" spans="2:13" ht="27.75" customHeight="1" x14ac:dyDescent="0.2">
      <c r="B44" s="1186"/>
      <c r="C44" s="1187"/>
      <c r="D44" s="106"/>
      <c r="E44" s="1192" t="s">
        <v>36</v>
      </c>
      <c r="F44" s="1192"/>
      <c r="G44" s="1192"/>
      <c r="H44" s="1193"/>
      <c r="I44" s="358">
        <v>4</v>
      </c>
      <c r="J44" s="359">
        <v>20</v>
      </c>
      <c r="K44" s="359">
        <v>309</v>
      </c>
      <c r="L44" s="359">
        <v>516</v>
      </c>
      <c r="M44" s="360">
        <v>503</v>
      </c>
    </row>
    <row r="45" spans="2:13" ht="27.75" customHeight="1" x14ac:dyDescent="0.2">
      <c r="B45" s="1186"/>
      <c r="C45" s="1187"/>
      <c r="D45" s="106"/>
      <c r="E45" s="1192" t="s">
        <v>37</v>
      </c>
      <c r="F45" s="1192"/>
      <c r="G45" s="1192"/>
      <c r="H45" s="1193"/>
      <c r="I45" s="358">
        <v>4499</v>
      </c>
      <c r="J45" s="359">
        <v>4289</v>
      </c>
      <c r="K45" s="359">
        <v>3968</v>
      </c>
      <c r="L45" s="359">
        <v>3874</v>
      </c>
      <c r="M45" s="360">
        <v>3892</v>
      </c>
    </row>
    <row r="46" spans="2:13" ht="27.75" customHeight="1" x14ac:dyDescent="0.2">
      <c r="B46" s="1186"/>
      <c r="C46" s="1187"/>
      <c r="D46" s="107"/>
      <c r="E46" s="1192" t="s">
        <v>38</v>
      </c>
      <c r="F46" s="1192"/>
      <c r="G46" s="1192"/>
      <c r="H46" s="1193"/>
      <c r="I46" s="358">
        <v>0</v>
      </c>
      <c r="J46" s="359">
        <v>0</v>
      </c>
      <c r="K46" s="359">
        <v>0</v>
      </c>
      <c r="L46" s="359">
        <v>0</v>
      </c>
      <c r="M46" s="360">
        <v>0</v>
      </c>
    </row>
    <row r="47" spans="2:13" ht="27.75" customHeight="1" x14ac:dyDescent="0.2">
      <c r="B47" s="1186"/>
      <c r="C47" s="1187"/>
      <c r="D47" s="108"/>
      <c r="E47" s="1194" t="s">
        <v>39</v>
      </c>
      <c r="F47" s="1195"/>
      <c r="G47" s="1195"/>
      <c r="H47" s="1196"/>
      <c r="I47" s="358" t="s">
        <v>520</v>
      </c>
      <c r="J47" s="359" t="s">
        <v>520</v>
      </c>
      <c r="K47" s="359" t="s">
        <v>520</v>
      </c>
      <c r="L47" s="359" t="s">
        <v>520</v>
      </c>
      <c r="M47" s="360" t="s">
        <v>520</v>
      </c>
    </row>
    <row r="48" spans="2:13" ht="27.75" customHeight="1" x14ac:dyDescent="0.2">
      <c r="B48" s="1186"/>
      <c r="C48" s="1187"/>
      <c r="D48" s="106"/>
      <c r="E48" s="1192" t="s">
        <v>40</v>
      </c>
      <c r="F48" s="1192"/>
      <c r="G48" s="1192"/>
      <c r="H48" s="1193"/>
      <c r="I48" s="358" t="s">
        <v>520</v>
      </c>
      <c r="J48" s="359" t="s">
        <v>520</v>
      </c>
      <c r="K48" s="359" t="s">
        <v>520</v>
      </c>
      <c r="L48" s="359" t="s">
        <v>520</v>
      </c>
      <c r="M48" s="360" t="s">
        <v>520</v>
      </c>
    </row>
    <row r="49" spans="2:13" ht="27.75" customHeight="1" x14ac:dyDescent="0.2">
      <c r="B49" s="1188"/>
      <c r="C49" s="1189"/>
      <c r="D49" s="106"/>
      <c r="E49" s="1192" t="s">
        <v>41</v>
      </c>
      <c r="F49" s="1192"/>
      <c r="G49" s="1192"/>
      <c r="H49" s="1193"/>
      <c r="I49" s="358" t="s">
        <v>520</v>
      </c>
      <c r="J49" s="359" t="s">
        <v>520</v>
      </c>
      <c r="K49" s="359" t="s">
        <v>520</v>
      </c>
      <c r="L49" s="359" t="s">
        <v>520</v>
      </c>
      <c r="M49" s="360" t="s">
        <v>520</v>
      </c>
    </row>
    <row r="50" spans="2:13" ht="27.75" customHeight="1" x14ac:dyDescent="0.2">
      <c r="B50" s="1197" t="s">
        <v>42</v>
      </c>
      <c r="C50" s="1198"/>
      <c r="D50" s="109"/>
      <c r="E50" s="1192" t="s">
        <v>43</v>
      </c>
      <c r="F50" s="1192"/>
      <c r="G50" s="1192"/>
      <c r="H50" s="1193"/>
      <c r="I50" s="358">
        <v>9374</v>
      </c>
      <c r="J50" s="359">
        <v>10379</v>
      </c>
      <c r="K50" s="359">
        <v>11009</v>
      </c>
      <c r="L50" s="359">
        <v>13437</v>
      </c>
      <c r="M50" s="360">
        <v>15055</v>
      </c>
    </row>
    <row r="51" spans="2:13" ht="27.75" customHeight="1" x14ac:dyDescent="0.2">
      <c r="B51" s="1186"/>
      <c r="C51" s="1187"/>
      <c r="D51" s="106"/>
      <c r="E51" s="1192" t="s">
        <v>44</v>
      </c>
      <c r="F51" s="1192"/>
      <c r="G51" s="1192"/>
      <c r="H51" s="1193"/>
      <c r="I51" s="358">
        <v>11158</v>
      </c>
      <c r="J51" s="359">
        <v>10802</v>
      </c>
      <c r="K51" s="359">
        <v>10560</v>
      </c>
      <c r="L51" s="359">
        <v>10334</v>
      </c>
      <c r="M51" s="360">
        <v>10062</v>
      </c>
    </row>
    <row r="52" spans="2:13" ht="27.75" customHeight="1" x14ac:dyDescent="0.2">
      <c r="B52" s="1188"/>
      <c r="C52" s="1189"/>
      <c r="D52" s="106"/>
      <c r="E52" s="1192" t="s">
        <v>45</v>
      </c>
      <c r="F52" s="1192"/>
      <c r="G52" s="1192"/>
      <c r="H52" s="1193"/>
      <c r="I52" s="358">
        <v>35724</v>
      </c>
      <c r="J52" s="359">
        <v>35071</v>
      </c>
      <c r="K52" s="359">
        <v>34192</v>
      </c>
      <c r="L52" s="359">
        <v>33531</v>
      </c>
      <c r="M52" s="360">
        <v>32167</v>
      </c>
    </row>
    <row r="53" spans="2:13" ht="27.75" customHeight="1" thickBot="1" x14ac:dyDescent="0.25">
      <c r="B53" s="1199" t="s">
        <v>46</v>
      </c>
      <c r="C53" s="1200"/>
      <c r="D53" s="110"/>
      <c r="E53" s="1201" t="s">
        <v>47</v>
      </c>
      <c r="F53" s="1201"/>
      <c r="G53" s="1201"/>
      <c r="H53" s="1202"/>
      <c r="I53" s="361">
        <v>-4207</v>
      </c>
      <c r="J53" s="362">
        <v>-6213</v>
      </c>
      <c r="K53" s="362">
        <v>-7447</v>
      </c>
      <c r="L53" s="362">
        <v>-10469</v>
      </c>
      <c r="M53" s="363">
        <v>-12590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R/p7Gbj+IJG5XUctYx32o9byXQYx4HN/lIeNgudygua45lgqM4Mi36CCOOhxKERraOLS5DSFFI87VdOTChORgw==" saltValue="ujd8gUD3oBMcsH72+qaQ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563</v>
      </c>
      <c r="G54" s="119" t="s">
        <v>564</v>
      </c>
      <c r="H54" s="120" t="s">
        <v>565</v>
      </c>
    </row>
    <row r="55" spans="2:8" ht="52.5" customHeight="1" x14ac:dyDescent="0.2">
      <c r="B55" s="121"/>
      <c r="C55" s="1211" t="s">
        <v>50</v>
      </c>
      <c r="D55" s="1211"/>
      <c r="E55" s="1212"/>
      <c r="F55" s="122">
        <v>2470</v>
      </c>
      <c r="G55" s="122">
        <v>2495</v>
      </c>
      <c r="H55" s="123">
        <v>2520</v>
      </c>
    </row>
    <row r="56" spans="2:8" ht="52.5" customHeight="1" x14ac:dyDescent="0.2">
      <c r="B56" s="124"/>
      <c r="C56" s="1213" t="s">
        <v>51</v>
      </c>
      <c r="D56" s="1213"/>
      <c r="E56" s="1214"/>
      <c r="F56" s="125">
        <v>515</v>
      </c>
      <c r="G56" s="125">
        <v>2153</v>
      </c>
      <c r="H56" s="126">
        <v>3294</v>
      </c>
    </row>
    <row r="57" spans="2:8" ht="53.25" customHeight="1" x14ac:dyDescent="0.2">
      <c r="B57" s="124"/>
      <c r="C57" s="1215" t="s">
        <v>52</v>
      </c>
      <c r="D57" s="1215"/>
      <c r="E57" s="1216"/>
      <c r="F57" s="127">
        <v>5989</v>
      </c>
      <c r="G57" s="127">
        <v>6569</v>
      </c>
      <c r="H57" s="128">
        <v>6988</v>
      </c>
    </row>
    <row r="58" spans="2:8" ht="45.75" customHeight="1" x14ac:dyDescent="0.2">
      <c r="B58" s="129"/>
      <c r="C58" s="1203" t="s">
        <v>597</v>
      </c>
      <c r="D58" s="1204"/>
      <c r="E58" s="1205"/>
      <c r="F58" s="130">
        <v>2171</v>
      </c>
      <c r="G58" s="130">
        <v>2473</v>
      </c>
      <c r="H58" s="131">
        <v>2714</v>
      </c>
    </row>
    <row r="59" spans="2:8" ht="45.75" customHeight="1" x14ac:dyDescent="0.2">
      <c r="B59" s="129"/>
      <c r="C59" s="1203" t="s">
        <v>598</v>
      </c>
      <c r="D59" s="1204"/>
      <c r="E59" s="1205"/>
      <c r="F59" s="130">
        <v>1229</v>
      </c>
      <c r="G59" s="130">
        <v>1242</v>
      </c>
      <c r="H59" s="131">
        <v>1255</v>
      </c>
    </row>
    <row r="60" spans="2:8" ht="45.75" customHeight="1" x14ac:dyDescent="0.2">
      <c r="B60" s="129"/>
      <c r="C60" s="1203" t="s">
        <v>599</v>
      </c>
      <c r="D60" s="1204"/>
      <c r="E60" s="1205"/>
      <c r="F60" s="130">
        <v>328</v>
      </c>
      <c r="G60" s="130">
        <v>629</v>
      </c>
      <c r="H60" s="131">
        <v>860</v>
      </c>
    </row>
    <row r="61" spans="2:8" ht="45.75" customHeight="1" x14ac:dyDescent="0.2">
      <c r="B61" s="129"/>
      <c r="C61" s="1203" t="s">
        <v>600</v>
      </c>
      <c r="D61" s="1204"/>
      <c r="E61" s="1205"/>
      <c r="F61" s="130">
        <v>722</v>
      </c>
      <c r="G61" s="130">
        <v>705</v>
      </c>
      <c r="H61" s="131">
        <v>670</v>
      </c>
    </row>
    <row r="62" spans="2:8" ht="45.75" customHeight="1" thickBot="1" x14ac:dyDescent="0.25">
      <c r="B62" s="132"/>
      <c r="C62" s="1206" t="s">
        <v>601</v>
      </c>
      <c r="D62" s="1207"/>
      <c r="E62" s="1208"/>
      <c r="F62" s="133">
        <v>459</v>
      </c>
      <c r="G62" s="133">
        <v>454</v>
      </c>
      <c r="H62" s="134">
        <v>451</v>
      </c>
    </row>
    <row r="63" spans="2:8" ht="52.5" customHeight="1" thickBot="1" x14ac:dyDescent="0.25">
      <c r="B63" s="135"/>
      <c r="C63" s="1209" t="s">
        <v>53</v>
      </c>
      <c r="D63" s="1209"/>
      <c r="E63" s="1210"/>
      <c r="F63" s="136">
        <v>8974</v>
      </c>
      <c r="G63" s="136">
        <v>11216</v>
      </c>
      <c r="H63" s="137">
        <v>12801</v>
      </c>
    </row>
    <row r="64" spans="2:8" ht="13.2" x14ac:dyDescent="0.2"/>
  </sheetData>
  <sheetProtection algorithmName="SHA-512" hashValue="qMoB5V9MsuLg/15Msue5bEjWMTdAIV9zuTZP3hxjZ8YcaKer3BL/EnReLCB993m2jE6rRaGnwr2vvgG8yDFm7w==" saltValue="9OHkhcPaCzRDFq9I2jyJ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558</v>
      </c>
      <c r="G2" s="151"/>
      <c r="H2" s="152"/>
    </row>
    <row r="3" spans="1:8" x14ac:dyDescent="0.2">
      <c r="A3" s="148" t="s">
        <v>551</v>
      </c>
      <c r="B3" s="153"/>
      <c r="C3" s="154"/>
      <c r="D3" s="155">
        <v>12563</v>
      </c>
      <c r="E3" s="156"/>
      <c r="F3" s="157">
        <v>43226</v>
      </c>
      <c r="G3" s="158"/>
      <c r="H3" s="159"/>
    </row>
    <row r="4" spans="1:8" x14ac:dyDescent="0.2">
      <c r="A4" s="160"/>
      <c r="B4" s="161"/>
      <c r="C4" s="162"/>
      <c r="D4" s="163">
        <v>6700</v>
      </c>
      <c r="E4" s="164"/>
      <c r="F4" s="165">
        <v>22622</v>
      </c>
      <c r="G4" s="166"/>
      <c r="H4" s="167"/>
    </row>
    <row r="5" spans="1:8" x14ac:dyDescent="0.2">
      <c r="A5" s="148" t="s">
        <v>553</v>
      </c>
      <c r="B5" s="153"/>
      <c r="C5" s="154"/>
      <c r="D5" s="155">
        <v>15677</v>
      </c>
      <c r="E5" s="156"/>
      <c r="F5" s="157">
        <v>42836</v>
      </c>
      <c r="G5" s="158"/>
      <c r="H5" s="159"/>
    </row>
    <row r="6" spans="1:8" x14ac:dyDescent="0.2">
      <c r="A6" s="160"/>
      <c r="B6" s="161"/>
      <c r="C6" s="162"/>
      <c r="D6" s="163">
        <v>9918</v>
      </c>
      <c r="E6" s="164"/>
      <c r="F6" s="165">
        <v>22936</v>
      </c>
      <c r="G6" s="166"/>
      <c r="H6" s="167"/>
    </row>
    <row r="7" spans="1:8" x14ac:dyDescent="0.2">
      <c r="A7" s="148" t="s">
        <v>554</v>
      </c>
      <c r="B7" s="153"/>
      <c r="C7" s="154"/>
      <c r="D7" s="155">
        <v>19984</v>
      </c>
      <c r="E7" s="156"/>
      <c r="F7" s="157">
        <v>44161</v>
      </c>
      <c r="G7" s="158"/>
      <c r="H7" s="159"/>
    </row>
    <row r="8" spans="1:8" x14ac:dyDescent="0.2">
      <c r="A8" s="160"/>
      <c r="B8" s="161"/>
      <c r="C8" s="162"/>
      <c r="D8" s="163">
        <v>11737</v>
      </c>
      <c r="E8" s="164"/>
      <c r="F8" s="165">
        <v>23644</v>
      </c>
      <c r="G8" s="166"/>
      <c r="H8" s="167"/>
    </row>
    <row r="9" spans="1:8" x14ac:dyDescent="0.2">
      <c r="A9" s="148" t="s">
        <v>555</v>
      </c>
      <c r="B9" s="153"/>
      <c r="C9" s="154"/>
      <c r="D9" s="155">
        <v>18389</v>
      </c>
      <c r="E9" s="156"/>
      <c r="F9" s="157">
        <v>43955</v>
      </c>
      <c r="G9" s="158"/>
      <c r="H9" s="159"/>
    </row>
    <row r="10" spans="1:8" x14ac:dyDescent="0.2">
      <c r="A10" s="160"/>
      <c r="B10" s="161"/>
      <c r="C10" s="162"/>
      <c r="D10" s="163">
        <v>8809</v>
      </c>
      <c r="E10" s="164"/>
      <c r="F10" s="165">
        <v>21318</v>
      </c>
      <c r="G10" s="166"/>
      <c r="H10" s="167"/>
    </row>
    <row r="11" spans="1:8" x14ac:dyDescent="0.2">
      <c r="A11" s="148" t="s">
        <v>556</v>
      </c>
      <c r="B11" s="153"/>
      <c r="C11" s="154"/>
      <c r="D11" s="155">
        <v>20306</v>
      </c>
      <c r="E11" s="156"/>
      <c r="F11" s="157">
        <v>41921</v>
      </c>
      <c r="G11" s="158"/>
      <c r="H11" s="159"/>
    </row>
    <row r="12" spans="1:8" x14ac:dyDescent="0.2">
      <c r="A12" s="160"/>
      <c r="B12" s="161"/>
      <c r="C12" s="168"/>
      <c r="D12" s="163">
        <v>14618</v>
      </c>
      <c r="E12" s="164"/>
      <c r="F12" s="165">
        <v>21655</v>
      </c>
      <c r="G12" s="166"/>
      <c r="H12" s="167"/>
    </row>
    <row r="13" spans="1:8" x14ac:dyDescent="0.2">
      <c r="A13" s="148"/>
      <c r="B13" s="153"/>
      <c r="C13" s="169"/>
      <c r="D13" s="170">
        <v>17384</v>
      </c>
      <c r="E13" s="171"/>
      <c r="F13" s="172">
        <v>43220</v>
      </c>
      <c r="G13" s="173"/>
      <c r="H13" s="159"/>
    </row>
    <row r="14" spans="1:8" x14ac:dyDescent="0.2">
      <c r="A14" s="160"/>
      <c r="B14" s="161"/>
      <c r="C14" s="162"/>
      <c r="D14" s="163">
        <v>10356</v>
      </c>
      <c r="E14" s="164"/>
      <c r="F14" s="165">
        <v>22435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v>
      </c>
      <c r="C19" s="174">
        <f>ROUND(VALUE(SUBSTITUTE(実質収支比率等に係る経年分析!G$48,"▲","-")),2)</f>
        <v>0.06</v>
      </c>
      <c r="D19" s="174">
        <f>ROUND(VALUE(SUBSTITUTE(実質収支比率等に係る経年分析!H$48,"▲","-")),2)</f>
        <v>0.08</v>
      </c>
      <c r="E19" s="174">
        <f>ROUND(VALUE(SUBSTITUTE(実質収支比率等に係る経年分析!I$48,"▲","-")),2)</f>
        <v>0.09</v>
      </c>
      <c r="F19" s="174">
        <f>ROUND(VALUE(SUBSTITUTE(実質収支比率等に係る経年分析!J$48,"▲","-")),2)</f>
        <v>0.09</v>
      </c>
    </row>
    <row r="20" spans="1:11" x14ac:dyDescent="0.2">
      <c r="A20" s="174" t="s">
        <v>57</v>
      </c>
      <c r="B20" s="174">
        <f>ROUND(VALUE(SUBSTITUTE(実質収支比率等に係る経年分析!F$47,"▲","-")),2)</f>
        <v>11.6</v>
      </c>
      <c r="C20" s="174">
        <f>ROUND(VALUE(SUBSTITUTE(実質収支比率等に係る経年分析!G$47,"▲","-")),2)</f>
        <v>11.69</v>
      </c>
      <c r="D20" s="174">
        <f>ROUND(VALUE(SUBSTITUTE(実質収支比率等に係る経年分析!H$47,"▲","-")),2)</f>
        <v>11.43</v>
      </c>
      <c r="E20" s="174">
        <f>ROUND(VALUE(SUBSTITUTE(実質収支比率等に係る経年分析!I$47,"▲","-")),2)</f>
        <v>11.09</v>
      </c>
      <c r="F20" s="174">
        <f>ROUND(VALUE(SUBSTITUTE(実質収支比率等に係る経年分析!J$47,"▲","-")),2)</f>
        <v>11.47</v>
      </c>
    </row>
    <row r="21" spans="1:11" x14ac:dyDescent="0.2">
      <c r="A21" s="174" t="s">
        <v>58</v>
      </c>
      <c r="B21" s="174">
        <f>IF(ISNUMBER(VALUE(SUBSTITUTE(実質収支比率等に係る経年分析!F$49,"▲","-"))),ROUND(VALUE(SUBSTITUTE(実質収支比率等に係る経年分析!F$49,"▲","-")),2),NA())</f>
        <v>0.14000000000000001</v>
      </c>
      <c r="C21" s="174">
        <f>IF(ISNUMBER(VALUE(SUBSTITUTE(実質収支比率等に係る経年分析!G$49,"▲","-"))),ROUND(VALUE(SUBSTITUTE(実質収支比率等に係る経年分析!G$49,"▲","-")),2),NA())</f>
        <v>0.26</v>
      </c>
      <c r="D21" s="174">
        <f>IF(ISNUMBER(VALUE(SUBSTITUTE(実質収支比率等に係る経年分析!H$49,"▲","-"))),ROUND(VALUE(SUBSTITUTE(実質収支比率等に係る経年分析!H$49,"▲","-")),2),NA())</f>
        <v>0.12</v>
      </c>
      <c r="E21" s="174">
        <f>IF(ISNUMBER(VALUE(SUBSTITUTE(実質収支比率等に係る経年分析!I$49,"▲","-"))),ROUND(VALUE(SUBSTITUTE(実質収支比率等に係る経年分析!I$49,"▲","-")),2),NA())</f>
        <v>0.12</v>
      </c>
      <c r="F21" s="174">
        <f>IF(ISNUMBER(VALUE(SUBSTITUTE(実質収支比率等に係る経年分析!J$49,"▲","-"))),ROUND(VALUE(SUBSTITUTE(実質収支比率等に係る経年分析!J$49,"▲","-")),2),NA())</f>
        <v>0.11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土地取得特別会計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国民健康保険事業勘定特別会計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0.28000000000000003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0.34</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1.1200000000000001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0.69</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14.54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13.88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13.75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3825</v>
      </c>
      <c r="E42" s="176"/>
      <c r="F42" s="176"/>
      <c r="G42" s="176">
        <f>'実質公債費比率（分子）の構造'!L$52</f>
        <v>3795</v>
      </c>
      <c r="H42" s="176"/>
      <c r="I42" s="176"/>
      <c r="J42" s="176">
        <f>'実質公債費比率（分子）の構造'!M$52</f>
        <v>3772</v>
      </c>
      <c r="K42" s="176"/>
      <c r="L42" s="176"/>
      <c r="M42" s="176">
        <f>'実質公債費比率（分子）の構造'!N$52</f>
        <v>3754</v>
      </c>
      <c r="N42" s="176"/>
      <c r="O42" s="176"/>
      <c r="P42" s="176">
        <f>'実質公債費比率（分子）の構造'!O$52</f>
        <v>3712</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v>
      </c>
      <c r="C45" s="176"/>
      <c r="D45" s="176"/>
      <c r="E45" s="176">
        <f>'実質公債費比率（分子）の構造'!L$49</f>
        <v>2</v>
      </c>
      <c r="F45" s="176"/>
      <c r="G45" s="176"/>
      <c r="H45" s="176">
        <f>'実質公債費比率（分子）の構造'!M$49</f>
        <v>2</v>
      </c>
      <c r="I45" s="176"/>
      <c r="J45" s="176"/>
      <c r="K45" s="176">
        <f>'実質公債費比率（分子）の構造'!N$49</f>
        <v>3</v>
      </c>
      <c r="L45" s="176"/>
      <c r="M45" s="176"/>
      <c r="N45" s="176">
        <f>'実質公債費比率（分子）の構造'!O$49</f>
        <v>26</v>
      </c>
      <c r="O45" s="176"/>
      <c r="P45" s="176"/>
    </row>
    <row r="46" spans="1:16" x14ac:dyDescent="0.2">
      <c r="A46" s="176" t="s">
        <v>69</v>
      </c>
      <c r="B46" s="176">
        <f>'実質公債費比率（分子）の構造'!K$48</f>
        <v>1114</v>
      </c>
      <c r="C46" s="176"/>
      <c r="D46" s="176"/>
      <c r="E46" s="176">
        <f>'実質公債費比率（分子）の構造'!L$48</f>
        <v>1037</v>
      </c>
      <c r="F46" s="176"/>
      <c r="G46" s="176"/>
      <c r="H46" s="176">
        <f>'実質公債費比率（分子）の構造'!M$48</f>
        <v>1050</v>
      </c>
      <c r="I46" s="176"/>
      <c r="J46" s="176"/>
      <c r="K46" s="176">
        <f>'実質公債費比率（分子）の構造'!N$48</f>
        <v>1049</v>
      </c>
      <c r="L46" s="176"/>
      <c r="M46" s="176"/>
      <c r="N46" s="176">
        <f>'実質公債費比率（分子）の構造'!O$48</f>
        <v>1054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3149</v>
      </c>
      <c r="C49" s="176"/>
      <c r="D49" s="176"/>
      <c r="E49" s="176">
        <f>'実質公債費比率（分子）の構造'!L$45</f>
        <v>3182</v>
      </c>
      <c r="F49" s="176"/>
      <c r="G49" s="176"/>
      <c r="H49" s="176">
        <f>'実質公債費比率（分子）の構造'!M$45</f>
        <v>3134</v>
      </c>
      <c r="I49" s="176"/>
      <c r="J49" s="176"/>
      <c r="K49" s="176">
        <f>'実質公債費比率（分子）の構造'!N$45</f>
        <v>3080</v>
      </c>
      <c r="L49" s="176"/>
      <c r="M49" s="176"/>
      <c r="N49" s="176">
        <f>'実質公債費比率（分子）の構造'!O$45</f>
        <v>3106</v>
      </c>
      <c r="O49" s="176"/>
      <c r="P49" s="176"/>
    </row>
    <row r="50" spans="1:16" x14ac:dyDescent="0.2">
      <c r="A50" s="176" t="s">
        <v>73</v>
      </c>
      <c r="B50" s="176" t="e">
        <f>NA()</f>
        <v>#N/A</v>
      </c>
      <c r="C50" s="176">
        <f>IF(ISNUMBER('実質公債費比率（分子）の構造'!K$53),'実質公債費比率（分子）の構造'!K$53,NA())</f>
        <v>440</v>
      </c>
      <c r="D50" s="176" t="e">
        <f>NA()</f>
        <v>#N/A</v>
      </c>
      <c r="E50" s="176" t="e">
        <f>NA()</f>
        <v>#N/A</v>
      </c>
      <c r="F50" s="176">
        <f>IF(ISNUMBER('実質公債費比率（分子）の構造'!L$53),'実質公債費比率（分子）の構造'!L$53,NA())</f>
        <v>426</v>
      </c>
      <c r="G50" s="176" t="e">
        <f>NA()</f>
        <v>#N/A</v>
      </c>
      <c r="H50" s="176" t="e">
        <f>NA()</f>
        <v>#N/A</v>
      </c>
      <c r="I50" s="176">
        <f>IF(ISNUMBER('実質公債費比率（分子）の構造'!M$53),'実質公債費比率（分子）の構造'!M$53,NA())</f>
        <v>414</v>
      </c>
      <c r="J50" s="176" t="e">
        <f>NA()</f>
        <v>#N/A</v>
      </c>
      <c r="K50" s="176" t="e">
        <f>NA()</f>
        <v>#N/A</v>
      </c>
      <c r="L50" s="176">
        <f>IF(ISNUMBER('実質公債費比率（分子）の構造'!N$53),'実質公債費比率（分子）の構造'!N$53,NA())</f>
        <v>378</v>
      </c>
      <c r="M50" s="176" t="e">
        <f>NA()</f>
        <v>#N/A</v>
      </c>
      <c r="N50" s="176" t="e">
        <f>NA()</f>
        <v>#N/A</v>
      </c>
      <c r="O50" s="176">
        <f>IF(ISNUMBER('実質公債費比率（分子）の構造'!O$53),'実質公債費比率（分子）の構造'!O$53,NA())</f>
        <v>474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35724</v>
      </c>
      <c r="E56" s="175"/>
      <c r="F56" s="175"/>
      <c r="G56" s="175">
        <f>'将来負担比率（分子）の構造'!J$52</f>
        <v>35071</v>
      </c>
      <c r="H56" s="175"/>
      <c r="I56" s="175"/>
      <c r="J56" s="175">
        <f>'将来負担比率（分子）の構造'!K$52</f>
        <v>34192</v>
      </c>
      <c r="K56" s="175"/>
      <c r="L56" s="175"/>
      <c r="M56" s="175">
        <f>'将来負担比率（分子）の構造'!L$52</f>
        <v>33531</v>
      </c>
      <c r="N56" s="175"/>
      <c r="O56" s="175"/>
      <c r="P56" s="175">
        <f>'将来負担比率（分子）の構造'!M$52</f>
        <v>32167</v>
      </c>
    </row>
    <row r="57" spans="1:16" x14ac:dyDescent="0.2">
      <c r="A57" s="175" t="s">
        <v>44</v>
      </c>
      <c r="B57" s="175"/>
      <c r="C57" s="175"/>
      <c r="D57" s="175">
        <f>'将来負担比率（分子）の構造'!I$51</f>
        <v>11158</v>
      </c>
      <c r="E57" s="175"/>
      <c r="F57" s="175"/>
      <c r="G57" s="175">
        <f>'将来負担比率（分子）の構造'!J$51</f>
        <v>10802</v>
      </c>
      <c r="H57" s="175"/>
      <c r="I57" s="175"/>
      <c r="J57" s="175">
        <f>'将来負担比率（分子）の構造'!K$51</f>
        <v>10560</v>
      </c>
      <c r="K57" s="175"/>
      <c r="L57" s="175"/>
      <c r="M57" s="175">
        <f>'将来負担比率（分子）の構造'!L$51</f>
        <v>10334</v>
      </c>
      <c r="N57" s="175"/>
      <c r="O57" s="175"/>
      <c r="P57" s="175">
        <f>'将来負担比率（分子）の構造'!M$51</f>
        <v>10062</v>
      </c>
    </row>
    <row r="58" spans="1:16" x14ac:dyDescent="0.2">
      <c r="A58" s="175" t="s">
        <v>43</v>
      </c>
      <c r="B58" s="175"/>
      <c r="C58" s="175"/>
      <c r="D58" s="175">
        <f>'将来負担比率（分子）の構造'!I$50</f>
        <v>9374</v>
      </c>
      <c r="E58" s="175"/>
      <c r="F58" s="175"/>
      <c r="G58" s="175">
        <f>'将来負担比率（分子）の構造'!J$50</f>
        <v>10379</v>
      </c>
      <c r="H58" s="175"/>
      <c r="I58" s="175"/>
      <c r="J58" s="175">
        <f>'将来負担比率（分子）の構造'!K$50</f>
        <v>11009</v>
      </c>
      <c r="K58" s="175"/>
      <c r="L58" s="175"/>
      <c r="M58" s="175">
        <f>'将来負担比率（分子）の構造'!L$50</f>
        <v>13437</v>
      </c>
      <c r="N58" s="175"/>
      <c r="O58" s="175"/>
      <c r="P58" s="175">
        <f>'将来負担比率（分子）の構造'!M$50</f>
        <v>15055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0</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0</v>
      </c>
      <c r="O61" s="175"/>
      <c r="P61" s="175"/>
    </row>
    <row r="62" spans="1:16" x14ac:dyDescent="0.2">
      <c r="A62" s="175" t="s">
        <v>37</v>
      </c>
      <c r="B62" s="175">
        <f>'将来負担比率（分子）の構造'!I$45</f>
        <v>4499</v>
      </c>
      <c r="C62" s="175"/>
      <c r="D62" s="175"/>
      <c r="E62" s="175">
        <f>'将来負担比率（分子）の構造'!J$45</f>
        <v>4289</v>
      </c>
      <c r="F62" s="175"/>
      <c r="G62" s="175"/>
      <c r="H62" s="175">
        <f>'将来負担比率（分子）の構造'!K$45</f>
        <v>3968</v>
      </c>
      <c r="I62" s="175"/>
      <c r="J62" s="175"/>
      <c r="K62" s="175">
        <f>'将来負担比率（分子）の構造'!L$45</f>
        <v>3874</v>
      </c>
      <c r="L62" s="175"/>
      <c r="M62" s="175"/>
      <c r="N62" s="175">
        <f>'将来負担比率（分子）の構造'!M$45</f>
        <v>3892</v>
      </c>
      <c r="O62" s="175"/>
      <c r="P62" s="175"/>
    </row>
    <row r="63" spans="1:16" x14ac:dyDescent="0.2">
      <c r="A63" s="175" t="s">
        <v>36</v>
      </c>
      <c r="B63" s="175">
        <f>'将来負担比率（分子）の構造'!I$44</f>
        <v>4</v>
      </c>
      <c r="C63" s="175"/>
      <c r="D63" s="175"/>
      <c r="E63" s="175">
        <f>'将来負担比率（分子）の構造'!J$44</f>
        <v>20</v>
      </c>
      <c r="F63" s="175"/>
      <c r="G63" s="175"/>
      <c r="H63" s="175">
        <f>'将来負担比率（分子）の構造'!K$44</f>
        <v>309</v>
      </c>
      <c r="I63" s="175"/>
      <c r="J63" s="175"/>
      <c r="K63" s="175">
        <f>'将来負担比率（分子）の構造'!L$44</f>
        <v>516</v>
      </c>
      <c r="L63" s="175"/>
      <c r="M63" s="175"/>
      <c r="N63" s="175">
        <f>'将来負担比率（分子）の構造'!M$44</f>
        <v>503</v>
      </c>
      <c r="O63" s="175"/>
      <c r="P63" s="175"/>
    </row>
    <row r="64" spans="1:16" x14ac:dyDescent="0.2">
      <c r="A64" s="175" t="s">
        <v>35</v>
      </c>
      <c r="B64" s="175">
        <f>'将来負担比率（分子）の構造'!I$43</f>
        <v>16176</v>
      </c>
      <c r="C64" s="175"/>
      <c r="D64" s="175"/>
      <c r="E64" s="175">
        <f>'将来負担比率（分子）の構造'!J$43</f>
        <v>14855</v>
      </c>
      <c r="F64" s="175"/>
      <c r="G64" s="175"/>
      <c r="H64" s="175">
        <f>'将来負担比率（分子）の構造'!K$43</f>
        <v>14278</v>
      </c>
      <c r="I64" s="175"/>
      <c r="J64" s="175"/>
      <c r="K64" s="175">
        <f>'将来負担比率（分子）の構造'!L$43</f>
        <v>13380</v>
      </c>
      <c r="L64" s="175"/>
      <c r="M64" s="175"/>
      <c r="N64" s="175">
        <f>'将来負担比率（分子）の構造'!M$43</f>
        <v>12795</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31370</v>
      </c>
      <c r="C66" s="175"/>
      <c r="D66" s="175"/>
      <c r="E66" s="175">
        <f>'将来負担比率（分子）の構造'!J$41</f>
        <v>30876</v>
      </c>
      <c r="F66" s="175"/>
      <c r="G66" s="175"/>
      <c r="H66" s="175">
        <f>'将来負担比率（分子）の構造'!K$41</f>
        <v>29760</v>
      </c>
      <c r="I66" s="175"/>
      <c r="J66" s="175"/>
      <c r="K66" s="175">
        <f>'将来負担比率（分子）の構造'!L$41</f>
        <v>29063</v>
      </c>
      <c r="L66" s="175"/>
      <c r="M66" s="175"/>
      <c r="N66" s="175">
        <f>'将来負担比率（分子）の構造'!M$41</f>
        <v>27504</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2470</v>
      </c>
      <c r="C72" s="179">
        <f>基金残高に係る経年分析!G55</f>
        <v>2495</v>
      </c>
      <c r="D72" s="179">
        <f>基金残高に係る経年分析!H55</f>
        <v>2520</v>
      </c>
    </row>
    <row r="73" spans="1:16" x14ac:dyDescent="0.2">
      <c r="A73" s="178" t="s">
        <v>80</v>
      </c>
      <c r="B73" s="179">
        <f>基金残高に係る経年分析!F56</f>
        <v>515</v>
      </c>
      <c r="C73" s="179">
        <f>基金残高に係る経年分析!G56</f>
        <v>2153</v>
      </c>
      <c r="D73" s="179">
        <f>基金残高に係る経年分析!H56</f>
        <v>3294</v>
      </c>
    </row>
    <row r="74" spans="1:16" x14ac:dyDescent="0.2">
      <c r="A74" s="178" t="s">
        <v>81</v>
      </c>
      <c r="B74" s="179">
        <f>基金残高に係る経年分析!F57</f>
        <v>5989</v>
      </c>
      <c r="C74" s="179">
        <f>基金残高に係る経年分析!G57</f>
        <v>6569</v>
      </c>
      <c r="D74" s="179">
        <f>基金残高に係る経年分析!H57</f>
        <v>6988</v>
      </c>
    </row>
  </sheetData>
  <sheetProtection algorithmName="SHA-512" hashValue="nVPAWTV/Zgt0dm4ubymc5WeaE3oIcHf6f020ws6Ft4nZPIx1jIX+QQOCeE3pt2heufGeZvS5m6hOfyWWOn+cIg==" saltValue="37RKftOXGIvllft+lnFug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11879881</v>
      </c>
      <c r="S5" s="613"/>
      <c r="T5" s="613"/>
      <c r="U5" s="613"/>
      <c r="V5" s="613"/>
      <c r="W5" s="613"/>
      <c r="X5" s="613"/>
      <c r="Y5" s="614"/>
      <c r="Z5" s="615">
        <v>29.2</v>
      </c>
      <c r="AA5" s="615"/>
      <c r="AB5" s="615"/>
      <c r="AC5" s="615"/>
      <c r="AD5" s="616">
        <v>10984651</v>
      </c>
      <c r="AE5" s="616"/>
      <c r="AF5" s="616"/>
      <c r="AG5" s="616"/>
      <c r="AH5" s="616"/>
      <c r="AI5" s="616"/>
      <c r="AJ5" s="616"/>
      <c r="AK5" s="616"/>
      <c r="AL5" s="617">
        <v>49.6</v>
      </c>
      <c r="AM5" s="618"/>
      <c r="AN5" s="618"/>
      <c r="AO5" s="619"/>
      <c r="AP5" s="609" t="s">
        <v>232</v>
      </c>
      <c r="AQ5" s="610"/>
      <c r="AR5" s="610"/>
      <c r="AS5" s="610"/>
      <c r="AT5" s="610"/>
      <c r="AU5" s="610"/>
      <c r="AV5" s="610"/>
      <c r="AW5" s="610"/>
      <c r="AX5" s="610"/>
      <c r="AY5" s="610"/>
      <c r="AZ5" s="610"/>
      <c r="BA5" s="610"/>
      <c r="BB5" s="610"/>
      <c r="BC5" s="610"/>
      <c r="BD5" s="610"/>
      <c r="BE5" s="610"/>
      <c r="BF5" s="611"/>
      <c r="BG5" s="623">
        <v>10983036</v>
      </c>
      <c r="BH5" s="624"/>
      <c r="BI5" s="624"/>
      <c r="BJ5" s="624"/>
      <c r="BK5" s="624"/>
      <c r="BL5" s="624"/>
      <c r="BM5" s="624"/>
      <c r="BN5" s="625"/>
      <c r="BO5" s="626">
        <v>92.5</v>
      </c>
      <c r="BP5" s="626"/>
      <c r="BQ5" s="626"/>
      <c r="BR5" s="626"/>
      <c r="BS5" s="627">
        <v>95919</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251153</v>
      </c>
      <c r="S6" s="624"/>
      <c r="T6" s="624"/>
      <c r="U6" s="624"/>
      <c r="V6" s="624"/>
      <c r="W6" s="624"/>
      <c r="X6" s="624"/>
      <c r="Y6" s="625"/>
      <c r="Z6" s="626">
        <v>0.6</v>
      </c>
      <c r="AA6" s="626"/>
      <c r="AB6" s="626"/>
      <c r="AC6" s="626"/>
      <c r="AD6" s="627">
        <v>251153</v>
      </c>
      <c r="AE6" s="627"/>
      <c r="AF6" s="627"/>
      <c r="AG6" s="627"/>
      <c r="AH6" s="627"/>
      <c r="AI6" s="627"/>
      <c r="AJ6" s="627"/>
      <c r="AK6" s="627"/>
      <c r="AL6" s="628">
        <v>1.1000000000000001</v>
      </c>
      <c r="AM6" s="629"/>
      <c r="AN6" s="629"/>
      <c r="AO6" s="630"/>
      <c r="AP6" s="620" t="s">
        <v>237</v>
      </c>
      <c r="AQ6" s="621"/>
      <c r="AR6" s="621"/>
      <c r="AS6" s="621"/>
      <c r="AT6" s="621"/>
      <c r="AU6" s="621"/>
      <c r="AV6" s="621"/>
      <c r="AW6" s="621"/>
      <c r="AX6" s="621"/>
      <c r="AY6" s="621"/>
      <c r="AZ6" s="621"/>
      <c r="BA6" s="621"/>
      <c r="BB6" s="621"/>
      <c r="BC6" s="621"/>
      <c r="BD6" s="621"/>
      <c r="BE6" s="621"/>
      <c r="BF6" s="622"/>
      <c r="BG6" s="623">
        <v>10983036</v>
      </c>
      <c r="BH6" s="624"/>
      <c r="BI6" s="624"/>
      <c r="BJ6" s="624"/>
      <c r="BK6" s="624"/>
      <c r="BL6" s="624"/>
      <c r="BM6" s="624"/>
      <c r="BN6" s="625"/>
      <c r="BO6" s="626">
        <v>92.5</v>
      </c>
      <c r="BP6" s="626"/>
      <c r="BQ6" s="626"/>
      <c r="BR6" s="626"/>
      <c r="BS6" s="627">
        <v>95919</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283943</v>
      </c>
      <c r="CS6" s="624"/>
      <c r="CT6" s="624"/>
      <c r="CU6" s="624"/>
      <c r="CV6" s="624"/>
      <c r="CW6" s="624"/>
      <c r="CX6" s="624"/>
      <c r="CY6" s="625"/>
      <c r="CZ6" s="617">
        <v>0.7</v>
      </c>
      <c r="DA6" s="618"/>
      <c r="DB6" s="618"/>
      <c r="DC6" s="634"/>
      <c r="DD6" s="632" t="s">
        <v>140</v>
      </c>
      <c r="DE6" s="624"/>
      <c r="DF6" s="624"/>
      <c r="DG6" s="624"/>
      <c r="DH6" s="624"/>
      <c r="DI6" s="624"/>
      <c r="DJ6" s="624"/>
      <c r="DK6" s="624"/>
      <c r="DL6" s="624"/>
      <c r="DM6" s="624"/>
      <c r="DN6" s="624"/>
      <c r="DO6" s="624"/>
      <c r="DP6" s="625"/>
      <c r="DQ6" s="632">
        <v>283908</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13428</v>
      </c>
      <c r="S7" s="624"/>
      <c r="T7" s="624"/>
      <c r="U7" s="624"/>
      <c r="V7" s="624"/>
      <c r="W7" s="624"/>
      <c r="X7" s="624"/>
      <c r="Y7" s="625"/>
      <c r="Z7" s="626">
        <v>0</v>
      </c>
      <c r="AA7" s="626"/>
      <c r="AB7" s="626"/>
      <c r="AC7" s="626"/>
      <c r="AD7" s="627">
        <v>13428</v>
      </c>
      <c r="AE7" s="627"/>
      <c r="AF7" s="627"/>
      <c r="AG7" s="627"/>
      <c r="AH7" s="627"/>
      <c r="AI7" s="627"/>
      <c r="AJ7" s="627"/>
      <c r="AK7" s="627"/>
      <c r="AL7" s="628">
        <v>0.1</v>
      </c>
      <c r="AM7" s="629"/>
      <c r="AN7" s="629"/>
      <c r="AO7" s="630"/>
      <c r="AP7" s="620" t="s">
        <v>240</v>
      </c>
      <c r="AQ7" s="621"/>
      <c r="AR7" s="621"/>
      <c r="AS7" s="621"/>
      <c r="AT7" s="621"/>
      <c r="AU7" s="621"/>
      <c r="AV7" s="621"/>
      <c r="AW7" s="621"/>
      <c r="AX7" s="621"/>
      <c r="AY7" s="621"/>
      <c r="AZ7" s="621"/>
      <c r="BA7" s="621"/>
      <c r="BB7" s="621"/>
      <c r="BC7" s="621"/>
      <c r="BD7" s="621"/>
      <c r="BE7" s="621"/>
      <c r="BF7" s="622"/>
      <c r="BG7" s="623">
        <v>5802896</v>
      </c>
      <c r="BH7" s="624"/>
      <c r="BI7" s="624"/>
      <c r="BJ7" s="624"/>
      <c r="BK7" s="624"/>
      <c r="BL7" s="624"/>
      <c r="BM7" s="624"/>
      <c r="BN7" s="625"/>
      <c r="BO7" s="626">
        <v>48.8</v>
      </c>
      <c r="BP7" s="626"/>
      <c r="BQ7" s="626"/>
      <c r="BR7" s="626"/>
      <c r="BS7" s="627">
        <v>95919</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6528937</v>
      </c>
      <c r="CS7" s="624"/>
      <c r="CT7" s="624"/>
      <c r="CU7" s="624"/>
      <c r="CV7" s="624"/>
      <c r="CW7" s="624"/>
      <c r="CX7" s="624"/>
      <c r="CY7" s="625"/>
      <c r="CZ7" s="626">
        <v>16.100000000000001</v>
      </c>
      <c r="DA7" s="626"/>
      <c r="DB7" s="626"/>
      <c r="DC7" s="626"/>
      <c r="DD7" s="632">
        <v>747804</v>
      </c>
      <c r="DE7" s="624"/>
      <c r="DF7" s="624"/>
      <c r="DG7" s="624"/>
      <c r="DH7" s="624"/>
      <c r="DI7" s="624"/>
      <c r="DJ7" s="624"/>
      <c r="DK7" s="624"/>
      <c r="DL7" s="624"/>
      <c r="DM7" s="624"/>
      <c r="DN7" s="624"/>
      <c r="DO7" s="624"/>
      <c r="DP7" s="625"/>
      <c r="DQ7" s="632">
        <v>4618176</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111644</v>
      </c>
      <c r="S8" s="624"/>
      <c r="T8" s="624"/>
      <c r="U8" s="624"/>
      <c r="V8" s="624"/>
      <c r="W8" s="624"/>
      <c r="X8" s="624"/>
      <c r="Y8" s="625"/>
      <c r="Z8" s="626">
        <v>0.3</v>
      </c>
      <c r="AA8" s="626"/>
      <c r="AB8" s="626"/>
      <c r="AC8" s="626"/>
      <c r="AD8" s="627">
        <v>111644</v>
      </c>
      <c r="AE8" s="627"/>
      <c r="AF8" s="627"/>
      <c r="AG8" s="627"/>
      <c r="AH8" s="627"/>
      <c r="AI8" s="627"/>
      <c r="AJ8" s="627"/>
      <c r="AK8" s="627"/>
      <c r="AL8" s="628">
        <v>0.5</v>
      </c>
      <c r="AM8" s="629"/>
      <c r="AN8" s="629"/>
      <c r="AO8" s="630"/>
      <c r="AP8" s="620" t="s">
        <v>243</v>
      </c>
      <c r="AQ8" s="621"/>
      <c r="AR8" s="621"/>
      <c r="AS8" s="621"/>
      <c r="AT8" s="621"/>
      <c r="AU8" s="621"/>
      <c r="AV8" s="621"/>
      <c r="AW8" s="621"/>
      <c r="AX8" s="621"/>
      <c r="AY8" s="621"/>
      <c r="AZ8" s="621"/>
      <c r="BA8" s="621"/>
      <c r="BB8" s="621"/>
      <c r="BC8" s="621"/>
      <c r="BD8" s="621"/>
      <c r="BE8" s="621"/>
      <c r="BF8" s="622"/>
      <c r="BG8" s="623">
        <v>173650</v>
      </c>
      <c r="BH8" s="624"/>
      <c r="BI8" s="624"/>
      <c r="BJ8" s="624"/>
      <c r="BK8" s="624"/>
      <c r="BL8" s="624"/>
      <c r="BM8" s="624"/>
      <c r="BN8" s="625"/>
      <c r="BO8" s="626">
        <v>1.5</v>
      </c>
      <c r="BP8" s="626"/>
      <c r="BQ8" s="626"/>
      <c r="BR8" s="626"/>
      <c r="BS8" s="627" t="s">
        <v>140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18747843</v>
      </c>
      <c r="CS8" s="624"/>
      <c r="CT8" s="624"/>
      <c r="CU8" s="624"/>
      <c r="CV8" s="624"/>
      <c r="CW8" s="624"/>
      <c r="CX8" s="624"/>
      <c r="CY8" s="625"/>
      <c r="CZ8" s="626">
        <v>46.3</v>
      </c>
      <c r="DA8" s="626"/>
      <c r="DB8" s="626"/>
      <c r="DC8" s="626"/>
      <c r="DD8" s="632">
        <v>222715</v>
      </c>
      <c r="DE8" s="624"/>
      <c r="DF8" s="624"/>
      <c r="DG8" s="624"/>
      <c r="DH8" s="624"/>
      <c r="DI8" s="624"/>
      <c r="DJ8" s="624"/>
      <c r="DK8" s="624"/>
      <c r="DL8" s="624"/>
      <c r="DM8" s="624"/>
      <c r="DN8" s="624"/>
      <c r="DO8" s="624"/>
      <c r="DP8" s="625"/>
      <c r="DQ8" s="632">
        <v>8180872</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79503</v>
      </c>
      <c r="S9" s="624"/>
      <c r="T9" s="624"/>
      <c r="U9" s="624"/>
      <c r="V9" s="624"/>
      <c r="W9" s="624"/>
      <c r="X9" s="624"/>
      <c r="Y9" s="625"/>
      <c r="Z9" s="626">
        <v>0.2</v>
      </c>
      <c r="AA9" s="626"/>
      <c r="AB9" s="626"/>
      <c r="AC9" s="626"/>
      <c r="AD9" s="627">
        <v>79503</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5093482</v>
      </c>
      <c r="BH9" s="624"/>
      <c r="BI9" s="624"/>
      <c r="BJ9" s="624"/>
      <c r="BK9" s="624"/>
      <c r="BL9" s="624"/>
      <c r="BM9" s="624"/>
      <c r="BN9" s="625"/>
      <c r="BO9" s="626">
        <v>42.9</v>
      </c>
      <c r="BP9" s="626"/>
      <c r="BQ9" s="626"/>
      <c r="BR9" s="626"/>
      <c r="BS9" s="627" t="s">
        <v>140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3854729</v>
      </c>
      <c r="CS9" s="624"/>
      <c r="CT9" s="624"/>
      <c r="CU9" s="624"/>
      <c r="CV9" s="624"/>
      <c r="CW9" s="624"/>
      <c r="CX9" s="624"/>
      <c r="CY9" s="625"/>
      <c r="CZ9" s="626">
        <v>9.5</v>
      </c>
      <c r="DA9" s="626"/>
      <c r="DB9" s="626"/>
      <c r="DC9" s="626"/>
      <c r="DD9" s="632">
        <v>91375</v>
      </c>
      <c r="DE9" s="624"/>
      <c r="DF9" s="624"/>
      <c r="DG9" s="624"/>
      <c r="DH9" s="624"/>
      <c r="DI9" s="624"/>
      <c r="DJ9" s="624"/>
      <c r="DK9" s="624"/>
      <c r="DL9" s="624"/>
      <c r="DM9" s="624"/>
      <c r="DN9" s="624"/>
      <c r="DO9" s="624"/>
      <c r="DP9" s="625"/>
      <c r="DQ9" s="632">
        <v>2615183</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140</v>
      </c>
      <c r="AA10" s="626"/>
      <c r="AB10" s="626"/>
      <c r="AC10" s="626"/>
      <c r="AD10" s="627" t="s">
        <v>140</v>
      </c>
      <c r="AE10" s="627"/>
      <c r="AF10" s="627"/>
      <c r="AG10" s="627"/>
      <c r="AH10" s="627"/>
      <c r="AI10" s="627"/>
      <c r="AJ10" s="627"/>
      <c r="AK10" s="627"/>
      <c r="AL10" s="628" t="s">
        <v>140</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214725</v>
      </c>
      <c r="BH10" s="624"/>
      <c r="BI10" s="624"/>
      <c r="BJ10" s="624"/>
      <c r="BK10" s="624"/>
      <c r="BL10" s="624"/>
      <c r="BM10" s="624"/>
      <c r="BN10" s="625"/>
      <c r="BO10" s="626">
        <v>1.8</v>
      </c>
      <c r="BP10" s="626"/>
      <c r="BQ10" s="626"/>
      <c r="BR10" s="626"/>
      <c r="BS10" s="627">
        <v>28691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45780</v>
      </c>
      <c r="CS10" s="624"/>
      <c r="CT10" s="624"/>
      <c r="CU10" s="624"/>
      <c r="CV10" s="624"/>
      <c r="CW10" s="624"/>
      <c r="CX10" s="624"/>
      <c r="CY10" s="625"/>
      <c r="CZ10" s="626">
        <v>0.1</v>
      </c>
      <c r="DA10" s="626"/>
      <c r="DB10" s="626"/>
      <c r="DC10" s="626"/>
      <c r="DD10" s="632" t="s">
        <v>140</v>
      </c>
      <c r="DE10" s="624"/>
      <c r="DF10" s="624"/>
      <c r="DG10" s="624"/>
      <c r="DH10" s="624"/>
      <c r="DI10" s="624"/>
      <c r="DJ10" s="624"/>
      <c r="DK10" s="624"/>
      <c r="DL10" s="624"/>
      <c r="DM10" s="624"/>
      <c r="DN10" s="624"/>
      <c r="DO10" s="624"/>
      <c r="DP10" s="625"/>
      <c r="DQ10" s="632">
        <v>45752</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2228454</v>
      </c>
      <c r="S11" s="624"/>
      <c r="T11" s="624"/>
      <c r="U11" s="624"/>
      <c r="V11" s="624"/>
      <c r="W11" s="624"/>
      <c r="X11" s="624"/>
      <c r="Y11" s="625"/>
      <c r="Z11" s="628">
        <v>5.5</v>
      </c>
      <c r="AA11" s="629"/>
      <c r="AB11" s="629"/>
      <c r="AC11" s="635"/>
      <c r="AD11" s="632">
        <v>2228454</v>
      </c>
      <c r="AE11" s="624"/>
      <c r="AF11" s="624"/>
      <c r="AG11" s="624"/>
      <c r="AH11" s="624"/>
      <c r="AI11" s="624"/>
      <c r="AJ11" s="624"/>
      <c r="AK11" s="625"/>
      <c r="AL11" s="628">
        <v>10.1</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321039</v>
      </c>
      <c r="BH11" s="624"/>
      <c r="BI11" s="624"/>
      <c r="BJ11" s="624"/>
      <c r="BK11" s="624"/>
      <c r="BL11" s="624"/>
      <c r="BM11" s="624"/>
      <c r="BN11" s="625"/>
      <c r="BO11" s="626">
        <v>2.7</v>
      </c>
      <c r="BP11" s="626"/>
      <c r="BQ11" s="626"/>
      <c r="BR11" s="626"/>
      <c r="BS11" s="627">
        <v>67228</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371183</v>
      </c>
      <c r="CS11" s="624"/>
      <c r="CT11" s="624"/>
      <c r="CU11" s="624"/>
      <c r="CV11" s="624"/>
      <c r="CW11" s="624"/>
      <c r="CX11" s="624"/>
      <c r="CY11" s="625"/>
      <c r="CZ11" s="626">
        <v>0.9</v>
      </c>
      <c r="DA11" s="626"/>
      <c r="DB11" s="626"/>
      <c r="DC11" s="626"/>
      <c r="DD11" s="632">
        <v>109345</v>
      </c>
      <c r="DE11" s="624"/>
      <c r="DF11" s="624"/>
      <c r="DG11" s="624"/>
      <c r="DH11" s="624"/>
      <c r="DI11" s="624"/>
      <c r="DJ11" s="624"/>
      <c r="DK11" s="624"/>
      <c r="DL11" s="624"/>
      <c r="DM11" s="624"/>
      <c r="DN11" s="624"/>
      <c r="DO11" s="624"/>
      <c r="DP11" s="625"/>
      <c r="DQ11" s="632">
        <v>193421</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19231</v>
      </c>
      <c r="S12" s="624"/>
      <c r="T12" s="624"/>
      <c r="U12" s="624"/>
      <c r="V12" s="624"/>
      <c r="W12" s="624"/>
      <c r="X12" s="624"/>
      <c r="Y12" s="625"/>
      <c r="Z12" s="626">
        <v>0</v>
      </c>
      <c r="AA12" s="626"/>
      <c r="AB12" s="626"/>
      <c r="AC12" s="626"/>
      <c r="AD12" s="627">
        <v>19231</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4455878</v>
      </c>
      <c r="BH12" s="624"/>
      <c r="BI12" s="624"/>
      <c r="BJ12" s="624"/>
      <c r="BK12" s="624"/>
      <c r="BL12" s="624"/>
      <c r="BM12" s="624"/>
      <c r="BN12" s="625"/>
      <c r="BO12" s="626">
        <v>37.5</v>
      </c>
      <c r="BP12" s="626"/>
      <c r="BQ12" s="626"/>
      <c r="BR12" s="626"/>
      <c r="BS12" s="627" t="s">
        <v>140</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529009</v>
      </c>
      <c r="CS12" s="624"/>
      <c r="CT12" s="624"/>
      <c r="CU12" s="624"/>
      <c r="CV12" s="624"/>
      <c r="CW12" s="624"/>
      <c r="CX12" s="624"/>
      <c r="CY12" s="625"/>
      <c r="CZ12" s="626">
        <v>1.3</v>
      </c>
      <c r="DA12" s="626"/>
      <c r="DB12" s="626"/>
      <c r="DC12" s="626"/>
      <c r="DD12" s="632">
        <v>80106</v>
      </c>
      <c r="DE12" s="624"/>
      <c r="DF12" s="624"/>
      <c r="DG12" s="624"/>
      <c r="DH12" s="624"/>
      <c r="DI12" s="624"/>
      <c r="DJ12" s="624"/>
      <c r="DK12" s="624"/>
      <c r="DL12" s="624"/>
      <c r="DM12" s="624"/>
      <c r="DN12" s="624"/>
      <c r="DO12" s="624"/>
      <c r="DP12" s="625"/>
      <c r="DQ12" s="632">
        <v>454626</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140</v>
      </c>
      <c r="AA13" s="626"/>
      <c r="AB13" s="626"/>
      <c r="AC13" s="626"/>
      <c r="AD13" s="627" t="s">
        <v>140</v>
      </c>
      <c r="AE13" s="627"/>
      <c r="AF13" s="627"/>
      <c r="AG13" s="627"/>
      <c r="AH13" s="627"/>
      <c r="AI13" s="627"/>
      <c r="AJ13" s="627"/>
      <c r="AK13" s="627"/>
      <c r="AL13" s="628" t="s">
        <v>140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4386193</v>
      </c>
      <c r="BH13" s="624"/>
      <c r="BI13" s="624"/>
      <c r="BJ13" s="624"/>
      <c r="BK13" s="624"/>
      <c r="BL13" s="624"/>
      <c r="BM13" s="624"/>
      <c r="BN13" s="625"/>
      <c r="BO13" s="626">
        <v>36.9</v>
      </c>
      <c r="BP13" s="626"/>
      <c r="BQ13" s="626"/>
      <c r="BR13" s="626"/>
      <c r="BS13" s="627" t="s">
        <v>140</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2674723</v>
      </c>
      <c r="CS13" s="624"/>
      <c r="CT13" s="624"/>
      <c r="CU13" s="624"/>
      <c r="CV13" s="624"/>
      <c r="CW13" s="624"/>
      <c r="CX13" s="624"/>
      <c r="CY13" s="625"/>
      <c r="CZ13" s="626">
        <v>6.6</v>
      </c>
      <c r="DA13" s="626"/>
      <c r="DB13" s="626"/>
      <c r="DC13" s="626"/>
      <c r="DD13" s="632">
        <v>576060</v>
      </c>
      <c r="DE13" s="624"/>
      <c r="DF13" s="624"/>
      <c r="DG13" s="624"/>
      <c r="DH13" s="624"/>
      <c r="DI13" s="624"/>
      <c r="DJ13" s="624"/>
      <c r="DK13" s="624"/>
      <c r="DL13" s="624"/>
      <c r="DM13" s="624"/>
      <c r="DN13" s="624"/>
      <c r="DO13" s="624"/>
      <c r="DP13" s="625"/>
      <c r="DQ13" s="632">
        <v>2036027</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1735</v>
      </c>
      <c r="S14" s="624"/>
      <c r="T14" s="624"/>
      <c r="U14" s="624"/>
      <c r="V14" s="624"/>
      <c r="W14" s="624"/>
      <c r="X14" s="624"/>
      <c r="Y14" s="625"/>
      <c r="Z14" s="626">
        <v>0</v>
      </c>
      <c r="AA14" s="626"/>
      <c r="AB14" s="626"/>
      <c r="AC14" s="626"/>
      <c r="AD14" s="627">
        <v>1735</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229162</v>
      </c>
      <c r="BH14" s="624"/>
      <c r="BI14" s="624"/>
      <c r="BJ14" s="624"/>
      <c r="BK14" s="624"/>
      <c r="BL14" s="624"/>
      <c r="BM14" s="624"/>
      <c r="BN14" s="625"/>
      <c r="BO14" s="626">
        <v>1.9</v>
      </c>
      <c r="BP14" s="626"/>
      <c r="BQ14" s="626"/>
      <c r="BR14" s="626"/>
      <c r="BS14" s="627" t="s">
        <v>140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1320840</v>
      </c>
      <c r="CS14" s="624"/>
      <c r="CT14" s="624"/>
      <c r="CU14" s="624"/>
      <c r="CV14" s="624"/>
      <c r="CW14" s="624"/>
      <c r="CX14" s="624"/>
      <c r="CY14" s="625"/>
      <c r="CZ14" s="626">
        <v>3.3</v>
      </c>
      <c r="DA14" s="626"/>
      <c r="DB14" s="626"/>
      <c r="DC14" s="626"/>
      <c r="DD14" s="632">
        <v>136640</v>
      </c>
      <c r="DE14" s="624"/>
      <c r="DF14" s="624"/>
      <c r="DG14" s="624"/>
      <c r="DH14" s="624"/>
      <c r="DI14" s="624"/>
      <c r="DJ14" s="624"/>
      <c r="DK14" s="624"/>
      <c r="DL14" s="624"/>
      <c r="DM14" s="624"/>
      <c r="DN14" s="624"/>
      <c r="DO14" s="624"/>
      <c r="DP14" s="625"/>
      <c r="DQ14" s="632">
        <v>1181190</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140</v>
      </c>
      <c r="AA15" s="626"/>
      <c r="AB15" s="626"/>
      <c r="AC15" s="626"/>
      <c r="AD15" s="627" t="s">
        <v>140</v>
      </c>
      <c r="AE15" s="627"/>
      <c r="AF15" s="627"/>
      <c r="AG15" s="627"/>
      <c r="AH15" s="627"/>
      <c r="AI15" s="627"/>
      <c r="AJ15" s="627"/>
      <c r="AK15" s="627"/>
      <c r="AL15" s="628" t="s">
        <v>140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495100</v>
      </c>
      <c r="BH15" s="624"/>
      <c r="BI15" s="624"/>
      <c r="BJ15" s="624"/>
      <c r="BK15" s="624"/>
      <c r="BL15" s="624"/>
      <c r="BM15" s="624"/>
      <c r="BN15" s="625"/>
      <c r="BO15" s="626">
        <v>4.2</v>
      </c>
      <c r="BP15" s="626"/>
      <c r="BQ15" s="626"/>
      <c r="BR15" s="626"/>
      <c r="BS15" s="627" t="s">
        <v>140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3061790</v>
      </c>
      <c r="CS15" s="624"/>
      <c r="CT15" s="624"/>
      <c r="CU15" s="624"/>
      <c r="CV15" s="624"/>
      <c r="CW15" s="624"/>
      <c r="CX15" s="624"/>
      <c r="CY15" s="625"/>
      <c r="CZ15" s="626">
        <v>7.6</v>
      </c>
      <c r="DA15" s="626"/>
      <c r="DB15" s="626"/>
      <c r="DC15" s="626"/>
      <c r="DD15" s="632">
        <v>76370</v>
      </c>
      <c r="DE15" s="624"/>
      <c r="DF15" s="624"/>
      <c r="DG15" s="624"/>
      <c r="DH15" s="624"/>
      <c r="DI15" s="624"/>
      <c r="DJ15" s="624"/>
      <c r="DK15" s="624"/>
      <c r="DL15" s="624"/>
      <c r="DM15" s="624"/>
      <c r="DN15" s="624"/>
      <c r="DO15" s="624"/>
      <c r="DP15" s="625"/>
      <c r="DQ15" s="632">
        <v>2150389</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51904</v>
      </c>
      <c r="S16" s="624"/>
      <c r="T16" s="624"/>
      <c r="U16" s="624"/>
      <c r="V16" s="624"/>
      <c r="W16" s="624"/>
      <c r="X16" s="624"/>
      <c r="Y16" s="625"/>
      <c r="Z16" s="626">
        <v>0.1</v>
      </c>
      <c r="AA16" s="626"/>
      <c r="AB16" s="626"/>
      <c r="AC16" s="626"/>
      <c r="AD16" s="627">
        <v>51904</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140</v>
      </c>
      <c r="BP16" s="626"/>
      <c r="BQ16" s="626"/>
      <c r="BR16" s="626"/>
      <c r="BS16" s="627" t="s">
        <v>140</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6083</v>
      </c>
      <c r="CS16" s="624"/>
      <c r="CT16" s="624"/>
      <c r="CU16" s="624"/>
      <c r="CV16" s="624"/>
      <c r="CW16" s="624"/>
      <c r="CX16" s="624"/>
      <c r="CY16" s="625"/>
      <c r="CZ16" s="626">
        <v>0</v>
      </c>
      <c r="DA16" s="626"/>
      <c r="DB16" s="626"/>
      <c r="DC16" s="626"/>
      <c r="DD16" s="632" t="s">
        <v>140</v>
      </c>
      <c r="DE16" s="624"/>
      <c r="DF16" s="624"/>
      <c r="DG16" s="624"/>
      <c r="DH16" s="624"/>
      <c r="DI16" s="624"/>
      <c r="DJ16" s="624"/>
      <c r="DK16" s="624"/>
      <c r="DL16" s="624"/>
      <c r="DM16" s="624"/>
      <c r="DN16" s="624"/>
      <c r="DO16" s="624"/>
      <c r="DP16" s="625"/>
      <c r="DQ16" s="632">
        <v>1946</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151671</v>
      </c>
      <c r="S17" s="624"/>
      <c r="T17" s="624"/>
      <c r="U17" s="624"/>
      <c r="V17" s="624"/>
      <c r="W17" s="624"/>
      <c r="X17" s="624"/>
      <c r="Y17" s="625"/>
      <c r="Z17" s="626">
        <v>0.4</v>
      </c>
      <c r="AA17" s="626"/>
      <c r="AB17" s="626"/>
      <c r="AC17" s="626"/>
      <c r="AD17" s="627">
        <v>151671</v>
      </c>
      <c r="AE17" s="627"/>
      <c r="AF17" s="627"/>
      <c r="AG17" s="627"/>
      <c r="AH17" s="627"/>
      <c r="AI17" s="627"/>
      <c r="AJ17" s="627"/>
      <c r="AK17" s="627"/>
      <c r="AL17" s="628">
        <v>0.7</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140</v>
      </c>
      <c r="BP17" s="626"/>
      <c r="BQ17" s="626"/>
      <c r="BR17" s="626"/>
      <c r="BS17" s="627" t="s">
        <v>140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3106121</v>
      </c>
      <c r="CS17" s="624"/>
      <c r="CT17" s="624"/>
      <c r="CU17" s="624"/>
      <c r="CV17" s="624"/>
      <c r="CW17" s="624"/>
      <c r="CX17" s="624"/>
      <c r="CY17" s="625"/>
      <c r="CZ17" s="626">
        <v>7.7</v>
      </c>
      <c r="DA17" s="626"/>
      <c r="DB17" s="626"/>
      <c r="DC17" s="626"/>
      <c r="DD17" s="632" t="s">
        <v>140</v>
      </c>
      <c r="DE17" s="624"/>
      <c r="DF17" s="624"/>
      <c r="DG17" s="624"/>
      <c r="DH17" s="624"/>
      <c r="DI17" s="624"/>
      <c r="DJ17" s="624"/>
      <c r="DK17" s="624"/>
      <c r="DL17" s="624"/>
      <c r="DM17" s="624"/>
      <c r="DN17" s="624"/>
      <c r="DO17" s="624"/>
      <c r="DP17" s="625"/>
      <c r="DQ17" s="632">
        <v>3069809</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82664</v>
      </c>
      <c r="S18" s="624"/>
      <c r="T18" s="624"/>
      <c r="U18" s="624"/>
      <c r="V18" s="624"/>
      <c r="W18" s="624"/>
      <c r="X18" s="624"/>
      <c r="Y18" s="625"/>
      <c r="Z18" s="626">
        <v>0.2</v>
      </c>
      <c r="AA18" s="626"/>
      <c r="AB18" s="626"/>
      <c r="AC18" s="626"/>
      <c r="AD18" s="627">
        <v>82664</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140</v>
      </c>
      <c r="BP18" s="626"/>
      <c r="BQ18" s="626"/>
      <c r="BR18" s="626"/>
      <c r="BS18" s="627" t="s">
        <v>140</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140</v>
      </c>
      <c r="DA18" s="626"/>
      <c r="DB18" s="626"/>
      <c r="DC18" s="626"/>
      <c r="DD18" s="632" t="s">
        <v>140</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82340</v>
      </c>
      <c r="S19" s="624"/>
      <c r="T19" s="624"/>
      <c r="U19" s="624"/>
      <c r="V19" s="624"/>
      <c r="W19" s="624"/>
      <c r="X19" s="624"/>
      <c r="Y19" s="625"/>
      <c r="Z19" s="626">
        <v>0.2</v>
      </c>
      <c r="AA19" s="626"/>
      <c r="AB19" s="626"/>
      <c r="AC19" s="626"/>
      <c r="AD19" s="627">
        <v>82340</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896845</v>
      </c>
      <c r="BH19" s="624"/>
      <c r="BI19" s="624"/>
      <c r="BJ19" s="624"/>
      <c r="BK19" s="624"/>
      <c r="BL19" s="624"/>
      <c r="BM19" s="624"/>
      <c r="BN19" s="625"/>
      <c r="BO19" s="626">
        <v>7.5</v>
      </c>
      <c r="BP19" s="626"/>
      <c r="BQ19" s="626"/>
      <c r="BR19" s="626"/>
      <c r="BS19" s="627" t="s">
        <v>140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140</v>
      </c>
      <c r="DA19" s="626"/>
      <c r="DB19" s="626"/>
      <c r="DC19" s="626"/>
      <c r="DD19" s="632" t="s">
        <v>140</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324</v>
      </c>
      <c r="S20" s="624"/>
      <c r="T20" s="624"/>
      <c r="U20" s="624"/>
      <c r="V20" s="624"/>
      <c r="W20" s="624"/>
      <c r="X20" s="624"/>
      <c r="Y20" s="625"/>
      <c r="Z20" s="626">
        <v>0</v>
      </c>
      <c r="AA20" s="626"/>
      <c r="AB20" s="626"/>
      <c r="AC20" s="626"/>
      <c r="AD20" s="627">
        <v>324</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896845</v>
      </c>
      <c r="BH20" s="624"/>
      <c r="BI20" s="624"/>
      <c r="BJ20" s="624"/>
      <c r="BK20" s="624"/>
      <c r="BL20" s="624"/>
      <c r="BM20" s="624"/>
      <c r="BN20" s="625"/>
      <c r="BO20" s="626">
        <v>7.5</v>
      </c>
      <c r="BP20" s="626"/>
      <c r="BQ20" s="626"/>
      <c r="BR20" s="626"/>
      <c r="BS20" s="627" t="s">
        <v>140</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40530981</v>
      </c>
      <c r="CS20" s="624"/>
      <c r="CT20" s="624"/>
      <c r="CU20" s="624"/>
      <c r="CV20" s="624"/>
      <c r="CW20" s="624"/>
      <c r="CX20" s="624"/>
      <c r="CY20" s="625"/>
      <c r="CZ20" s="626">
        <v>100</v>
      </c>
      <c r="DA20" s="626"/>
      <c r="DB20" s="626"/>
      <c r="DC20" s="626"/>
      <c r="DD20" s="632">
        <v>2040415</v>
      </c>
      <c r="DE20" s="624"/>
      <c r="DF20" s="624"/>
      <c r="DG20" s="624"/>
      <c r="DH20" s="624"/>
      <c r="DI20" s="624"/>
      <c r="DJ20" s="624"/>
      <c r="DK20" s="624"/>
      <c r="DL20" s="624"/>
      <c r="DM20" s="624"/>
      <c r="DN20" s="624"/>
      <c r="DO20" s="624"/>
      <c r="DP20" s="625"/>
      <c r="DQ20" s="632">
        <v>24831299</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8221096</v>
      </c>
      <c r="S21" s="624"/>
      <c r="T21" s="624"/>
      <c r="U21" s="624"/>
      <c r="V21" s="624"/>
      <c r="W21" s="624"/>
      <c r="X21" s="624"/>
      <c r="Y21" s="625"/>
      <c r="Z21" s="626">
        <v>20.2</v>
      </c>
      <c r="AA21" s="626"/>
      <c r="AB21" s="626"/>
      <c r="AC21" s="626"/>
      <c r="AD21" s="627">
        <v>7982680</v>
      </c>
      <c r="AE21" s="627"/>
      <c r="AF21" s="627"/>
      <c r="AG21" s="627"/>
      <c r="AH21" s="627"/>
      <c r="AI21" s="627"/>
      <c r="AJ21" s="627"/>
      <c r="AK21" s="627"/>
      <c r="AL21" s="628">
        <v>36.1</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1615</v>
      </c>
      <c r="BH21" s="624"/>
      <c r="BI21" s="624"/>
      <c r="BJ21" s="624"/>
      <c r="BK21" s="624"/>
      <c r="BL21" s="624"/>
      <c r="BM21" s="624"/>
      <c r="BN21" s="625"/>
      <c r="BO21" s="626">
        <v>0</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7982680</v>
      </c>
      <c r="S22" s="624"/>
      <c r="T22" s="624"/>
      <c r="U22" s="624"/>
      <c r="V22" s="624"/>
      <c r="W22" s="624"/>
      <c r="X22" s="624"/>
      <c r="Y22" s="625"/>
      <c r="Z22" s="626">
        <v>19.600000000000001</v>
      </c>
      <c r="AA22" s="626"/>
      <c r="AB22" s="626"/>
      <c r="AC22" s="626"/>
      <c r="AD22" s="627">
        <v>7982680</v>
      </c>
      <c r="AE22" s="627"/>
      <c r="AF22" s="627"/>
      <c r="AG22" s="627"/>
      <c r="AH22" s="627"/>
      <c r="AI22" s="627"/>
      <c r="AJ22" s="627"/>
      <c r="AK22" s="627"/>
      <c r="AL22" s="628">
        <v>36.1</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140</v>
      </c>
      <c r="BP22" s="626"/>
      <c r="BQ22" s="626"/>
      <c r="BR22" s="626"/>
      <c r="BS22" s="627" t="s">
        <v>140</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238416</v>
      </c>
      <c r="S23" s="624"/>
      <c r="T23" s="624"/>
      <c r="U23" s="624"/>
      <c r="V23" s="624"/>
      <c r="W23" s="624"/>
      <c r="X23" s="624"/>
      <c r="Y23" s="625"/>
      <c r="Z23" s="626">
        <v>0.6</v>
      </c>
      <c r="AA23" s="626"/>
      <c r="AB23" s="626"/>
      <c r="AC23" s="626"/>
      <c r="AD23" s="627" t="s">
        <v>140</v>
      </c>
      <c r="AE23" s="627"/>
      <c r="AF23" s="627"/>
      <c r="AG23" s="627"/>
      <c r="AH23" s="627"/>
      <c r="AI23" s="627"/>
      <c r="AJ23" s="627"/>
      <c r="AK23" s="627"/>
      <c r="AL23" s="628" t="s">
        <v>140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895230</v>
      </c>
      <c r="BH23" s="624"/>
      <c r="BI23" s="624"/>
      <c r="BJ23" s="624"/>
      <c r="BK23" s="624"/>
      <c r="BL23" s="624"/>
      <c r="BM23" s="624"/>
      <c r="BN23" s="625"/>
      <c r="BO23" s="626">
        <v>7.5</v>
      </c>
      <c r="BP23" s="626"/>
      <c r="BQ23" s="626"/>
      <c r="BR23" s="626"/>
      <c r="BS23" s="627" t="s">
        <v>140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140</v>
      </c>
      <c r="AA24" s="626"/>
      <c r="AB24" s="626"/>
      <c r="AC24" s="626"/>
      <c r="AD24" s="627" t="s">
        <v>140</v>
      </c>
      <c r="AE24" s="627"/>
      <c r="AF24" s="627"/>
      <c r="AG24" s="627"/>
      <c r="AH24" s="627"/>
      <c r="AI24" s="627"/>
      <c r="AJ24" s="627"/>
      <c r="AK24" s="627"/>
      <c r="AL24" s="628" t="s">
        <v>140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140</v>
      </c>
      <c r="BP24" s="626"/>
      <c r="BQ24" s="626"/>
      <c r="BR24" s="626"/>
      <c r="BS24" s="627" t="s">
        <v>140</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21321900</v>
      </c>
      <c r="CS24" s="613"/>
      <c r="CT24" s="613"/>
      <c r="CU24" s="613"/>
      <c r="CV24" s="613"/>
      <c r="CW24" s="613"/>
      <c r="CX24" s="613"/>
      <c r="CY24" s="614"/>
      <c r="CZ24" s="617">
        <v>52.6</v>
      </c>
      <c r="DA24" s="618"/>
      <c r="DB24" s="618"/>
      <c r="DC24" s="634"/>
      <c r="DD24" s="658">
        <v>11250125</v>
      </c>
      <c r="DE24" s="613"/>
      <c r="DF24" s="613"/>
      <c r="DG24" s="613"/>
      <c r="DH24" s="613"/>
      <c r="DI24" s="613"/>
      <c r="DJ24" s="613"/>
      <c r="DK24" s="614"/>
      <c r="DL24" s="658">
        <v>11229032</v>
      </c>
      <c r="DM24" s="613"/>
      <c r="DN24" s="613"/>
      <c r="DO24" s="613"/>
      <c r="DP24" s="613"/>
      <c r="DQ24" s="613"/>
      <c r="DR24" s="613"/>
      <c r="DS24" s="613"/>
      <c r="DT24" s="613"/>
      <c r="DU24" s="613"/>
      <c r="DV24" s="614"/>
      <c r="DW24" s="617">
        <v>50.2</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23092364</v>
      </c>
      <c r="S25" s="624"/>
      <c r="T25" s="624"/>
      <c r="U25" s="624"/>
      <c r="V25" s="624"/>
      <c r="W25" s="624"/>
      <c r="X25" s="624"/>
      <c r="Y25" s="625"/>
      <c r="Z25" s="626">
        <v>56.8</v>
      </c>
      <c r="AA25" s="626"/>
      <c r="AB25" s="626"/>
      <c r="AC25" s="626"/>
      <c r="AD25" s="627">
        <v>21958718</v>
      </c>
      <c r="AE25" s="627"/>
      <c r="AF25" s="627"/>
      <c r="AG25" s="627"/>
      <c r="AH25" s="627"/>
      <c r="AI25" s="627"/>
      <c r="AJ25" s="627"/>
      <c r="AK25" s="627"/>
      <c r="AL25" s="628">
        <v>99.2</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140</v>
      </c>
      <c r="BP25" s="626"/>
      <c r="BQ25" s="626"/>
      <c r="BR25" s="626"/>
      <c r="BS25" s="627" t="s">
        <v>140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6025452</v>
      </c>
      <c r="CS25" s="655"/>
      <c r="CT25" s="655"/>
      <c r="CU25" s="655"/>
      <c r="CV25" s="655"/>
      <c r="CW25" s="655"/>
      <c r="CX25" s="655"/>
      <c r="CY25" s="656"/>
      <c r="CZ25" s="628">
        <v>14.9</v>
      </c>
      <c r="DA25" s="653"/>
      <c r="DB25" s="653"/>
      <c r="DC25" s="657"/>
      <c r="DD25" s="632">
        <v>5334646</v>
      </c>
      <c r="DE25" s="655"/>
      <c r="DF25" s="655"/>
      <c r="DG25" s="655"/>
      <c r="DH25" s="655"/>
      <c r="DI25" s="655"/>
      <c r="DJ25" s="655"/>
      <c r="DK25" s="656"/>
      <c r="DL25" s="632">
        <v>5314390</v>
      </c>
      <c r="DM25" s="655"/>
      <c r="DN25" s="655"/>
      <c r="DO25" s="655"/>
      <c r="DP25" s="655"/>
      <c r="DQ25" s="655"/>
      <c r="DR25" s="655"/>
      <c r="DS25" s="655"/>
      <c r="DT25" s="655"/>
      <c r="DU25" s="655"/>
      <c r="DV25" s="656"/>
      <c r="DW25" s="628">
        <v>23.7</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12817</v>
      </c>
      <c r="S26" s="624"/>
      <c r="T26" s="624"/>
      <c r="U26" s="624"/>
      <c r="V26" s="624"/>
      <c r="W26" s="624"/>
      <c r="X26" s="624"/>
      <c r="Y26" s="625"/>
      <c r="Z26" s="626">
        <v>0</v>
      </c>
      <c r="AA26" s="626"/>
      <c r="AB26" s="626"/>
      <c r="AC26" s="626"/>
      <c r="AD26" s="627">
        <v>12817</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140</v>
      </c>
      <c r="BP26" s="626"/>
      <c r="BQ26" s="626"/>
      <c r="BR26" s="626"/>
      <c r="BS26" s="627" t="s">
        <v>140</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3468695</v>
      </c>
      <c r="CS26" s="624"/>
      <c r="CT26" s="624"/>
      <c r="CU26" s="624"/>
      <c r="CV26" s="624"/>
      <c r="CW26" s="624"/>
      <c r="CX26" s="624"/>
      <c r="CY26" s="625"/>
      <c r="CZ26" s="628">
        <v>8.6</v>
      </c>
      <c r="DA26" s="653"/>
      <c r="DB26" s="653"/>
      <c r="DC26" s="657"/>
      <c r="DD26" s="632">
        <v>3223648</v>
      </c>
      <c r="DE26" s="624"/>
      <c r="DF26" s="624"/>
      <c r="DG26" s="624"/>
      <c r="DH26" s="624"/>
      <c r="DI26" s="624"/>
      <c r="DJ26" s="624"/>
      <c r="DK26" s="625"/>
      <c r="DL26" s="632" t="s">
        <v>140</v>
      </c>
      <c r="DM26" s="624"/>
      <c r="DN26" s="624"/>
      <c r="DO26" s="624"/>
      <c r="DP26" s="624"/>
      <c r="DQ26" s="624"/>
      <c r="DR26" s="624"/>
      <c r="DS26" s="624"/>
      <c r="DT26" s="624"/>
      <c r="DU26" s="624"/>
      <c r="DV26" s="625"/>
      <c r="DW26" s="628" t="s">
        <v>140</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166294</v>
      </c>
      <c r="S27" s="624"/>
      <c r="T27" s="624"/>
      <c r="U27" s="624"/>
      <c r="V27" s="624"/>
      <c r="W27" s="624"/>
      <c r="X27" s="624"/>
      <c r="Y27" s="625"/>
      <c r="Z27" s="626">
        <v>0.4</v>
      </c>
      <c r="AA27" s="626"/>
      <c r="AB27" s="626"/>
      <c r="AC27" s="626"/>
      <c r="AD27" s="627" t="s">
        <v>140</v>
      </c>
      <c r="AE27" s="627"/>
      <c r="AF27" s="627"/>
      <c r="AG27" s="627"/>
      <c r="AH27" s="627"/>
      <c r="AI27" s="627"/>
      <c r="AJ27" s="627"/>
      <c r="AK27" s="627"/>
      <c r="AL27" s="628" t="s">
        <v>140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11879881</v>
      </c>
      <c r="BH27" s="624"/>
      <c r="BI27" s="624"/>
      <c r="BJ27" s="624"/>
      <c r="BK27" s="624"/>
      <c r="BL27" s="624"/>
      <c r="BM27" s="624"/>
      <c r="BN27" s="625"/>
      <c r="BO27" s="626">
        <v>100</v>
      </c>
      <c r="BP27" s="626"/>
      <c r="BQ27" s="626"/>
      <c r="BR27" s="626"/>
      <c r="BS27" s="627">
        <v>95919</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12190327</v>
      </c>
      <c r="CS27" s="655"/>
      <c r="CT27" s="655"/>
      <c r="CU27" s="655"/>
      <c r="CV27" s="655"/>
      <c r="CW27" s="655"/>
      <c r="CX27" s="655"/>
      <c r="CY27" s="656"/>
      <c r="CZ27" s="628">
        <v>30.1</v>
      </c>
      <c r="DA27" s="653"/>
      <c r="DB27" s="653"/>
      <c r="DC27" s="657"/>
      <c r="DD27" s="632">
        <v>2845670</v>
      </c>
      <c r="DE27" s="655"/>
      <c r="DF27" s="655"/>
      <c r="DG27" s="655"/>
      <c r="DH27" s="655"/>
      <c r="DI27" s="655"/>
      <c r="DJ27" s="655"/>
      <c r="DK27" s="656"/>
      <c r="DL27" s="632">
        <v>2844833</v>
      </c>
      <c r="DM27" s="655"/>
      <c r="DN27" s="655"/>
      <c r="DO27" s="655"/>
      <c r="DP27" s="655"/>
      <c r="DQ27" s="655"/>
      <c r="DR27" s="655"/>
      <c r="DS27" s="655"/>
      <c r="DT27" s="655"/>
      <c r="DU27" s="655"/>
      <c r="DV27" s="656"/>
      <c r="DW27" s="628">
        <v>12.7</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338380</v>
      </c>
      <c r="S28" s="624"/>
      <c r="T28" s="624"/>
      <c r="U28" s="624"/>
      <c r="V28" s="624"/>
      <c r="W28" s="624"/>
      <c r="X28" s="624"/>
      <c r="Y28" s="625"/>
      <c r="Z28" s="626">
        <v>0.8</v>
      </c>
      <c r="AA28" s="626"/>
      <c r="AB28" s="626"/>
      <c r="AC28" s="626"/>
      <c r="AD28" s="627">
        <v>164513</v>
      </c>
      <c r="AE28" s="627"/>
      <c r="AF28" s="627"/>
      <c r="AG28" s="627"/>
      <c r="AH28" s="627"/>
      <c r="AI28" s="627"/>
      <c r="AJ28" s="627"/>
      <c r="AK28" s="627"/>
      <c r="AL28" s="628">
        <v>0.7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3106121</v>
      </c>
      <c r="CS28" s="624"/>
      <c r="CT28" s="624"/>
      <c r="CU28" s="624"/>
      <c r="CV28" s="624"/>
      <c r="CW28" s="624"/>
      <c r="CX28" s="624"/>
      <c r="CY28" s="625"/>
      <c r="CZ28" s="628">
        <v>7.7</v>
      </c>
      <c r="DA28" s="653"/>
      <c r="DB28" s="653"/>
      <c r="DC28" s="657"/>
      <c r="DD28" s="632">
        <v>3069809</v>
      </c>
      <c r="DE28" s="624"/>
      <c r="DF28" s="624"/>
      <c r="DG28" s="624"/>
      <c r="DH28" s="624"/>
      <c r="DI28" s="624"/>
      <c r="DJ28" s="624"/>
      <c r="DK28" s="625"/>
      <c r="DL28" s="632">
        <v>3069809</v>
      </c>
      <c r="DM28" s="624"/>
      <c r="DN28" s="624"/>
      <c r="DO28" s="624"/>
      <c r="DP28" s="624"/>
      <c r="DQ28" s="624"/>
      <c r="DR28" s="624"/>
      <c r="DS28" s="624"/>
      <c r="DT28" s="624"/>
      <c r="DU28" s="624"/>
      <c r="DV28" s="625"/>
      <c r="DW28" s="628">
        <v>13.7</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310676</v>
      </c>
      <c r="S29" s="624"/>
      <c r="T29" s="624"/>
      <c r="U29" s="624"/>
      <c r="V29" s="624"/>
      <c r="W29" s="624"/>
      <c r="X29" s="624"/>
      <c r="Y29" s="625"/>
      <c r="Z29" s="626">
        <v>0.8</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72</v>
      </c>
      <c r="CG29" s="621"/>
      <c r="CH29" s="621"/>
      <c r="CI29" s="621"/>
      <c r="CJ29" s="621"/>
      <c r="CK29" s="621"/>
      <c r="CL29" s="621"/>
      <c r="CM29" s="621"/>
      <c r="CN29" s="621"/>
      <c r="CO29" s="621"/>
      <c r="CP29" s="621"/>
      <c r="CQ29" s="622"/>
      <c r="CR29" s="623">
        <v>3106060</v>
      </c>
      <c r="CS29" s="655"/>
      <c r="CT29" s="655"/>
      <c r="CU29" s="655"/>
      <c r="CV29" s="655"/>
      <c r="CW29" s="655"/>
      <c r="CX29" s="655"/>
      <c r="CY29" s="656"/>
      <c r="CZ29" s="628">
        <v>7.7</v>
      </c>
      <c r="DA29" s="653"/>
      <c r="DB29" s="653"/>
      <c r="DC29" s="657"/>
      <c r="DD29" s="632">
        <v>3069748</v>
      </c>
      <c r="DE29" s="655"/>
      <c r="DF29" s="655"/>
      <c r="DG29" s="655"/>
      <c r="DH29" s="655"/>
      <c r="DI29" s="655"/>
      <c r="DJ29" s="655"/>
      <c r="DK29" s="656"/>
      <c r="DL29" s="632">
        <v>3069748</v>
      </c>
      <c r="DM29" s="655"/>
      <c r="DN29" s="655"/>
      <c r="DO29" s="655"/>
      <c r="DP29" s="655"/>
      <c r="DQ29" s="655"/>
      <c r="DR29" s="655"/>
      <c r="DS29" s="655"/>
      <c r="DT29" s="655"/>
      <c r="DU29" s="655"/>
      <c r="DV29" s="656"/>
      <c r="DW29" s="628">
        <v>13.7</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10286411</v>
      </c>
      <c r="S30" s="624"/>
      <c r="T30" s="624"/>
      <c r="U30" s="624"/>
      <c r="V30" s="624"/>
      <c r="W30" s="624"/>
      <c r="X30" s="624"/>
      <c r="Y30" s="625"/>
      <c r="Z30" s="626">
        <v>25.3</v>
      </c>
      <c r="AA30" s="626"/>
      <c r="AB30" s="626"/>
      <c r="AC30" s="626"/>
      <c r="AD30" s="627" t="s">
        <v>140</v>
      </c>
      <c r="AE30" s="627"/>
      <c r="AF30" s="627"/>
      <c r="AG30" s="627"/>
      <c r="AH30" s="627"/>
      <c r="AI30" s="627"/>
      <c r="AJ30" s="627"/>
      <c r="AK30" s="627"/>
      <c r="AL30" s="628" t="s">
        <v>140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2999934</v>
      </c>
      <c r="CS30" s="624"/>
      <c r="CT30" s="624"/>
      <c r="CU30" s="624"/>
      <c r="CV30" s="624"/>
      <c r="CW30" s="624"/>
      <c r="CX30" s="624"/>
      <c r="CY30" s="625"/>
      <c r="CZ30" s="628">
        <v>7.4</v>
      </c>
      <c r="DA30" s="653"/>
      <c r="DB30" s="653"/>
      <c r="DC30" s="657"/>
      <c r="DD30" s="632">
        <v>2967771</v>
      </c>
      <c r="DE30" s="624"/>
      <c r="DF30" s="624"/>
      <c r="DG30" s="624"/>
      <c r="DH30" s="624"/>
      <c r="DI30" s="624"/>
      <c r="DJ30" s="624"/>
      <c r="DK30" s="625"/>
      <c r="DL30" s="632">
        <v>2967771</v>
      </c>
      <c r="DM30" s="624"/>
      <c r="DN30" s="624"/>
      <c r="DO30" s="624"/>
      <c r="DP30" s="624"/>
      <c r="DQ30" s="624"/>
      <c r="DR30" s="624"/>
      <c r="DS30" s="624"/>
      <c r="DT30" s="624"/>
      <c r="DU30" s="624"/>
      <c r="DV30" s="625"/>
      <c r="DW30" s="628">
        <v>13.3</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140</v>
      </c>
      <c r="AA31" s="626"/>
      <c r="AB31" s="626"/>
      <c r="AC31" s="626"/>
      <c r="AD31" s="627" t="s">
        <v>140</v>
      </c>
      <c r="AE31" s="627"/>
      <c r="AF31" s="627"/>
      <c r="AG31" s="627"/>
      <c r="AH31" s="627"/>
      <c r="AI31" s="627"/>
      <c r="AJ31" s="627"/>
      <c r="AK31" s="627"/>
      <c r="AL31" s="628" t="s">
        <v>140</v>
      </c>
      <c r="AM31" s="629"/>
      <c r="AN31" s="629"/>
      <c r="AO31" s="630"/>
      <c r="AP31" s="669" t="s">
        <v>314</v>
      </c>
      <c r="AQ31" s="670"/>
      <c r="AR31" s="670"/>
      <c r="AS31" s="670"/>
      <c r="AT31" s="675" t="s">
        <v>315</v>
      </c>
      <c r="AU31" s="218"/>
      <c r="AV31" s="218"/>
      <c r="AW31" s="218"/>
      <c r="AX31" s="609" t="s">
        <v>191</v>
      </c>
      <c r="AY31" s="610"/>
      <c r="AZ31" s="610"/>
      <c r="BA31" s="610"/>
      <c r="BB31" s="610"/>
      <c r="BC31" s="610"/>
      <c r="BD31" s="610"/>
      <c r="BE31" s="610"/>
      <c r="BF31" s="611"/>
      <c r="BG31" s="679">
        <v>99.4</v>
      </c>
      <c r="BH31" s="667"/>
      <c r="BI31" s="667"/>
      <c r="BJ31" s="667"/>
      <c r="BK31" s="667"/>
      <c r="BL31" s="667"/>
      <c r="BM31" s="618">
        <v>98.7</v>
      </c>
      <c r="BN31" s="667"/>
      <c r="BO31" s="667"/>
      <c r="BP31" s="667"/>
      <c r="BQ31" s="668"/>
      <c r="BR31" s="679">
        <v>99.5</v>
      </c>
      <c r="BS31" s="667"/>
      <c r="BT31" s="667"/>
      <c r="BU31" s="667"/>
      <c r="BV31" s="667"/>
      <c r="BW31" s="667"/>
      <c r="BX31" s="618">
        <v>98.7</v>
      </c>
      <c r="BY31" s="667"/>
      <c r="BZ31" s="667"/>
      <c r="CA31" s="667"/>
      <c r="CB31" s="668"/>
      <c r="CD31" s="661"/>
      <c r="CE31" s="662"/>
      <c r="CF31" s="620" t="s">
        <v>316</v>
      </c>
      <c r="CG31" s="621"/>
      <c r="CH31" s="621"/>
      <c r="CI31" s="621"/>
      <c r="CJ31" s="621"/>
      <c r="CK31" s="621"/>
      <c r="CL31" s="621"/>
      <c r="CM31" s="621"/>
      <c r="CN31" s="621"/>
      <c r="CO31" s="621"/>
      <c r="CP31" s="621"/>
      <c r="CQ31" s="622"/>
      <c r="CR31" s="623">
        <v>106126</v>
      </c>
      <c r="CS31" s="655"/>
      <c r="CT31" s="655"/>
      <c r="CU31" s="655"/>
      <c r="CV31" s="655"/>
      <c r="CW31" s="655"/>
      <c r="CX31" s="655"/>
      <c r="CY31" s="656"/>
      <c r="CZ31" s="628">
        <v>0.3</v>
      </c>
      <c r="DA31" s="653"/>
      <c r="DB31" s="653"/>
      <c r="DC31" s="657"/>
      <c r="DD31" s="632">
        <v>101977</v>
      </c>
      <c r="DE31" s="655"/>
      <c r="DF31" s="655"/>
      <c r="DG31" s="655"/>
      <c r="DH31" s="655"/>
      <c r="DI31" s="655"/>
      <c r="DJ31" s="655"/>
      <c r="DK31" s="656"/>
      <c r="DL31" s="632">
        <v>101977</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3402843</v>
      </c>
      <c r="S32" s="624"/>
      <c r="T32" s="624"/>
      <c r="U32" s="624"/>
      <c r="V32" s="624"/>
      <c r="W32" s="624"/>
      <c r="X32" s="624"/>
      <c r="Y32" s="625"/>
      <c r="Z32" s="626">
        <v>8.4</v>
      </c>
      <c r="AA32" s="626"/>
      <c r="AB32" s="626"/>
      <c r="AC32" s="626"/>
      <c r="AD32" s="627" t="s">
        <v>140</v>
      </c>
      <c r="AE32" s="627"/>
      <c r="AF32" s="627"/>
      <c r="AG32" s="627"/>
      <c r="AH32" s="627"/>
      <c r="AI32" s="627"/>
      <c r="AJ32" s="627"/>
      <c r="AK32" s="627"/>
      <c r="AL32" s="628" t="s">
        <v>140</v>
      </c>
      <c r="AM32" s="629"/>
      <c r="AN32" s="629"/>
      <c r="AO32" s="630"/>
      <c r="AP32" s="671"/>
      <c r="AQ32" s="672"/>
      <c r="AR32" s="672"/>
      <c r="AS32" s="672"/>
      <c r="AT32" s="676"/>
      <c r="AU32" s="214" t="s">
        <v>318</v>
      </c>
      <c r="AX32" s="620" t="s">
        <v>319</v>
      </c>
      <c r="AY32" s="621"/>
      <c r="AZ32" s="621"/>
      <c r="BA32" s="621"/>
      <c r="BB32" s="621"/>
      <c r="BC32" s="621"/>
      <c r="BD32" s="621"/>
      <c r="BE32" s="621"/>
      <c r="BF32" s="622"/>
      <c r="BG32" s="680">
        <v>99.3</v>
      </c>
      <c r="BH32" s="655"/>
      <c r="BI32" s="655"/>
      <c r="BJ32" s="655"/>
      <c r="BK32" s="655"/>
      <c r="BL32" s="655"/>
      <c r="BM32" s="629">
        <v>99</v>
      </c>
      <c r="BN32" s="655"/>
      <c r="BO32" s="655"/>
      <c r="BP32" s="655"/>
      <c r="BQ32" s="678"/>
      <c r="BR32" s="680">
        <v>99.4</v>
      </c>
      <c r="BS32" s="655"/>
      <c r="BT32" s="655"/>
      <c r="BU32" s="655"/>
      <c r="BV32" s="655"/>
      <c r="BW32" s="655"/>
      <c r="BX32" s="629">
        <v>99</v>
      </c>
      <c r="BY32" s="655"/>
      <c r="BZ32" s="655"/>
      <c r="CA32" s="655"/>
      <c r="CB32" s="678"/>
      <c r="CD32" s="663"/>
      <c r="CE32" s="664"/>
      <c r="CF32" s="620" t="s">
        <v>320</v>
      </c>
      <c r="CG32" s="621"/>
      <c r="CH32" s="621"/>
      <c r="CI32" s="621"/>
      <c r="CJ32" s="621"/>
      <c r="CK32" s="621"/>
      <c r="CL32" s="621"/>
      <c r="CM32" s="621"/>
      <c r="CN32" s="621"/>
      <c r="CO32" s="621"/>
      <c r="CP32" s="621"/>
      <c r="CQ32" s="622"/>
      <c r="CR32" s="623">
        <v>61</v>
      </c>
      <c r="CS32" s="624"/>
      <c r="CT32" s="624"/>
      <c r="CU32" s="624"/>
      <c r="CV32" s="624"/>
      <c r="CW32" s="624"/>
      <c r="CX32" s="624"/>
      <c r="CY32" s="625"/>
      <c r="CZ32" s="628">
        <v>0</v>
      </c>
      <c r="DA32" s="653"/>
      <c r="DB32" s="653"/>
      <c r="DC32" s="657"/>
      <c r="DD32" s="632">
        <v>61</v>
      </c>
      <c r="DE32" s="624"/>
      <c r="DF32" s="624"/>
      <c r="DG32" s="624"/>
      <c r="DH32" s="624"/>
      <c r="DI32" s="624"/>
      <c r="DJ32" s="624"/>
      <c r="DK32" s="625"/>
      <c r="DL32" s="632">
        <v>61</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132596</v>
      </c>
      <c r="S33" s="624"/>
      <c r="T33" s="624"/>
      <c r="U33" s="624"/>
      <c r="V33" s="624"/>
      <c r="W33" s="624"/>
      <c r="X33" s="624"/>
      <c r="Y33" s="625"/>
      <c r="Z33" s="626">
        <v>0.3</v>
      </c>
      <c r="AA33" s="626"/>
      <c r="AB33" s="626"/>
      <c r="AC33" s="626"/>
      <c r="AD33" s="627" t="s">
        <v>140</v>
      </c>
      <c r="AE33" s="627"/>
      <c r="AF33" s="627"/>
      <c r="AG33" s="627"/>
      <c r="AH33" s="627"/>
      <c r="AI33" s="627"/>
      <c r="AJ33" s="627"/>
      <c r="AK33" s="627"/>
      <c r="AL33" s="628" t="s">
        <v>140</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99.5</v>
      </c>
      <c r="BH33" s="682"/>
      <c r="BI33" s="682"/>
      <c r="BJ33" s="682"/>
      <c r="BK33" s="682"/>
      <c r="BL33" s="682"/>
      <c r="BM33" s="683">
        <v>98.4</v>
      </c>
      <c r="BN33" s="682"/>
      <c r="BO33" s="682"/>
      <c r="BP33" s="682"/>
      <c r="BQ33" s="684"/>
      <c r="BR33" s="681">
        <v>99.5</v>
      </c>
      <c r="BS33" s="682"/>
      <c r="BT33" s="682"/>
      <c r="BU33" s="682"/>
      <c r="BV33" s="682"/>
      <c r="BW33" s="682"/>
      <c r="BX33" s="683">
        <v>98.3</v>
      </c>
      <c r="BY33" s="682"/>
      <c r="BZ33" s="682"/>
      <c r="CA33" s="682"/>
      <c r="CB33" s="684"/>
      <c r="CD33" s="620" t="s">
        <v>323</v>
      </c>
      <c r="CE33" s="621"/>
      <c r="CF33" s="621"/>
      <c r="CG33" s="621"/>
      <c r="CH33" s="621"/>
      <c r="CI33" s="621"/>
      <c r="CJ33" s="621"/>
      <c r="CK33" s="621"/>
      <c r="CL33" s="621"/>
      <c r="CM33" s="621"/>
      <c r="CN33" s="621"/>
      <c r="CO33" s="621"/>
      <c r="CP33" s="621"/>
      <c r="CQ33" s="622"/>
      <c r="CR33" s="623">
        <v>17162583</v>
      </c>
      <c r="CS33" s="655"/>
      <c r="CT33" s="655"/>
      <c r="CU33" s="655"/>
      <c r="CV33" s="655"/>
      <c r="CW33" s="655"/>
      <c r="CX33" s="655"/>
      <c r="CY33" s="656"/>
      <c r="CZ33" s="628">
        <v>42.3</v>
      </c>
      <c r="DA33" s="653"/>
      <c r="DB33" s="653"/>
      <c r="DC33" s="657"/>
      <c r="DD33" s="632">
        <v>13172960</v>
      </c>
      <c r="DE33" s="655"/>
      <c r="DF33" s="655"/>
      <c r="DG33" s="655"/>
      <c r="DH33" s="655"/>
      <c r="DI33" s="655"/>
      <c r="DJ33" s="655"/>
      <c r="DK33" s="656"/>
      <c r="DL33" s="632">
        <v>9741804</v>
      </c>
      <c r="DM33" s="655"/>
      <c r="DN33" s="655"/>
      <c r="DO33" s="655"/>
      <c r="DP33" s="655"/>
      <c r="DQ33" s="655"/>
      <c r="DR33" s="655"/>
      <c r="DS33" s="655"/>
      <c r="DT33" s="655"/>
      <c r="DU33" s="655"/>
      <c r="DV33" s="656"/>
      <c r="DW33" s="628">
        <v>43.5</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552169</v>
      </c>
      <c r="S34" s="624"/>
      <c r="T34" s="624"/>
      <c r="U34" s="624"/>
      <c r="V34" s="624"/>
      <c r="W34" s="624"/>
      <c r="X34" s="624"/>
      <c r="Y34" s="625"/>
      <c r="Z34" s="626">
        <v>1.4</v>
      </c>
      <c r="AA34" s="626"/>
      <c r="AB34" s="626"/>
      <c r="AC34" s="626"/>
      <c r="AD34" s="627" t="s">
        <v>140</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6153847</v>
      </c>
      <c r="CS34" s="624"/>
      <c r="CT34" s="624"/>
      <c r="CU34" s="624"/>
      <c r="CV34" s="624"/>
      <c r="CW34" s="624"/>
      <c r="CX34" s="624"/>
      <c r="CY34" s="625"/>
      <c r="CZ34" s="628">
        <v>15.2</v>
      </c>
      <c r="DA34" s="653"/>
      <c r="DB34" s="653"/>
      <c r="DC34" s="657"/>
      <c r="DD34" s="632">
        <v>4237919</v>
      </c>
      <c r="DE34" s="624"/>
      <c r="DF34" s="624"/>
      <c r="DG34" s="624"/>
      <c r="DH34" s="624"/>
      <c r="DI34" s="624"/>
      <c r="DJ34" s="624"/>
      <c r="DK34" s="625"/>
      <c r="DL34" s="632">
        <v>3888247</v>
      </c>
      <c r="DM34" s="624"/>
      <c r="DN34" s="624"/>
      <c r="DO34" s="624"/>
      <c r="DP34" s="624"/>
      <c r="DQ34" s="624"/>
      <c r="DR34" s="624"/>
      <c r="DS34" s="624"/>
      <c r="DT34" s="624"/>
      <c r="DU34" s="624"/>
      <c r="DV34" s="625"/>
      <c r="DW34" s="628">
        <v>17.399999999999999</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239392</v>
      </c>
      <c r="S35" s="624"/>
      <c r="T35" s="624"/>
      <c r="U35" s="624"/>
      <c r="V35" s="624"/>
      <c r="W35" s="624"/>
      <c r="X35" s="624"/>
      <c r="Y35" s="625"/>
      <c r="Z35" s="626">
        <v>0.6</v>
      </c>
      <c r="AA35" s="626"/>
      <c r="AB35" s="626"/>
      <c r="AC35" s="626"/>
      <c r="AD35" s="627" t="s">
        <v>140</v>
      </c>
      <c r="AE35" s="627"/>
      <c r="AF35" s="627"/>
      <c r="AG35" s="627"/>
      <c r="AH35" s="627"/>
      <c r="AI35" s="627"/>
      <c r="AJ35" s="627"/>
      <c r="AK35" s="627"/>
      <c r="AL35" s="628" t="s">
        <v>140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161814</v>
      </c>
      <c r="CS35" s="655"/>
      <c r="CT35" s="655"/>
      <c r="CU35" s="655"/>
      <c r="CV35" s="655"/>
      <c r="CW35" s="655"/>
      <c r="CX35" s="655"/>
      <c r="CY35" s="656"/>
      <c r="CZ35" s="628">
        <v>0.4</v>
      </c>
      <c r="DA35" s="653"/>
      <c r="DB35" s="653"/>
      <c r="DC35" s="657"/>
      <c r="DD35" s="632">
        <v>138405</v>
      </c>
      <c r="DE35" s="655"/>
      <c r="DF35" s="655"/>
      <c r="DG35" s="655"/>
      <c r="DH35" s="655"/>
      <c r="DI35" s="655"/>
      <c r="DJ35" s="655"/>
      <c r="DK35" s="656"/>
      <c r="DL35" s="632">
        <v>123101</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61742</v>
      </c>
      <c r="S36" s="624"/>
      <c r="T36" s="624"/>
      <c r="U36" s="624"/>
      <c r="V36" s="624"/>
      <c r="W36" s="624"/>
      <c r="X36" s="624"/>
      <c r="Y36" s="625"/>
      <c r="Z36" s="626">
        <v>0.2</v>
      </c>
      <c r="AA36" s="626"/>
      <c r="AB36" s="626"/>
      <c r="AC36" s="626"/>
      <c r="AD36" s="627" t="s">
        <v>140</v>
      </c>
      <c r="AE36" s="627"/>
      <c r="AF36" s="627"/>
      <c r="AG36" s="627"/>
      <c r="AH36" s="627"/>
      <c r="AI36" s="627"/>
      <c r="AJ36" s="627"/>
      <c r="AK36" s="627"/>
      <c r="AL36" s="628" t="s">
        <v>140</v>
      </c>
      <c r="AM36" s="629"/>
      <c r="AN36" s="629"/>
      <c r="AO36" s="630"/>
      <c r="AP36" s="222"/>
      <c r="AQ36" s="689" t="s">
        <v>331</v>
      </c>
      <c r="AR36" s="690"/>
      <c r="AS36" s="690"/>
      <c r="AT36" s="690"/>
      <c r="AU36" s="690"/>
      <c r="AV36" s="690"/>
      <c r="AW36" s="690"/>
      <c r="AX36" s="690"/>
      <c r="AY36" s="691"/>
      <c r="AZ36" s="612">
        <v>6058650</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1636</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4396994</v>
      </c>
      <c r="CS36" s="624"/>
      <c r="CT36" s="624"/>
      <c r="CU36" s="624"/>
      <c r="CV36" s="624"/>
      <c r="CW36" s="624"/>
      <c r="CX36" s="624"/>
      <c r="CY36" s="625"/>
      <c r="CZ36" s="628">
        <v>10.8</v>
      </c>
      <c r="DA36" s="653"/>
      <c r="DB36" s="653"/>
      <c r="DC36" s="657"/>
      <c r="DD36" s="632">
        <v>3698682</v>
      </c>
      <c r="DE36" s="624"/>
      <c r="DF36" s="624"/>
      <c r="DG36" s="624"/>
      <c r="DH36" s="624"/>
      <c r="DI36" s="624"/>
      <c r="DJ36" s="624"/>
      <c r="DK36" s="625"/>
      <c r="DL36" s="632">
        <v>2185626</v>
      </c>
      <c r="DM36" s="624"/>
      <c r="DN36" s="624"/>
      <c r="DO36" s="624"/>
      <c r="DP36" s="624"/>
      <c r="DQ36" s="624"/>
      <c r="DR36" s="624"/>
      <c r="DS36" s="624"/>
      <c r="DT36" s="624"/>
      <c r="DU36" s="624"/>
      <c r="DV36" s="625"/>
      <c r="DW36" s="628">
        <v>9.8000000000000007</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646773</v>
      </c>
      <c r="S37" s="624"/>
      <c r="T37" s="624"/>
      <c r="U37" s="624"/>
      <c r="V37" s="624"/>
      <c r="W37" s="624"/>
      <c r="X37" s="624"/>
      <c r="Y37" s="625"/>
      <c r="Z37" s="626">
        <v>1.6</v>
      </c>
      <c r="AA37" s="626"/>
      <c r="AB37" s="626"/>
      <c r="AC37" s="626"/>
      <c r="AD37" s="627">
        <v>241</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1163978</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-145770</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502777</v>
      </c>
      <c r="CS37" s="655"/>
      <c r="CT37" s="655"/>
      <c r="CU37" s="655"/>
      <c r="CV37" s="655"/>
      <c r="CW37" s="655"/>
      <c r="CX37" s="655"/>
      <c r="CY37" s="656"/>
      <c r="CZ37" s="628">
        <v>1.2</v>
      </c>
      <c r="DA37" s="653"/>
      <c r="DB37" s="653"/>
      <c r="DC37" s="657"/>
      <c r="DD37" s="632">
        <v>491196</v>
      </c>
      <c r="DE37" s="655"/>
      <c r="DF37" s="655"/>
      <c r="DG37" s="655"/>
      <c r="DH37" s="655"/>
      <c r="DI37" s="655"/>
      <c r="DJ37" s="655"/>
      <c r="DK37" s="656"/>
      <c r="DL37" s="632">
        <v>407035</v>
      </c>
      <c r="DM37" s="655"/>
      <c r="DN37" s="655"/>
      <c r="DO37" s="655"/>
      <c r="DP37" s="655"/>
      <c r="DQ37" s="655"/>
      <c r="DR37" s="655"/>
      <c r="DS37" s="655"/>
      <c r="DT37" s="655"/>
      <c r="DU37" s="655"/>
      <c r="DV37" s="656"/>
      <c r="DW37" s="628">
        <v>1.8</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1440200</v>
      </c>
      <c r="S38" s="624"/>
      <c r="T38" s="624"/>
      <c r="U38" s="624"/>
      <c r="V38" s="624"/>
      <c r="W38" s="624"/>
      <c r="X38" s="624"/>
      <c r="Y38" s="625"/>
      <c r="Z38" s="626">
        <v>3.5</v>
      </c>
      <c r="AA38" s="626"/>
      <c r="AB38" s="626"/>
      <c r="AC38" s="626"/>
      <c r="AD38" s="627" t="s">
        <v>140</v>
      </c>
      <c r="AE38" s="627"/>
      <c r="AF38" s="627"/>
      <c r="AG38" s="627"/>
      <c r="AH38" s="627"/>
      <c r="AI38" s="627"/>
      <c r="AJ38" s="627"/>
      <c r="AK38" s="627"/>
      <c r="AL38" s="628" t="s">
        <v>140</v>
      </c>
      <c r="AM38" s="629"/>
      <c r="AN38" s="629"/>
      <c r="AO38" s="630"/>
      <c r="AQ38" s="686" t="s">
        <v>339</v>
      </c>
      <c r="AR38" s="687"/>
      <c r="AS38" s="687"/>
      <c r="AT38" s="687"/>
      <c r="AU38" s="687"/>
      <c r="AV38" s="687"/>
      <c r="AW38" s="687"/>
      <c r="AX38" s="687"/>
      <c r="AY38" s="688"/>
      <c r="AZ38" s="623">
        <v>284378</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14283</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4610294</v>
      </c>
      <c r="CS38" s="624"/>
      <c r="CT38" s="624"/>
      <c r="CU38" s="624"/>
      <c r="CV38" s="624"/>
      <c r="CW38" s="624"/>
      <c r="CX38" s="624"/>
      <c r="CY38" s="625"/>
      <c r="CZ38" s="628">
        <v>11.4</v>
      </c>
      <c r="DA38" s="653"/>
      <c r="DB38" s="653"/>
      <c r="DC38" s="657"/>
      <c r="DD38" s="632">
        <v>3695694</v>
      </c>
      <c r="DE38" s="624"/>
      <c r="DF38" s="624"/>
      <c r="DG38" s="624"/>
      <c r="DH38" s="624"/>
      <c r="DI38" s="624"/>
      <c r="DJ38" s="624"/>
      <c r="DK38" s="625"/>
      <c r="DL38" s="632">
        <v>3544830</v>
      </c>
      <c r="DM38" s="624"/>
      <c r="DN38" s="624"/>
      <c r="DO38" s="624"/>
      <c r="DP38" s="624"/>
      <c r="DQ38" s="624"/>
      <c r="DR38" s="624"/>
      <c r="DS38" s="624"/>
      <c r="DT38" s="624"/>
      <c r="DU38" s="624"/>
      <c r="DV38" s="625"/>
      <c r="DW38" s="628">
        <v>15.8</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140</v>
      </c>
      <c r="AA39" s="626"/>
      <c r="AB39" s="626"/>
      <c r="AC39" s="626"/>
      <c r="AD39" s="627" t="s">
        <v>140</v>
      </c>
      <c r="AE39" s="627"/>
      <c r="AF39" s="627"/>
      <c r="AG39" s="627"/>
      <c r="AH39" s="627"/>
      <c r="AI39" s="627"/>
      <c r="AJ39" s="627"/>
      <c r="AK39" s="627"/>
      <c r="AL39" s="628" t="s">
        <v>140</v>
      </c>
      <c r="AM39" s="629"/>
      <c r="AN39" s="629"/>
      <c r="AO39" s="630"/>
      <c r="AQ39" s="686" t="s">
        <v>343</v>
      </c>
      <c r="AR39" s="687"/>
      <c r="AS39" s="687"/>
      <c r="AT39" s="687"/>
      <c r="AU39" s="687"/>
      <c r="AV39" s="687"/>
      <c r="AW39" s="687"/>
      <c r="AX39" s="687"/>
      <c r="AY39" s="688"/>
      <c r="AZ39" s="623" t="s">
        <v>140</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21464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1817379</v>
      </c>
      <c r="CS39" s="655"/>
      <c r="CT39" s="655"/>
      <c r="CU39" s="655"/>
      <c r="CV39" s="655"/>
      <c r="CW39" s="655"/>
      <c r="CX39" s="655"/>
      <c r="CY39" s="656"/>
      <c r="CZ39" s="628">
        <v>4.5</v>
      </c>
      <c r="DA39" s="653"/>
      <c r="DB39" s="653"/>
      <c r="DC39" s="657"/>
      <c r="DD39" s="632">
        <v>1402260</v>
      </c>
      <c r="DE39" s="655"/>
      <c r="DF39" s="655"/>
      <c r="DG39" s="655"/>
      <c r="DH39" s="655"/>
      <c r="DI39" s="655"/>
      <c r="DJ39" s="655"/>
      <c r="DK39" s="656"/>
      <c r="DL39" s="632" t="s">
        <v>140</v>
      </c>
      <c r="DM39" s="655"/>
      <c r="DN39" s="655"/>
      <c r="DO39" s="655"/>
      <c r="DP39" s="655"/>
      <c r="DQ39" s="655"/>
      <c r="DR39" s="655"/>
      <c r="DS39" s="655"/>
      <c r="DT39" s="655"/>
      <c r="DU39" s="655"/>
      <c r="DV39" s="656"/>
      <c r="DW39" s="628" t="s">
        <v>140</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252000</v>
      </c>
      <c r="S40" s="624"/>
      <c r="T40" s="624"/>
      <c r="U40" s="624"/>
      <c r="V40" s="624"/>
      <c r="W40" s="624"/>
      <c r="X40" s="624"/>
      <c r="Y40" s="625"/>
      <c r="Z40" s="626">
        <v>0.6</v>
      </c>
      <c r="AA40" s="626"/>
      <c r="AB40" s="626"/>
      <c r="AC40" s="626"/>
      <c r="AD40" s="627" t="s">
        <v>140</v>
      </c>
      <c r="AE40" s="627"/>
      <c r="AF40" s="627"/>
      <c r="AG40" s="627"/>
      <c r="AH40" s="627"/>
      <c r="AI40" s="627"/>
      <c r="AJ40" s="627"/>
      <c r="AK40" s="627"/>
      <c r="AL40" s="628" t="s">
        <v>140</v>
      </c>
      <c r="AM40" s="629"/>
      <c r="AN40" s="629"/>
      <c r="AO40" s="630"/>
      <c r="AQ40" s="686" t="s">
        <v>347</v>
      </c>
      <c r="AR40" s="687"/>
      <c r="AS40" s="687"/>
      <c r="AT40" s="687"/>
      <c r="AU40" s="687"/>
      <c r="AV40" s="687"/>
      <c r="AW40" s="687"/>
      <c r="AX40" s="687"/>
      <c r="AY40" s="688"/>
      <c r="AZ40" s="623" t="s">
        <v>140</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106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22255</v>
      </c>
      <c r="CS40" s="624"/>
      <c r="CT40" s="624"/>
      <c r="CU40" s="624"/>
      <c r="CV40" s="624"/>
      <c r="CW40" s="624"/>
      <c r="CX40" s="624"/>
      <c r="CY40" s="625"/>
      <c r="CZ40" s="628">
        <v>0.1</v>
      </c>
      <c r="DA40" s="653"/>
      <c r="DB40" s="653"/>
      <c r="DC40" s="657"/>
      <c r="DD40" s="632" t="s">
        <v>140</v>
      </c>
      <c r="DE40" s="624"/>
      <c r="DF40" s="624"/>
      <c r="DG40" s="624"/>
      <c r="DH40" s="624"/>
      <c r="DI40" s="624"/>
      <c r="DJ40" s="624"/>
      <c r="DK40" s="625"/>
      <c r="DL40" s="632" t="s">
        <v>140</v>
      </c>
      <c r="DM40" s="624"/>
      <c r="DN40" s="624"/>
      <c r="DO40" s="624"/>
      <c r="DP40" s="624"/>
      <c r="DQ40" s="624"/>
      <c r="DR40" s="624"/>
      <c r="DS40" s="624"/>
      <c r="DT40" s="624"/>
      <c r="DU40" s="624"/>
      <c r="DV40" s="625"/>
      <c r="DW40" s="628" t="s">
        <v>140</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40682657</v>
      </c>
      <c r="S41" s="696"/>
      <c r="T41" s="696"/>
      <c r="U41" s="696"/>
      <c r="V41" s="696"/>
      <c r="W41" s="696"/>
      <c r="X41" s="696"/>
      <c r="Y41" s="700"/>
      <c r="Z41" s="701">
        <v>100</v>
      </c>
      <c r="AA41" s="701"/>
      <c r="AB41" s="701"/>
      <c r="AC41" s="701"/>
      <c r="AD41" s="702">
        <v>22136289</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1079444</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140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140</v>
      </c>
      <c r="CS41" s="655"/>
      <c r="CT41" s="655"/>
      <c r="CU41" s="655"/>
      <c r="CV41" s="655"/>
      <c r="CW41" s="655"/>
      <c r="CX41" s="655"/>
      <c r="CY41" s="656"/>
      <c r="CZ41" s="628" t="s">
        <v>140</v>
      </c>
      <c r="DA41" s="653"/>
      <c r="DB41" s="653"/>
      <c r="DC41" s="657"/>
      <c r="DD41" s="632" t="s">
        <v>140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3530850</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401</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2046498</v>
      </c>
      <c r="CS42" s="655"/>
      <c r="CT42" s="655"/>
      <c r="CU42" s="655"/>
      <c r="CV42" s="655"/>
      <c r="CW42" s="655"/>
      <c r="CX42" s="655"/>
      <c r="CY42" s="656"/>
      <c r="CZ42" s="628">
        <v>5</v>
      </c>
      <c r="DA42" s="653"/>
      <c r="DB42" s="653"/>
      <c r="DC42" s="657"/>
      <c r="DD42" s="632">
        <v>408214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25054</v>
      </c>
      <c r="CS43" s="655"/>
      <c r="CT43" s="655"/>
      <c r="CU43" s="655"/>
      <c r="CV43" s="655"/>
      <c r="CW43" s="655"/>
      <c r="CX43" s="655"/>
      <c r="CY43" s="656"/>
      <c r="CZ43" s="628">
        <v>0.1</v>
      </c>
      <c r="DA43" s="653"/>
      <c r="DB43" s="653"/>
      <c r="DC43" s="657"/>
      <c r="DD43" s="632">
        <v>25054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2040415</v>
      </c>
      <c r="CS44" s="624"/>
      <c r="CT44" s="624"/>
      <c r="CU44" s="624"/>
      <c r="CV44" s="624"/>
      <c r="CW44" s="624"/>
      <c r="CX44" s="624"/>
      <c r="CY44" s="625"/>
      <c r="CZ44" s="628">
        <v>5</v>
      </c>
      <c r="DA44" s="629"/>
      <c r="DB44" s="629"/>
      <c r="DC44" s="635"/>
      <c r="DD44" s="632">
        <v>406268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505571</v>
      </c>
      <c r="CS45" s="655"/>
      <c r="CT45" s="655"/>
      <c r="CU45" s="655"/>
      <c r="CV45" s="655"/>
      <c r="CW45" s="655"/>
      <c r="CX45" s="655"/>
      <c r="CY45" s="656"/>
      <c r="CZ45" s="628">
        <v>1.2</v>
      </c>
      <c r="DA45" s="653"/>
      <c r="DB45" s="653"/>
      <c r="DC45" s="657"/>
      <c r="DD45" s="632">
        <v>26147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364</v>
      </c>
      <c r="CG46" s="621"/>
      <c r="CH46" s="621"/>
      <c r="CI46" s="621"/>
      <c r="CJ46" s="621"/>
      <c r="CK46" s="621"/>
      <c r="CL46" s="621"/>
      <c r="CM46" s="621"/>
      <c r="CN46" s="621"/>
      <c r="CO46" s="621"/>
      <c r="CP46" s="621"/>
      <c r="CQ46" s="622"/>
      <c r="CR46" s="623">
        <v>1468838</v>
      </c>
      <c r="CS46" s="624"/>
      <c r="CT46" s="624"/>
      <c r="CU46" s="624"/>
      <c r="CV46" s="624"/>
      <c r="CW46" s="624"/>
      <c r="CX46" s="624"/>
      <c r="CY46" s="625"/>
      <c r="CZ46" s="628">
        <v>3.6</v>
      </c>
      <c r="DA46" s="629"/>
      <c r="DB46" s="629"/>
      <c r="DC46" s="635"/>
      <c r="DD46" s="632">
        <v>374665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365</v>
      </c>
      <c r="CG47" s="621"/>
      <c r="CH47" s="621"/>
      <c r="CI47" s="621"/>
      <c r="CJ47" s="621"/>
      <c r="CK47" s="621"/>
      <c r="CL47" s="621"/>
      <c r="CM47" s="621"/>
      <c r="CN47" s="621"/>
      <c r="CO47" s="621"/>
      <c r="CP47" s="621"/>
      <c r="CQ47" s="622"/>
      <c r="CR47" s="623">
        <v>6083</v>
      </c>
      <c r="CS47" s="655"/>
      <c r="CT47" s="655"/>
      <c r="CU47" s="655"/>
      <c r="CV47" s="655"/>
      <c r="CW47" s="655"/>
      <c r="CX47" s="655"/>
      <c r="CY47" s="656"/>
      <c r="CZ47" s="628">
        <v>0</v>
      </c>
      <c r="DA47" s="653"/>
      <c r="DB47" s="653"/>
      <c r="DC47" s="657"/>
      <c r="DD47" s="632">
        <v>1946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366</v>
      </c>
      <c r="CG48" s="621"/>
      <c r="CH48" s="621"/>
      <c r="CI48" s="621"/>
      <c r="CJ48" s="621"/>
      <c r="CK48" s="621"/>
      <c r="CL48" s="621"/>
      <c r="CM48" s="621"/>
      <c r="CN48" s="621"/>
      <c r="CO48" s="621"/>
      <c r="CP48" s="621"/>
      <c r="CQ48" s="622"/>
      <c r="CR48" s="623" t="s">
        <v>140</v>
      </c>
      <c r="CS48" s="624"/>
      <c r="CT48" s="624"/>
      <c r="CU48" s="624"/>
      <c r="CV48" s="624"/>
      <c r="CW48" s="624"/>
      <c r="CX48" s="624"/>
      <c r="CY48" s="625"/>
      <c r="CZ48" s="628" t="s">
        <v>367</v>
      </c>
      <c r="DA48" s="629"/>
      <c r="DB48" s="629"/>
      <c r="DC48" s="635"/>
      <c r="DD48" s="632" t="s">
        <v>367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40530981</v>
      </c>
      <c r="CS49" s="682"/>
      <c r="CT49" s="682"/>
      <c r="CU49" s="682"/>
      <c r="CV49" s="682"/>
      <c r="CW49" s="682"/>
      <c r="CX49" s="682"/>
      <c r="CY49" s="711"/>
      <c r="CZ49" s="703">
        <v>100</v>
      </c>
      <c r="DA49" s="712"/>
      <c r="DB49" s="712"/>
      <c r="DC49" s="713"/>
      <c r="DD49" s="714">
        <v>24831299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Tila8jSqzuzOrmW3+dm3xxcdpDCC2H2swuZeGN3wQMj8O6WakMYdlfDEsNRaDM2lyXIVXCBr+OzR1VjCNt48Q==" saltValue="i30H5SX8EOWYUmCdX4fm7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0" orientation="landscape" cellComments="asDisplayed"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Normal="100" zoomScaleSheetLayoutView="70" workbookViewId="0"/>
  </sheetViews>
  <sheetFormatPr defaultColWidth="0" defaultRowHeight="13.2"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40678</v>
      </c>
      <c r="R7" s="753"/>
      <c r="S7" s="753"/>
      <c r="T7" s="753"/>
      <c r="U7" s="753"/>
      <c r="V7" s="753">
        <v>40526</v>
      </c>
      <c r="W7" s="753"/>
      <c r="X7" s="753"/>
      <c r="Y7" s="753"/>
      <c r="Z7" s="753"/>
      <c r="AA7" s="753">
        <v>152</v>
      </c>
      <c r="AB7" s="753"/>
      <c r="AC7" s="753"/>
      <c r="AD7" s="753"/>
      <c r="AE7" s="754"/>
      <c r="AF7" s="755">
        <v>19</v>
      </c>
      <c r="AG7" s="756"/>
      <c r="AH7" s="756"/>
      <c r="AI7" s="756"/>
      <c r="AJ7" s="757"/>
      <c r="AK7" s="758">
        <v>239</v>
      </c>
      <c r="AL7" s="759"/>
      <c r="AM7" s="759"/>
      <c r="AN7" s="759"/>
      <c r="AO7" s="759"/>
      <c r="AP7" s="759">
        <v>27076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62"/>
      <c r="CH7" s="743">
        <v>-16</v>
      </c>
      <c r="CI7" s="744"/>
      <c r="CJ7" s="744"/>
      <c r="CK7" s="744"/>
      <c r="CL7" s="745"/>
      <c r="CM7" s="743">
        <v>351</v>
      </c>
      <c r="CN7" s="744"/>
      <c r="CO7" s="744"/>
      <c r="CP7" s="744"/>
      <c r="CQ7" s="745"/>
      <c r="CR7" s="743">
        <v>300</v>
      </c>
      <c r="CS7" s="744"/>
      <c r="CT7" s="744"/>
      <c r="CU7" s="744"/>
      <c r="CV7" s="745"/>
      <c r="CW7" s="743" t="s">
        <v>595</v>
      </c>
      <c r="CX7" s="744"/>
      <c r="CY7" s="744"/>
      <c r="CZ7" s="744"/>
      <c r="DA7" s="745"/>
      <c r="DB7" s="743" t="s">
        <v>520</v>
      </c>
      <c r="DC7" s="744"/>
      <c r="DD7" s="744"/>
      <c r="DE7" s="744"/>
      <c r="DF7" s="745"/>
      <c r="DG7" s="743" t="s">
        <v>520</v>
      </c>
      <c r="DH7" s="744"/>
      <c r="DI7" s="744"/>
      <c r="DJ7" s="744"/>
      <c r="DK7" s="745"/>
      <c r="DL7" s="743" t="s">
        <v>520</v>
      </c>
      <c r="DM7" s="744"/>
      <c r="DN7" s="744"/>
      <c r="DO7" s="744"/>
      <c r="DP7" s="745"/>
      <c r="DQ7" s="743" t="s">
        <v>520</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89</v>
      </c>
      <c r="R8" s="784"/>
      <c r="S8" s="784"/>
      <c r="T8" s="784"/>
      <c r="U8" s="784"/>
      <c r="V8" s="784">
        <v>89</v>
      </c>
      <c r="W8" s="784"/>
      <c r="X8" s="784"/>
      <c r="Y8" s="784"/>
      <c r="Z8" s="784"/>
      <c r="AA8" s="784" t="s">
        <v>592</v>
      </c>
      <c r="AB8" s="784"/>
      <c r="AC8" s="784"/>
      <c r="AD8" s="784"/>
      <c r="AE8" s="785"/>
      <c r="AF8" s="786" t="s">
        <v>593</v>
      </c>
      <c r="AG8" s="787"/>
      <c r="AH8" s="787"/>
      <c r="AI8" s="787"/>
      <c r="AJ8" s="788"/>
      <c r="AK8" s="769">
        <v>61</v>
      </c>
      <c r="AL8" s="770"/>
      <c r="AM8" s="770"/>
      <c r="AN8" s="770"/>
      <c r="AO8" s="770"/>
      <c r="AP8" s="770">
        <v>428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587</v>
      </c>
      <c r="BT8" s="774"/>
      <c r="BU8" s="774"/>
      <c r="BV8" s="774"/>
      <c r="BW8" s="774"/>
      <c r="BX8" s="774"/>
      <c r="BY8" s="774"/>
      <c r="BZ8" s="774"/>
      <c r="CA8" s="774"/>
      <c r="CB8" s="774"/>
      <c r="CC8" s="774"/>
      <c r="CD8" s="774"/>
      <c r="CE8" s="774"/>
      <c r="CF8" s="774"/>
      <c r="CG8" s="775"/>
      <c r="CH8" s="776">
        <v>-2</v>
      </c>
      <c r="CI8" s="777"/>
      <c r="CJ8" s="777"/>
      <c r="CK8" s="777"/>
      <c r="CL8" s="778"/>
      <c r="CM8" s="776">
        <v>42</v>
      </c>
      <c r="CN8" s="777"/>
      <c r="CO8" s="777"/>
      <c r="CP8" s="777"/>
      <c r="CQ8" s="778"/>
      <c r="CR8" s="776">
        <v>5</v>
      </c>
      <c r="CS8" s="777"/>
      <c r="CT8" s="777"/>
      <c r="CU8" s="777"/>
      <c r="CV8" s="778"/>
      <c r="CW8" s="776">
        <v>2</v>
      </c>
      <c r="CX8" s="777"/>
      <c r="CY8" s="777"/>
      <c r="CZ8" s="777"/>
      <c r="DA8" s="778"/>
      <c r="DB8" s="776" t="s">
        <v>520</v>
      </c>
      <c r="DC8" s="777"/>
      <c r="DD8" s="777"/>
      <c r="DE8" s="777"/>
      <c r="DF8" s="778"/>
      <c r="DG8" s="776" t="s">
        <v>520</v>
      </c>
      <c r="DH8" s="777"/>
      <c r="DI8" s="777"/>
      <c r="DJ8" s="777"/>
      <c r="DK8" s="778"/>
      <c r="DL8" s="776" t="s">
        <v>520</v>
      </c>
      <c r="DM8" s="777"/>
      <c r="DN8" s="777"/>
      <c r="DO8" s="777"/>
      <c r="DP8" s="778"/>
      <c r="DQ8" s="776" t="s">
        <v>520</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588</v>
      </c>
      <c r="BT9" s="774"/>
      <c r="BU9" s="774"/>
      <c r="BV9" s="774"/>
      <c r="BW9" s="774"/>
      <c r="BX9" s="774"/>
      <c r="BY9" s="774"/>
      <c r="BZ9" s="774"/>
      <c r="CA9" s="774"/>
      <c r="CB9" s="774"/>
      <c r="CC9" s="774"/>
      <c r="CD9" s="774"/>
      <c r="CE9" s="774"/>
      <c r="CF9" s="774"/>
      <c r="CG9" s="775"/>
      <c r="CH9" s="776">
        <v>-20</v>
      </c>
      <c r="CI9" s="777"/>
      <c r="CJ9" s="777"/>
      <c r="CK9" s="777"/>
      <c r="CL9" s="778"/>
      <c r="CM9" s="776">
        <v>329</v>
      </c>
      <c r="CN9" s="777"/>
      <c r="CO9" s="777"/>
      <c r="CP9" s="777"/>
      <c r="CQ9" s="778"/>
      <c r="CR9" s="776">
        <v>200</v>
      </c>
      <c r="CS9" s="777"/>
      <c r="CT9" s="777"/>
      <c r="CU9" s="777"/>
      <c r="CV9" s="778"/>
      <c r="CW9" s="776" t="s">
        <v>595</v>
      </c>
      <c r="CX9" s="777"/>
      <c r="CY9" s="777"/>
      <c r="CZ9" s="777"/>
      <c r="DA9" s="778"/>
      <c r="DB9" s="776" t="s">
        <v>520</v>
      </c>
      <c r="DC9" s="777"/>
      <c r="DD9" s="777"/>
      <c r="DE9" s="777"/>
      <c r="DF9" s="778"/>
      <c r="DG9" s="776" t="s">
        <v>520</v>
      </c>
      <c r="DH9" s="777"/>
      <c r="DI9" s="777"/>
      <c r="DJ9" s="777"/>
      <c r="DK9" s="778"/>
      <c r="DL9" s="776" t="s">
        <v>520</v>
      </c>
      <c r="DM9" s="777"/>
      <c r="DN9" s="777"/>
      <c r="DO9" s="777"/>
      <c r="DP9" s="778"/>
      <c r="DQ9" s="776" t="s">
        <v>520</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589</v>
      </c>
      <c r="BT10" s="774"/>
      <c r="BU10" s="774"/>
      <c r="BV10" s="774"/>
      <c r="BW10" s="774"/>
      <c r="BX10" s="774"/>
      <c r="BY10" s="774"/>
      <c r="BZ10" s="774"/>
      <c r="CA10" s="774"/>
      <c r="CB10" s="774"/>
      <c r="CC10" s="774"/>
      <c r="CD10" s="774"/>
      <c r="CE10" s="774"/>
      <c r="CF10" s="774"/>
      <c r="CG10" s="775"/>
      <c r="CH10" s="776">
        <v>-1</v>
      </c>
      <c r="CI10" s="777"/>
      <c r="CJ10" s="777"/>
      <c r="CK10" s="777"/>
      <c r="CL10" s="778"/>
      <c r="CM10" s="776">
        <v>729</v>
      </c>
      <c r="CN10" s="777"/>
      <c r="CO10" s="777"/>
      <c r="CP10" s="777"/>
      <c r="CQ10" s="778"/>
      <c r="CR10" s="776">
        <v>100</v>
      </c>
      <c r="CS10" s="777"/>
      <c r="CT10" s="777"/>
      <c r="CU10" s="777"/>
      <c r="CV10" s="778"/>
      <c r="CW10" s="776" t="s">
        <v>595</v>
      </c>
      <c r="CX10" s="777"/>
      <c r="CY10" s="777"/>
      <c r="CZ10" s="777"/>
      <c r="DA10" s="778"/>
      <c r="DB10" s="776" t="s">
        <v>520</v>
      </c>
      <c r="DC10" s="777"/>
      <c r="DD10" s="777"/>
      <c r="DE10" s="777"/>
      <c r="DF10" s="778"/>
      <c r="DG10" s="776" t="s">
        <v>520</v>
      </c>
      <c r="DH10" s="777"/>
      <c r="DI10" s="777"/>
      <c r="DJ10" s="777"/>
      <c r="DK10" s="778"/>
      <c r="DL10" s="776" t="s">
        <v>520</v>
      </c>
      <c r="DM10" s="777"/>
      <c r="DN10" s="777"/>
      <c r="DO10" s="777"/>
      <c r="DP10" s="778"/>
      <c r="DQ10" s="776" t="s">
        <v>520</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590</v>
      </c>
      <c r="BT11" s="774"/>
      <c r="BU11" s="774"/>
      <c r="BV11" s="774"/>
      <c r="BW11" s="774"/>
      <c r="BX11" s="774"/>
      <c r="BY11" s="774"/>
      <c r="BZ11" s="774"/>
      <c r="CA11" s="774"/>
      <c r="CB11" s="774"/>
      <c r="CC11" s="774"/>
      <c r="CD11" s="774"/>
      <c r="CE11" s="774"/>
      <c r="CF11" s="774"/>
      <c r="CG11" s="775"/>
      <c r="CH11" s="776">
        <v>9</v>
      </c>
      <c r="CI11" s="777"/>
      <c r="CJ11" s="777"/>
      <c r="CK11" s="777"/>
      <c r="CL11" s="778"/>
      <c r="CM11" s="776">
        <v>419</v>
      </c>
      <c r="CN11" s="777"/>
      <c r="CO11" s="777"/>
      <c r="CP11" s="777"/>
      <c r="CQ11" s="778"/>
      <c r="CR11" s="776">
        <v>320</v>
      </c>
      <c r="CS11" s="777"/>
      <c r="CT11" s="777"/>
      <c r="CU11" s="777"/>
      <c r="CV11" s="778"/>
      <c r="CW11" s="776" t="s">
        <v>596</v>
      </c>
      <c r="CX11" s="777"/>
      <c r="CY11" s="777"/>
      <c r="CZ11" s="777"/>
      <c r="DA11" s="778"/>
      <c r="DB11" s="776" t="s">
        <v>520</v>
      </c>
      <c r="DC11" s="777"/>
      <c r="DD11" s="777"/>
      <c r="DE11" s="777"/>
      <c r="DF11" s="778"/>
      <c r="DG11" s="776" t="s">
        <v>520</v>
      </c>
      <c r="DH11" s="777"/>
      <c r="DI11" s="777"/>
      <c r="DJ11" s="777"/>
      <c r="DK11" s="778"/>
      <c r="DL11" s="776" t="s">
        <v>520</v>
      </c>
      <c r="DM11" s="777"/>
      <c r="DN11" s="777"/>
      <c r="DO11" s="777"/>
      <c r="DP11" s="778"/>
      <c r="DQ11" s="776" t="s">
        <v>520</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591</v>
      </c>
      <c r="BT12" s="774"/>
      <c r="BU12" s="774"/>
      <c r="BV12" s="774"/>
      <c r="BW12" s="774"/>
      <c r="BX12" s="774"/>
      <c r="BY12" s="774"/>
      <c r="BZ12" s="774"/>
      <c r="CA12" s="774"/>
      <c r="CB12" s="774"/>
      <c r="CC12" s="774"/>
      <c r="CD12" s="774"/>
      <c r="CE12" s="774"/>
      <c r="CF12" s="774"/>
      <c r="CG12" s="775"/>
      <c r="CH12" s="776">
        <v>0</v>
      </c>
      <c r="CI12" s="777"/>
      <c r="CJ12" s="777"/>
      <c r="CK12" s="777"/>
      <c r="CL12" s="778"/>
      <c r="CM12" s="776">
        <v>8</v>
      </c>
      <c r="CN12" s="777"/>
      <c r="CO12" s="777"/>
      <c r="CP12" s="777"/>
      <c r="CQ12" s="778"/>
      <c r="CR12" s="776">
        <v>4</v>
      </c>
      <c r="CS12" s="777"/>
      <c r="CT12" s="777"/>
      <c r="CU12" s="777"/>
      <c r="CV12" s="778"/>
      <c r="CW12" s="776" t="s">
        <v>596</v>
      </c>
      <c r="CX12" s="777"/>
      <c r="CY12" s="777"/>
      <c r="CZ12" s="777"/>
      <c r="DA12" s="778"/>
      <c r="DB12" s="776" t="s">
        <v>520</v>
      </c>
      <c r="DC12" s="777"/>
      <c r="DD12" s="777"/>
      <c r="DE12" s="777"/>
      <c r="DF12" s="778"/>
      <c r="DG12" s="776" t="s">
        <v>520</v>
      </c>
      <c r="DH12" s="777"/>
      <c r="DI12" s="777"/>
      <c r="DJ12" s="777"/>
      <c r="DK12" s="778"/>
      <c r="DL12" s="776" t="s">
        <v>520</v>
      </c>
      <c r="DM12" s="777"/>
      <c r="DN12" s="777"/>
      <c r="DO12" s="777"/>
      <c r="DP12" s="778"/>
      <c r="DQ12" s="776" t="s">
        <v>520</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40683</v>
      </c>
      <c r="R23" s="793"/>
      <c r="S23" s="793"/>
      <c r="T23" s="793"/>
      <c r="U23" s="793"/>
      <c r="V23" s="793">
        <v>40531</v>
      </c>
      <c r="W23" s="793"/>
      <c r="X23" s="793"/>
      <c r="Y23" s="793"/>
      <c r="Z23" s="793"/>
      <c r="AA23" s="793">
        <f>Q23-V23</f>
        <v>152</v>
      </c>
      <c r="AB23" s="793"/>
      <c r="AC23" s="793"/>
      <c r="AD23" s="793"/>
      <c r="AE23" s="794"/>
      <c r="AF23" s="795">
        <v>19</v>
      </c>
      <c r="AG23" s="793"/>
      <c r="AH23" s="793"/>
      <c r="AI23" s="793"/>
      <c r="AJ23" s="796"/>
      <c r="AK23" s="797"/>
      <c r="AL23" s="798"/>
      <c r="AM23" s="798"/>
      <c r="AN23" s="798"/>
      <c r="AO23" s="798"/>
      <c r="AP23" s="793">
        <v>27589</v>
      </c>
      <c r="AQ23" s="793"/>
      <c r="AR23" s="793"/>
      <c r="AS23" s="793"/>
      <c r="AT23" s="793"/>
      <c r="AU23" s="809"/>
      <c r="AV23" s="809"/>
      <c r="AW23" s="809"/>
      <c r="AX23" s="809"/>
      <c r="AY23" s="810"/>
      <c r="AZ23" s="811" t="s">
        <v>140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12412</v>
      </c>
      <c r="R28" s="823"/>
      <c r="S28" s="823"/>
      <c r="T28" s="823"/>
      <c r="U28" s="823"/>
      <c r="V28" s="823">
        <v>12410</v>
      </c>
      <c r="W28" s="823"/>
      <c r="X28" s="823"/>
      <c r="Y28" s="823"/>
      <c r="Z28" s="823"/>
      <c r="AA28" s="823">
        <v>2</v>
      </c>
      <c r="AB28" s="823"/>
      <c r="AC28" s="823"/>
      <c r="AD28" s="823"/>
      <c r="AE28" s="824"/>
      <c r="AF28" s="825">
        <v>2</v>
      </c>
      <c r="AG28" s="823"/>
      <c r="AH28" s="823"/>
      <c r="AI28" s="823"/>
      <c r="AJ28" s="826"/>
      <c r="AK28" s="827">
        <v>1179</v>
      </c>
      <c r="AL28" s="828"/>
      <c r="AM28" s="828"/>
      <c r="AN28" s="828"/>
      <c r="AO28" s="828"/>
      <c r="AP28" s="828" t="s">
        <v>520</v>
      </c>
      <c r="AQ28" s="828"/>
      <c r="AR28" s="828"/>
      <c r="AS28" s="828"/>
      <c r="AT28" s="828"/>
      <c r="AU28" s="828" t="s">
        <v>520</v>
      </c>
      <c r="AV28" s="828"/>
      <c r="AW28" s="828"/>
      <c r="AX28" s="828"/>
      <c r="AY28" s="828"/>
      <c r="AZ28" s="829" t="s">
        <v>520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10809</v>
      </c>
      <c r="R29" s="784"/>
      <c r="S29" s="784"/>
      <c r="T29" s="784"/>
      <c r="U29" s="784"/>
      <c r="V29" s="784">
        <v>10675</v>
      </c>
      <c r="W29" s="784"/>
      <c r="X29" s="784"/>
      <c r="Y29" s="784"/>
      <c r="Z29" s="784"/>
      <c r="AA29" s="784">
        <v>134</v>
      </c>
      <c r="AB29" s="784"/>
      <c r="AC29" s="784"/>
      <c r="AD29" s="784"/>
      <c r="AE29" s="785"/>
      <c r="AF29" s="786">
        <v>134</v>
      </c>
      <c r="AG29" s="787"/>
      <c r="AH29" s="787"/>
      <c r="AI29" s="787"/>
      <c r="AJ29" s="788"/>
      <c r="AK29" s="834">
        <v>1664</v>
      </c>
      <c r="AL29" s="830"/>
      <c r="AM29" s="830"/>
      <c r="AN29" s="830"/>
      <c r="AO29" s="830"/>
      <c r="AP29" s="830" t="s">
        <v>520</v>
      </c>
      <c r="AQ29" s="830"/>
      <c r="AR29" s="830"/>
      <c r="AS29" s="830"/>
      <c r="AT29" s="830"/>
      <c r="AU29" s="830" t="s">
        <v>520</v>
      </c>
      <c r="AV29" s="830"/>
      <c r="AW29" s="830"/>
      <c r="AX29" s="830"/>
      <c r="AY29" s="830"/>
      <c r="AZ29" s="831" t="s">
        <v>520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2527</v>
      </c>
      <c r="R30" s="784"/>
      <c r="S30" s="784"/>
      <c r="T30" s="784"/>
      <c r="U30" s="784"/>
      <c r="V30" s="784">
        <v>2451</v>
      </c>
      <c r="W30" s="784"/>
      <c r="X30" s="784"/>
      <c r="Y30" s="784"/>
      <c r="Z30" s="784"/>
      <c r="AA30" s="784">
        <v>76</v>
      </c>
      <c r="AB30" s="784"/>
      <c r="AC30" s="784"/>
      <c r="AD30" s="784"/>
      <c r="AE30" s="785"/>
      <c r="AF30" s="786">
        <v>76</v>
      </c>
      <c r="AG30" s="787"/>
      <c r="AH30" s="787"/>
      <c r="AI30" s="787"/>
      <c r="AJ30" s="788"/>
      <c r="AK30" s="834">
        <v>396</v>
      </c>
      <c r="AL30" s="830"/>
      <c r="AM30" s="830"/>
      <c r="AN30" s="830"/>
      <c r="AO30" s="830"/>
      <c r="AP30" s="830" t="s">
        <v>520</v>
      </c>
      <c r="AQ30" s="830"/>
      <c r="AR30" s="830"/>
      <c r="AS30" s="830"/>
      <c r="AT30" s="830"/>
      <c r="AU30" s="830" t="s">
        <v>520</v>
      </c>
      <c r="AV30" s="830"/>
      <c r="AW30" s="830"/>
      <c r="AX30" s="830"/>
      <c r="AY30" s="830"/>
      <c r="AZ30" s="831" t="s">
        <v>520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2304</v>
      </c>
      <c r="R31" s="784"/>
      <c r="S31" s="784"/>
      <c r="T31" s="784"/>
      <c r="U31" s="784"/>
      <c r="V31" s="784">
        <v>2228</v>
      </c>
      <c r="W31" s="784"/>
      <c r="X31" s="784"/>
      <c r="Y31" s="784"/>
      <c r="Z31" s="784"/>
      <c r="AA31" s="784">
        <v>76</v>
      </c>
      <c r="AB31" s="784"/>
      <c r="AC31" s="784"/>
      <c r="AD31" s="784"/>
      <c r="AE31" s="785"/>
      <c r="AF31" s="786">
        <v>3022</v>
      </c>
      <c r="AG31" s="787"/>
      <c r="AH31" s="787"/>
      <c r="AI31" s="787"/>
      <c r="AJ31" s="788"/>
      <c r="AK31" s="834">
        <v>284</v>
      </c>
      <c r="AL31" s="830"/>
      <c r="AM31" s="830"/>
      <c r="AN31" s="830"/>
      <c r="AO31" s="830"/>
      <c r="AP31" s="830">
        <v>4045</v>
      </c>
      <c r="AQ31" s="830"/>
      <c r="AR31" s="830"/>
      <c r="AS31" s="830"/>
      <c r="AT31" s="830"/>
      <c r="AU31" s="830">
        <v>615</v>
      </c>
      <c r="AV31" s="830"/>
      <c r="AW31" s="830"/>
      <c r="AX31" s="830"/>
      <c r="AY31" s="830"/>
      <c r="AZ31" s="831" t="s">
        <v>520</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3128</v>
      </c>
      <c r="R32" s="784"/>
      <c r="S32" s="784"/>
      <c r="T32" s="784"/>
      <c r="U32" s="784"/>
      <c r="V32" s="784">
        <v>2955</v>
      </c>
      <c r="W32" s="784"/>
      <c r="X32" s="784"/>
      <c r="Y32" s="784"/>
      <c r="Z32" s="784"/>
      <c r="AA32" s="784">
        <v>173</v>
      </c>
      <c r="AB32" s="784"/>
      <c r="AC32" s="784"/>
      <c r="AD32" s="784"/>
      <c r="AE32" s="785"/>
      <c r="AF32" s="786">
        <v>152</v>
      </c>
      <c r="AG32" s="787"/>
      <c r="AH32" s="787"/>
      <c r="AI32" s="787"/>
      <c r="AJ32" s="788"/>
      <c r="AK32" s="834">
        <v>1164</v>
      </c>
      <c r="AL32" s="830"/>
      <c r="AM32" s="830"/>
      <c r="AN32" s="830"/>
      <c r="AO32" s="830"/>
      <c r="AP32" s="830">
        <v>20715</v>
      </c>
      <c r="AQ32" s="830"/>
      <c r="AR32" s="830"/>
      <c r="AS32" s="830"/>
      <c r="AT32" s="830"/>
      <c r="AU32" s="830">
        <v>12180</v>
      </c>
      <c r="AV32" s="830"/>
      <c r="AW32" s="830"/>
      <c r="AX32" s="830"/>
      <c r="AY32" s="830"/>
      <c r="AZ32" s="831" t="s">
        <v>520</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f>SUM(AF28:AJ32)</f>
        <v>3386</v>
      </c>
      <c r="AG63" s="844"/>
      <c r="AH63" s="844"/>
      <c r="AI63" s="844"/>
      <c r="AJ63" s="845"/>
      <c r="AK63" s="846"/>
      <c r="AL63" s="841"/>
      <c r="AM63" s="841"/>
      <c r="AN63" s="841"/>
      <c r="AO63" s="841"/>
      <c r="AP63" s="844">
        <f>SUM(AP28:AT32)</f>
        <v>24760</v>
      </c>
      <c r="AQ63" s="844"/>
      <c r="AR63" s="844"/>
      <c r="AS63" s="844"/>
      <c r="AT63" s="844"/>
      <c r="AU63" s="844">
        <f>SUM(AU28:AY32)</f>
        <v>12795</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400</v>
      </c>
      <c r="AB66" s="734"/>
      <c r="AC66" s="734"/>
      <c r="AD66" s="734"/>
      <c r="AE66" s="735"/>
      <c r="AF66" s="854" t="s">
        <v>419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581</v>
      </c>
      <c r="C68" s="870"/>
      <c r="D68" s="870"/>
      <c r="E68" s="870"/>
      <c r="F68" s="870"/>
      <c r="G68" s="870"/>
      <c r="H68" s="870"/>
      <c r="I68" s="870"/>
      <c r="J68" s="870"/>
      <c r="K68" s="870"/>
      <c r="L68" s="870"/>
      <c r="M68" s="870"/>
      <c r="N68" s="870"/>
      <c r="O68" s="870"/>
      <c r="P68" s="871"/>
      <c r="Q68" s="872">
        <v>2220</v>
      </c>
      <c r="R68" s="866"/>
      <c r="S68" s="866"/>
      <c r="T68" s="866"/>
      <c r="U68" s="866"/>
      <c r="V68" s="866">
        <v>2122</v>
      </c>
      <c r="W68" s="866"/>
      <c r="X68" s="866"/>
      <c r="Y68" s="866"/>
      <c r="Z68" s="866"/>
      <c r="AA68" s="866">
        <v>98</v>
      </c>
      <c r="AB68" s="866"/>
      <c r="AC68" s="866"/>
      <c r="AD68" s="866"/>
      <c r="AE68" s="866"/>
      <c r="AF68" s="866">
        <v>98</v>
      </c>
      <c r="AG68" s="866"/>
      <c r="AH68" s="866"/>
      <c r="AI68" s="866"/>
      <c r="AJ68" s="866"/>
      <c r="AK68" s="866">
        <v>72</v>
      </c>
      <c r="AL68" s="866"/>
      <c r="AM68" s="866"/>
      <c r="AN68" s="866"/>
      <c r="AO68" s="866"/>
      <c r="AP68" s="866">
        <v>2094</v>
      </c>
      <c r="AQ68" s="866"/>
      <c r="AR68" s="866"/>
      <c r="AS68" s="866"/>
      <c r="AT68" s="866"/>
      <c r="AU68" s="866">
        <v>503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582</v>
      </c>
      <c r="C69" s="874"/>
      <c r="D69" s="874"/>
      <c r="E69" s="874"/>
      <c r="F69" s="874"/>
      <c r="G69" s="874"/>
      <c r="H69" s="874"/>
      <c r="I69" s="874"/>
      <c r="J69" s="874"/>
      <c r="K69" s="874"/>
      <c r="L69" s="874"/>
      <c r="M69" s="874"/>
      <c r="N69" s="874"/>
      <c r="O69" s="874"/>
      <c r="P69" s="875"/>
      <c r="Q69" s="876">
        <v>194</v>
      </c>
      <c r="R69" s="830"/>
      <c r="S69" s="830"/>
      <c r="T69" s="830"/>
      <c r="U69" s="830"/>
      <c r="V69" s="830">
        <v>178</v>
      </c>
      <c r="W69" s="830"/>
      <c r="X69" s="830"/>
      <c r="Y69" s="830"/>
      <c r="Z69" s="830"/>
      <c r="AA69" s="830">
        <v>16</v>
      </c>
      <c r="AB69" s="830"/>
      <c r="AC69" s="830"/>
      <c r="AD69" s="830"/>
      <c r="AE69" s="830"/>
      <c r="AF69" s="830">
        <v>16</v>
      </c>
      <c r="AG69" s="830"/>
      <c r="AH69" s="830"/>
      <c r="AI69" s="830"/>
      <c r="AJ69" s="830"/>
      <c r="AK69" s="830" t="s">
        <v>592</v>
      </c>
      <c r="AL69" s="830"/>
      <c r="AM69" s="830"/>
      <c r="AN69" s="830"/>
      <c r="AO69" s="830"/>
      <c r="AP69" s="830" t="s">
        <v>592</v>
      </c>
      <c r="AQ69" s="830"/>
      <c r="AR69" s="830"/>
      <c r="AS69" s="830"/>
      <c r="AT69" s="830"/>
      <c r="AU69" s="830" t="s">
        <v>592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583</v>
      </c>
      <c r="C70" s="874"/>
      <c r="D70" s="874"/>
      <c r="E70" s="874"/>
      <c r="F70" s="874"/>
      <c r="G70" s="874"/>
      <c r="H70" s="874"/>
      <c r="I70" s="874"/>
      <c r="J70" s="874"/>
      <c r="K70" s="874"/>
      <c r="L70" s="874"/>
      <c r="M70" s="874"/>
      <c r="N70" s="874"/>
      <c r="O70" s="874"/>
      <c r="P70" s="875"/>
      <c r="Q70" s="876">
        <v>1305178</v>
      </c>
      <c r="R70" s="830"/>
      <c r="S70" s="830"/>
      <c r="T70" s="830"/>
      <c r="U70" s="830"/>
      <c r="V70" s="830">
        <v>1290844</v>
      </c>
      <c r="W70" s="830"/>
      <c r="X70" s="830"/>
      <c r="Y70" s="830"/>
      <c r="Z70" s="830"/>
      <c r="AA70" s="830">
        <v>14334</v>
      </c>
      <c r="AB70" s="830"/>
      <c r="AC70" s="830"/>
      <c r="AD70" s="830"/>
      <c r="AE70" s="830"/>
      <c r="AF70" s="830">
        <v>14334</v>
      </c>
      <c r="AG70" s="830"/>
      <c r="AH70" s="830"/>
      <c r="AI70" s="830"/>
      <c r="AJ70" s="830"/>
      <c r="AK70" s="830">
        <v>9500</v>
      </c>
      <c r="AL70" s="830"/>
      <c r="AM70" s="830"/>
      <c r="AN70" s="830"/>
      <c r="AO70" s="830"/>
      <c r="AP70" s="830" t="s">
        <v>592</v>
      </c>
      <c r="AQ70" s="830"/>
      <c r="AR70" s="830"/>
      <c r="AS70" s="830"/>
      <c r="AT70" s="830"/>
      <c r="AU70" s="830" t="s">
        <v>592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584</v>
      </c>
      <c r="C71" s="874"/>
      <c r="D71" s="874"/>
      <c r="E71" s="874"/>
      <c r="F71" s="874"/>
      <c r="G71" s="874"/>
      <c r="H71" s="874"/>
      <c r="I71" s="874"/>
      <c r="J71" s="874"/>
      <c r="K71" s="874"/>
      <c r="L71" s="874"/>
      <c r="M71" s="874"/>
      <c r="N71" s="874"/>
      <c r="O71" s="874"/>
      <c r="P71" s="875"/>
      <c r="Q71" s="876">
        <v>39180</v>
      </c>
      <c r="R71" s="830"/>
      <c r="S71" s="830"/>
      <c r="T71" s="830"/>
      <c r="U71" s="830"/>
      <c r="V71" s="830">
        <v>36872</v>
      </c>
      <c r="W71" s="830"/>
      <c r="X71" s="830"/>
      <c r="Y71" s="830"/>
      <c r="Z71" s="830"/>
      <c r="AA71" s="830">
        <v>2308</v>
      </c>
      <c r="AB71" s="830"/>
      <c r="AC71" s="830"/>
      <c r="AD71" s="830"/>
      <c r="AE71" s="830"/>
      <c r="AF71" s="830">
        <v>23683</v>
      </c>
      <c r="AG71" s="830"/>
      <c r="AH71" s="830"/>
      <c r="AI71" s="830"/>
      <c r="AJ71" s="830"/>
      <c r="AK71" s="830" t="s">
        <v>594</v>
      </c>
      <c r="AL71" s="830"/>
      <c r="AM71" s="830"/>
      <c r="AN71" s="830"/>
      <c r="AO71" s="830"/>
      <c r="AP71" s="830">
        <v>98164</v>
      </c>
      <c r="AQ71" s="830"/>
      <c r="AR71" s="830"/>
      <c r="AS71" s="830"/>
      <c r="AT71" s="830"/>
      <c r="AU71" s="830" t="s">
        <v>594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585</v>
      </c>
      <c r="C72" s="874"/>
      <c r="D72" s="874"/>
      <c r="E72" s="874"/>
      <c r="F72" s="874"/>
      <c r="G72" s="874"/>
      <c r="H72" s="874"/>
      <c r="I72" s="874"/>
      <c r="J72" s="874"/>
      <c r="K72" s="874"/>
      <c r="L72" s="874"/>
      <c r="M72" s="874"/>
      <c r="N72" s="874"/>
      <c r="O72" s="874"/>
      <c r="P72" s="875"/>
      <c r="Q72" s="876">
        <v>6632</v>
      </c>
      <c r="R72" s="830"/>
      <c r="S72" s="830"/>
      <c r="T72" s="830"/>
      <c r="U72" s="830"/>
      <c r="V72" s="830">
        <v>5979</v>
      </c>
      <c r="W72" s="830"/>
      <c r="X72" s="830"/>
      <c r="Y72" s="830"/>
      <c r="Z72" s="830"/>
      <c r="AA72" s="830">
        <v>653</v>
      </c>
      <c r="AB72" s="830"/>
      <c r="AC72" s="830"/>
      <c r="AD72" s="830"/>
      <c r="AE72" s="830"/>
      <c r="AF72" s="830">
        <v>19383</v>
      </c>
      <c r="AG72" s="830"/>
      <c r="AH72" s="830"/>
      <c r="AI72" s="830"/>
      <c r="AJ72" s="830"/>
      <c r="AK72" s="830" t="s">
        <v>594</v>
      </c>
      <c r="AL72" s="830"/>
      <c r="AM72" s="830"/>
      <c r="AN72" s="830"/>
      <c r="AO72" s="830"/>
      <c r="AP72" s="830">
        <v>20120</v>
      </c>
      <c r="AQ72" s="830"/>
      <c r="AR72" s="830"/>
      <c r="AS72" s="830"/>
      <c r="AT72" s="830"/>
      <c r="AU72" s="830" t="s">
        <v>594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57515</v>
      </c>
      <c r="AG88" s="844"/>
      <c r="AH88" s="844"/>
      <c r="AI88" s="844"/>
      <c r="AJ88" s="844"/>
      <c r="AK88" s="841"/>
      <c r="AL88" s="841"/>
      <c r="AM88" s="841"/>
      <c r="AN88" s="841"/>
      <c r="AO88" s="841"/>
      <c r="AP88" s="844">
        <v>120378</v>
      </c>
      <c r="AQ88" s="844"/>
      <c r="AR88" s="844"/>
      <c r="AS88" s="844"/>
      <c r="AT88" s="844"/>
      <c r="AU88" s="844">
        <v>503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929</v>
      </c>
      <c r="CS102" s="852"/>
      <c r="CT102" s="852"/>
      <c r="CU102" s="852"/>
      <c r="CV102" s="891"/>
      <c r="CW102" s="890">
        <v>2</v>
      </c>
      <c r="CX102" s="852"/>
      <c r="CY102" s="852"/>
      <c r="CZ102" s="852"/>
      <c r="DA102" s="891"/>
      <c r="DB102" s="890" t="s">
        <v>520</v>
      </c>
      <c r="DC102" s="852"/>
      <c r="DD102" s="852"/>
      <c r="DE102" s="852"/>
      <c r="DF102" s="891"/>
      <c r="DG102" s="890" t="s">
        <v>520</v>
      </c>
      <c r="DH102" s="852"/>
      <c r="DI102" s="852"/>
      <c r="DJ102" s="852"/>
      <c r="DK102" s="891"/>
      <c r="DL102" s="890" t="s">
        <v>520</v>
      </c>
      <c r="DM102" s="852"/>
      <c r="DN102" s="852"/>
      <c r="DO102" s="852"/>
      <c r="DP102" s="891"/>
      <c r="DQ102" s="890" t="s">
        <v>520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310</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310</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310</v>
      </c>
      <c r="DR109" s="893"/>
      <c r="DS109" s="893"/>
      <c r="DT109" s="893"/>
      <c r="DU109" s="894"/>
      <c r="DV109" s="892" t="s">
        <v>434</v>
      </c>
      <c r="DW109" s="893"/>
      <c r="DX109" s="893"/>
      <c r="DY109" s="893"/>
      <c r="DZ109" s="895"/>
    </row>
    <row r="110" spans="1:131" s="230" customFormat="1" ht="26.25" customHeight="1" x14ac:dyDescent="0.2">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3134191</v>
      </c>
      <c r="AB110" s="900"/>
      <c r="AC110" s="900"/>
      <c r="AD110" s="900"/>
      <c r="AE110" s="901"/>
      <c r="AF110" s="902">
        <v>3080007</v>
      </c>
      <c r="AG110" s="900"/>
      <c r="AH110" s="900"/>
      <c r="AI110" s="900"/>
      <c r="AJ110" s="901"/>
      <c r="AK110" s="902">
        <v>3106060</v>
      </c>
      <c r="AL110" s="900"/>
      <c r="AM110" s="900"/>
      <c r="AN110" s="900"/>
      <c r="AO110" s="901"/>
      <c r="AP110" s="903">
        <v>16.2</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29759952</v>
      </c>
      <c r="BR110" s="931"/>
      <c r="BS110" s="931"/>
      <c r="BT110" s="931"/>
      <c r="BU110" s="931"/>
      <c r="BV110" s="931">
        <v>29063420</v>
      </c>
      <c r="BW110" s="931"/>
      <c r="BX110" s="931"/>
      <c r="BY110" s="931"/>
      <c r="BZ110" s="931"/>
      <c r="CA110" s="931">
        <v>27503686</v>
      </c>
      <c r="CB110" s="931"/>
      <c r="CC110" s="931"/>
      <c r="CD110" s="931"/>
      <c r="CE110" s="931"/>
      <c r="CF110" s="944">
        <v>143.6</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140</v>
      </c>
      <c r="DH110" s="931"/>
      <c r="DI110" s="931"/>
      <c r="DJ110" s="931"/>
      <c r="DK110" s="931"/>
      <c r="DL110" s="931" t="s">
        <v>140</v>
      </c>
      <c r="DM110" s="931"/>
      <c r="DN110" s="931"/>
      <c r="DO110" s="931"/>
      <c r="DP110" s="931"/>
      <c r="DQ110" s="931" t="s">
        <v>414</v>
      </c>
      <c r="DR110" s="931"/>
      <c r="DS110" s="931"/>
      <c r="DT110" s="931"/>
      <c r="DU110" s="931"/>
      <c r="DV110" s="932" t="s">
        <v>414</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414</v>
      </c>
      <c r="AB111" s="938"/>
      <c r="AC111" s="938"/>
      <c r="AD111" s="938"/>
      <c r="AE111" s="939"/>
      <c r="AF111" s="940" t="s">
        <v>414</v>
      </c>
      <c r="AG111" s="938"/>
      <c r="AH111" s="938"/>
      <c r="AI111" s="938"/>
      <c r="AJ111" s="939"/>
      <c r="AK111" s="940" t="s">
        <v>414</v>
      </c>
      <c r="AL111" s="938"/>
      <c r="AM111" s="938"/>
      <c r="AN111" s="938"/>
      <c r="AO111" s="939"/>
      <c r="AP111" s="941" t="s">
        <v>140</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442</v>
      </c>
      <c r="BR111" s="926"/>
      <c r="BS111" s="926"/>
      <c r="BT111" s="926"/>
      <c r="BU111" s="926"/>
      <c r="BV111" s="926" t="s">
        <v>140</v>
      </c>
      <c r="BW111" s="926"/>
      <c r="BX111" s="926"/>
      <c r="BY111" s="926"/>
      <c r="BZ111" s="926"/>
      <c r="CA111" s="926" t="s">
        <v>140</v>
      </c>
      <c r="CB111" s="926"/>
      <c r="CC111" s="926"/>
      <c r="CD111" s="926"/>
      <c r="CE111" s="926"/>
      <c r="CF111" s="920" t="s">
        <v>140</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140</v>
      </c>
      <c r="DM111" s="926"/>
      <c r="DN111" s="926"/>
      <c r="DO111" s="926"/>
      <c r="DP111" s="926"/>
      <c r="DQ111" s="926" t="s">
        <v>445</v>
      </c>
      <c r="DR111" s="926"/>
      <c r="DS111" s="926"/>
      <c r="DT111" s="926"/>
      <c r="DU111" s="926"/>
      <c r="DV111" s="927" t="s">
        <v>140</v>
      </c>
      <c r="DW111" s="927"/>
      <c r="DX111" s="927"/>
      <c r="DY111" s="927"/>
      <c r="DZ111" s="928"/>
    </row>
    <row r="112" spans="1:131" s="230" customFormat="1" ht="26.25" customHeight="1" x14ac:dyDescent="0.2">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140</v>
      </c>
      <c r="AB112" s="959"/>
      <c r="AC112" s="959"/>
      <c r="AD112" s="959"/>
      <c r="AE112" s="960"/>
      <c r="AF112" s="961" t="s">
        <v>445</v>
      </c>
      <c r="AG112" s="959"/>
      <c r="AH112" s="959"/>
      <c r="AI112" s="959"/>
      <c r="AJ112" s="960"/>
      <c r="AK112" s="961" t="s">
        <v>445</v>
      </c>
      <c r="AL112" s="959"/>
      <c r="AM112" s="959"/>
      <c r="AN112" s="959"/>
      <c r="AO112" s="960"/>
      <c r="AP112" s="962" t="s">
        <v>140</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14277733</v>
      </c>
      <c r="BR112" s="926"/>
      <c r="BS112" s="926"/>
      <c r="BT112" s="926"/>
      <c r="BU112" s="926"/>
      <c r="BV112" s="926">
        <v>13379632</v>
      </c>
      <c r="BW112" s="926"/>
      <c r="BX112" s="926"/>
      <c r="BY112" s="926"/>
      <c r="BZ112" s="926"/>
      <c r="CA112" s="926">
        <v>12795184</v>
      </c>
      <c r="CB112" s="926"/>
      <c r="CC112" s="926"/>
      <c r="CD112" s="926"/>
      <c r="CE112" s="926"/>
      <c r="CF112" s="920">
        <v>66.8</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140</v>
      </c>
      <c r="DH112" s="926"/>
      <c r="DI112" s="926"/>
      <c r="DJ112" s="926"/>
      <c r="DK112" s="926"/>
      <c r="DL112" s="926" t="s">
        <v>140</v>
      </c>
      <c r="DM112" s="926"/>
      <c r="DN112" s="926"/>
      <c r="DO112" s="926"/>
      <c r="DP112" s="926"/>
      <c r="DQ112" s="926" t="s">
        <v>140</v>
      </c>
      <c r="DR112" s="926"/>
      <c r="DS112" s="926"/>
      <c r="DT112" s="926"/>
      <c r="DU112" s="926"/>
      <c r="DV112" s="927" t="s">
        <v>140</v>
      </c>
      <c r="DW112" s="927"/>
      <c r="DX112" s="927"/>
      <c r="DY112" s="927"/>
      <c r="DZ112" s="928"/>
    </row>
    <row r="113" spans="1:130" s="230" customFormat="1" ht="26.25" customHeight="1" x14ac:dyDescent="0.2">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1050383</v>
      </c>
      <c r="AB113" s="938"/>
      <c r="AC113" s="938"/>
      <c r="AD113" s="938"/>
      <c r="AE113" s="939"/>
      <c r="AF113" s="940">
        <v>1049158</v>
      </c>
      <c r="AG113" s="938"/>
      <c r="AH113" s="938"/>
      <c r="AI113" s="938"/>
      <c r="AJ113" s="939"/>
      <c r="AK113" s="940">
        <v>1053577</v>
      </c>
      <c r="AL113" s="938"/>
      <c r="AM113" s="938"/>
      <c r="AN113" s="938"/>
      <c r="AO113" s="939"/>
      <c r="AP113" s="941">
        <v>5.5</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308934</v>
      </c>
      <c r="BR113" s="926"/>
      <c r="BS113" s="926"/>
      <c r="BT113" s="926"/>
      <c r="BU113" s="926"/>
      <c r="BV113" s="926">
        <v>516099</v>
      </c>
      <c r="BW113" s="926"/>
      <c r="BX113" s="926"/>
      <c r="BY113" s="926"/>
      <c r="BZ113" s="926"/>
      <c r="CA113" s="926">
        <v>502772</v>
      </c>
      <c r="CB113" s="926"/>
      <c r="CC113" s="926"/>
      <c r="CD113" s="926"/>
      <c r="CE113" s="926"/>
      <c r="CF113" s="920">
        <v>2.6</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140</v>
      </c>
      <c r="DH113" s="959"/>
      <c r="DI113" s="959"/>
      <c r="DJ113" s="959"/>
      <c r="DK113" s="960"/>
      <c r="DL113" s="961" t="s">
        <v>445</v>
      </c>
      <c r="DM113" s="959"/>
      <c r="DN113" s="959"/>
      <c r="DO113" s="959"/>
      <c r="DP113" s="960"/>
      <c r="DQ113" s="961" t="s">
        <v>445</v>
      </c>
      <c r="DR113" s="959"/>
      <c r="DS113" s="959"/>
      <c r="DT113" s="959"/>
      <c r="DU113" s="960"/>
      <c r="DV113" s="962" t="s">
        <v>140</v>
      </c>
      <c r="DW113" s="963"/>
      <c r="DX113" s="963"/>
      <c r="DY113" s="963"/>
      <c r="DZ113" s="964"/>
    </row>
    <row r="114" spans="1:130" s="230" customFormat="1" ht="26.25" customHeight="1" x14ac:dyDescent="0.2">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2106</v>
      </c>
      <c r="AB114" s="959"/>
      <c r="AC114" s="959"/>
      <c r="AD114" s="959"/>
      <c r="AE114" s="960"/>
      <c r="AF114" s="961">
        <v>2644</v>
      </c>
      <c r="AG114" s="959"/>
      <c r="AH114" s="959"/>
      <c r="AI114" s="959"/>
      <c r="AJ114" s="960"/>
      <c r="AK114" s="961">
        <v>25823</v>
      </c>
      <c r="AL114" s="959"/>
      <c r="AM114" s="959"/>
      <c r="AN114" s="959"/>
      <c r="AO114" s="960"/>
      <c r="AP114" s="962">
        <v>0.1</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3967657</v>
      </c>
      <c r="BR114" s="926"/>
      <c r="BS114" s="926"/>
      <c r="BT114" s="926"/>
      <c r="BU114" s="926"/>
      <c r="BV114" s="926">
        <v>3874034</v>
      </c>
      <c r="BW114" s="926"/>
      <c r="BX114" s="926"/>
      <c r="BY114" s="926"/>
      <c r="BZ114" s="926"/>
      <c r="CA114" s="926">
        <v>3892213</v>
      </c>
      <c r="CB114" s="926"/>
      <c r="CC114" s="926"/>
      <c r="CD114" s="926"/>
      <c r="CE114" s="926"/>
      <c r="CF114" s="920">
        <v>20.3</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445</v>
      </c>
      <c r="DM114" s="959"/>
      <c r="DN114" s="959"/>
      <c r="DO114" s="959"/>
      <c r="DP114" s="960"/>
      <c r="DQ114" s="961" t="s">
        <v>445</v>
      </c>
      <c r="DR114" s="959"/>
      <c r="DS114" s="959"/>
      <c r="DT114" s="959"/>
      <c r="DU114" s="960"/>
      <c r="DV114" s="962" t="s">
        <v>445</v>
      </c>
      <c r="DW114" s="963"/>
      <c r="DX114" s="963"/>
      <c r="DY114" s="963"/>
      <c r="DZ114" s="964"/>
    </row>
    <row r="115" spans="1:130" s="230" customFormat="1" ht="26.25" customHeight="1" x14ac:dyDescent="0.2">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442</v>
      </c>
      <c r="AB115" s="938"/>
      <c r="AC115" s="938"/>
      <c r="AD115" s="938"/>
      <c r="AE115" s="939"/>
      <c r="AF115" s="940" t="s">
        <v>445</v>
      </c>
      <c r="AG115" s="938"/>
      <c r="AH115" s="938"/>
      <c r="AI115" s="938"/>
      <c r="AJ115" s="939"/>
      <c r="AK115" s="940" t="s">
        <v>445</v>
      </c>
      <c r="AL115" s="938"/>
      <c r="AM115" s="938"/>
      <c r="AN115" s="938"/>
      <c r="AO115" s="939"/>
      <c r="AP115" s="941" t="s">
        <v>457</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v>127</v>
      </c>
      <c r="BR115" s="926"/>
      <c r="BS115" s="926"/>
      <c r="BT115" s="926"/>
      <c r="BU115" s="926"/>
      <c r="BV115" s="926">
        <v>99</v>
      </c>
      <c r="BW115" s="926"/>
      <c r="BX115" s="926"/>
      <c r="BY115" s="926"/>
      <c r="BZ115" s="926"/>
      <c r="CA115" s="926">
        <v>57</v>
      </c>
      <c r="CB115" s="926"/>
      <c r="CC115" s="926"/>
      <c r="CD115" s="926"/>
      <c r="CE115" s="926"/>
      <c r="CF115" s="920">
        <v>0</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140</v>
      </c>
      <c r="DH115" s="959"/>
      <c r="DI115" s="959"/>
      <c r="DJ115" s="959"/>
      <c r="DK115" s="960"/>
      <c r="DL115" s="961" t="s">
        <v>445</v>
      </c>
      <c r="DM115" s="959"/>
      <c r="DN115" s="959"/>
      <c r="DO115" s="959"/>
      <c r="DP115" s="960"/>
      <c r="DQ115" s="961" t="s">
        <v>140</v>
      </c>
      <c r="DR115" s="959"/>
      <c r="DS115" s="959"/>
      <c r="DT115" s="959"/>
      <c r="DU115" s="960"/>
      <c r="DV115" s="962" t="s">
        <v>444</v>
      </c>
      <c r="DW115" s="963"/>
      <c r="DX115" s="963"/>
      <c r="DY115" s="963"/>
      <c r="DZ115" s="964"/>
    </row>
    <row r="116" spans="1:130" s="230" customFormat="1" ht="26.25" customHeight="1" x14ac:dyDescent="0.2">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11</v>
      </c>
      <c r="AB116" s="959"/>
      <c r="AC116" s="959"/>
      <c r="AD116" s="959"/>
      <c r="AE116" s="960"/>
      <c r="AF116" s="961">
        <v>71</v>
      </c>
      <c r="AG116" s="959"/>
      <c r="AH116" s="959"/>
      <c r="AI116" s="959"/>
      <c r="AJ116" s="960"/>
      <c r="AK116" s="961" t="s">
        <v>461</v>
      </c>
      <c r="AL116" s="959"/>
      <c r="AM116" s="959"/>
      <c r="AN116" s="959"/>
      <c r="AO116" s="960"/>
      <c r="AP116" s="962" t="s">
        <v>140</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140</v>
      </c>
      <c r="BR116" s="926"/>
      <c r="BS116" s="926"/>
      <c r="BT116" s="926"/>
      <c r="BU116" s="926"/>
      <c r="BV116" s="926" t="s">
        <v>140</v>
      </c>
      <c r="BW116" s="926"/>
      <c r="BX116" s="926"/>
      <c r="BY116" s="926"/>
      <c r="BZ116" s="926"/>
      <c r="CA116" s="926" t="s">
        <v>457</v>
      </c>
      <c r="CB116" s="926"/>
      <c r="CC116" s="926"/>
      <c r="CD116" s="926"/>
      <c r="CE116" s="926"/>
      <c r="CF116" s="920" t="s">
        <v>442</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445</v>
      </c>
      <c r="DM116" s="959"/>
      <c r="DN116" s="959"/>
      <c r="DO116" s="959"/>
      <c r="DP116" s="960"/>
      <c r="DQ116" s="961" t="s">
        <v>445</v>
      </c>
      <c r="DR116" s="959"/>
      <c r="DS116" s="959"/>
      <c r="DT116" s="959"/>
      <c r="DU116" s="960"/>
      <c r="DV116" s="962" t="s">
        <v>140</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4186691</v>
      </c>
      <c r="AB117" s="979"/>
      <c r="AC117" s="979"/>
      <c r="AD117" s="979"/>
      <c r="AE117" s="980"/>
      <c r="AF117" s="981">
        <v>4131880</v>
      </c>
      <c r="AG117" s="979"/>
      <c r="AH117" s="979"/>
      <c r="AI117" s="979"/>
      <c r="AJ117" s="980"/>
      <c r="AK117" s="981">
        <v>4185460</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445</v>
      </c>
      <c r="BR117" s="926"/>
      <c r="BS117" s="926"/>
      <c r="BT117" s="926"/>
      <c r="BU117" s="926"/>
      <c r="BV117" s="926" t="s">
        <v>140</v>
      </c>
      <c r="BW117" s="926"/>
      <c r="BX117" s="926"/>
      <c r="BY117" s="926"/>
      <c r="BZ117" s="926"/>
      <c r="CA117" s="926" t="s">
        <v>445</v>
      </c>
      <c r="CB117" s="926"/>
      <c r="CC117" s="926"/>
      <c r="CD117" s="926"/>
      <c r="CE117" s="926"/>
      <c r="CF117" s="920" t="s">
        <v>445</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140</v>
      </c>
      <c r="DH117" s="959"/>
      <c r="DI117" s="959"/>
      <c r="DJ117" s="959"/>
      <c r="DK117" s="960"/>
      <c r="DL117" s="961" t="s">
        <v>140</v>
      </c>
      <c r="DM117" s="959"/>
      <c r="DN117" s="959"/>
      <c r="DO117" s="959"/>
      <c r="DP117" s="960"/>
      <c r="DQ117" s="961" t="s">
        <v>445</v>
      </c>
      <c r="DR117" s="959"/>
      <c r="DS117" s="959"/>
      <c r="DT117" s="959"/>
      <c r="DU117" s="960"/>
      <c r="DV117" s="962" t="s">
        <v>442</v>
      </c>
      <c r="DW117" s="963"/>
      <c r="DX117" s="963"/>
      <c r="DY117" s="963"/>
      <c r="DZ117" s="964"/>
    </row>
    <row r="118" spans="1:130" s="230" customFormat="1" ht="26.25" customHeight="1" x14ac:dyDescent="0.2">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310</v>
      </c>
      <c r="AL118" s="893"/>
      <c r="AM118" s="893"/>
      <c r="AN118" s="893"/>
      <c r="AO118" s="894"/>
      <c r="AP118" s="970" t="s">
        <v>434</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461</v>
      </c>
      <c r="BR118" s="1000"/>
      <c r="BS118" s="1000"/>
      <c r="BT118" s="1000"/>
      <c r="BU118" s="1000"/>
      <c r="BV118" s="1000" t="s">
        <v>445</v>
      </c>
      <c r="BW118" s="1000"/>
      <c r="BX118" s="1000"/>
      <c r="BY118" s="1000"/>
      <c r="BZ118" s="1000"/>
      <c r="CA118" s="1000" t="s">
        <v>442</v>
      </c>
      <c r="CB118" s="1000"/>
      <c r="CC118" s="1000"/>
      <c r="CD118" s="1000"/>
      <c r="CE118" s="1000"/>
      <c r="CF118" s="920" t="s">
        <v>445</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461</v>
      </c>
      <c r="DH118" s="959"/>
      <c r="DI118" s="959"/>
      <c r="DJ118" s="959"/>
      <c r="DK118" s="960"/>
      <c r="DL118" s="961" t="s">
        <v>445</v>
      </c>
      <c r="DM118" s="959"/>
      <c r="DN118" s="959"/>
      <c r="DO118" s="959"/>
      <c r="DP118" s="960"/>
      <c r="DQ118" s="961" t="s">
        <v>445</v>
      </c>
      <c r="DR118" s="959"/>
      <c r="DS118" s="959"/>
      <c r="DT118" s="959"/>
      <c r="DU118" s="960"/>
      <c r="DV118" s="962" t="s">
        <v>140</v>
      </c>
      <c r="DW118" s="963"/>
      <c r="DX118" s="963"/>
      <c r="DY118" s="963"/>
      <c r="DZ118" s="964"/>
    </row>
    <row r="119" spans="1:130" s="230" customFormat="1" ht="26.25" customHeight="1" x14ac:dyDescent="0.2">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445</v>
      </c>
      <c r="AB119" s="900"/>
      <c r="AC119" s="900"/>
      <c r="AD119" s="900"/>
      <c r="AE119" s="901"/>
      <c r="AF119" s="902" t="s">
        <v>445</v>
      </c>
      <c r="AG119" s="900"/>
      <c r="AH119" s="900"/>
      <c r="AI119" s="900"/>
      <c r="AJ119" s="901"/>
      <c r="AK119" s="902" t="s">
        <v>444</v>
      </c>
      <c r="AL119" s="900"/>
      <c r="AM119" s="900"/>
      <c r="AN119" s="900"/>
      <c r="AO119" s="901"/>
      <c r="AP119" s="903" t="s">
        <v>461</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469</v>
      </c>
      <c r="BP119" s="1005"/>
      <c r="BQ119" s="999">
        <v>48314403</v>
      </c>
      <c r="BR119" s="1000"/>
      <c r="BS119" s="1000"/>
      <c r="BT119" s="1000"/>
      <c r="BU119" s="1000"/>
      <c r="BV119" s="1000">
        <v>46833284</v>
      </c>
      <c r="BW119" s="1000"/>
      <c r="BX119" s="1000"/>
      <c r="BY119" s="1000"/>
      <c r="BZ119" s="1000"/>
      <c r="CA119" s="1000">
        <v>44693912</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140</v>
      </c>
      <c r="DH119" s="986"/>
      <c r="DI119" s="986"/>
      <c r="DJ119" s="986"/>
      <c r="DK119" s="987"/>
      <c r="DL119" s="985" t="s">
        <v>140</v>
      </c>
      <c r="DM119" s="986"/>
      <c r="DN119" s="986"/>
      <c r="DO119" s="986"/>
      <c r="DP119" s="987"/>
      <c r="DQ119" s="985" t="s">
        <v>140</v>
      </c>
      <c r="DR119" s="986"/>
      <c r="DS119" s="986"/>
      <c r="DT119" s="986"/>
      <c r="DU119" s="987"/>
      <c r="DV119" s="988" t="s">
        <v>444</v>
      </c>
      <c r="DW119" s="989"/>
      <c r="DX119" s="989"/>
      <c r="DY119" s="989"/>
      <c r="DZ119" s="990"/>
    </row>
    <row r="120" spans="1:130" s="230" customFormat="1" ht="26.25" customHeight="1" x14ac:dyDescent="0.2">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140</v>
      </c>
      <c r="AB120" s="959"/>
      <c r="AC120" s="959"/>
      <c r="AD120" s="959"/>
      <c r="AE120" s="960"/>
      <c r="AF120" s="961" t="s">
        <v>445</v>
      </c>
      <c r="AG120" s="959"/>
      <c r="AH120" s="959"/>
      <c r="AI120" s="959"/>
      <c r="AJ120" s="960"/>
      <c r="AK120" s="961" t="s">
        <v>445</v>
      </c>
      <c r="AL120" s="959"/>
      <c r="AM120" s="959"/>
      <c r="AN120" s="959"/>
      <c r="AO120" s="960"/>
      <c r="AP120" s="962" t="s">
        <v>445</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11008847</v>
      </c>
      <c r="BR120" s="931"/>
      <c r="BS120" s="931"/>
      <c r="BT120" s="931"/>
      <c r="BU120" s="931"/>
      <c r="BV120" s="931">
        <v>13437254</v>
      </c>
      <c r="BW120" s="931"/>
      <c r="BX120" s="931"/>
      <c r="BY120" s="931"/>
      <c r="BZ120" s="931"/>
      <c r="CA120" s="931">
        <v>15055382</v>
      </c>
      <c r="CB120" s="931"/>
      <c r="CC120" s="931"/>
      <c r="CD120" s="931"/>
      <c r="CE120" s="931"/>
      <c r="CF120" s="944">
        <v>78.599999999999994</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13583719</v>
      </c>
      <c r="DH120" s="931"/>
      <c r="DI120" s="931"/>
      <c r="DJ120" s="931"/>
      <c r="DK120" s="931"/>
      <c r="DL120" s="931">
        <v>12731050</v>
      </c>
      <c r="DM120" s="931"/>
      <c r="DN120" s="931"/>
      <c r="DO120" s="931"/>
      <c r="DP120" s="931"/>
      <c r="DQ120" s="931">
        <v>12180337</v>
      </c>
      <c r="DR120" s="931"/>
      <c r="DS120" s="931"/>
      <c r="DT120" s="931"/>
      <c r="DU120" s="931"/>
      <c r="DV120" s="932">
        <v>63.6</v>
      </c>
      <c r="DW120" s="932"/>
      <c r="DX120" s="932"/>
      <c r="DY120" s="932"/>
      <c r="DZ120" s="933"/>
    </row>
    <row r="121" spans="1:130" s="230" customFormat="1" ht="26.25" customHeight="1" x14ac:dyDescent="0.2">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445</v>
      </c>
      <c r="AB121" s="959"/>
      <c r="AC121" s="959"/>
      <c r="AD121" s="959"/>
      <c r="AE121" s="960"/>
      <c r="AF121" s="961" t="s">
        <v>445</v>
      </c>
      <c r="AG121" s="959"/>
      <c r="AH121" s="959"/>
      <c r="AI121" s="959"/>
      <c r="AJ121" s="960"/>
      <c r="AK121" s="961" t="s">
        <v>442</v>
      </c>
      <c r="AL121" s="959"/>
      <c r="AM121" s="959"/>
      <c r="AN121" s="959"/>
      <c r="AO121" s="960"/>
      <c r="AP121" s="962" t="s">
        <v>140</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10560481</v>
      </c>
      <c r="BR121" s="926"/>
      <c r="BS121" s="926"/>
      <c r="BT121" s="926"/>
      <c r="BU121" s="926"/>
      <c r="BV121" s="926">
        <v>10334136</v>
      </c>
      <c r="BW121" s="926"/>
      <c r="BX121" s="926"/>
      <c r="BY121" s="926"/>
      <c r="BZ121" s="926"/>
      <c r="CA121" s="926">
        <v>10061926</v>
      </c>
      <c r="CB121" s="926"/>
      <c r="CC121" s="926"/>
      <c r="CD121" s="926"/>
      <c r="CE121" s="926"/>
      <c r="CF121" s="920">
        <v>52.5</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v>694014</v>
      </c>
      <c r="DH121" s="926"/>
      <c r="DI121" s="926"/>
      <c r="DJ121" s="926"/>
      <c r="DK121" s="926"/>
      <c r="DL121" s="926">
        <v>648582</v>
      </c>
      <c r="DM121" s="926"/>
      <c r="DN121" s="926"/>
      <c r="DO121" s="926"/>
      <c r="DP121" s="926"/>
      <c r="DQ121" s="926">
        <v>614847</v>
      </c>
      <c r="DR121" s="926"/>
      <c r="DS121" s="926"/>
      <c r="DT121" s="926"/>
      <c r="DU121" s="926"/>
      <c r="DV121" s="927">
        <v>3.2</v>
      </c>
      <c r="DW121" s="927"/>
      <c r="DX121" s="927"/>
      <c r="DY121" s="927"/>
      <c r="DZ121" s="928"/>
    </row>
    <row r="122" spans="1:130" s="230" customFormat="1" ht="26.25" customHeight="1" x14ac:dyDescent="0.2">
      <c r="A122" s="1057"/>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140</v>
      </c>
      <c r="AB122" s="959"/>
      <c r="AC122" s="959"/>
      <c r="AD122" s="959"/>
      <c r="AE122" s="960"/>
      <c r="AF122" s="961" t="s">
        <v>445</v>
      </c>
      <c r="AG122" s="959"/>
      <c r="AH122" s="959"/>
      <c r="AI122" s="959"/>
      <c r="AJ122" s="960"/>
      <c r="AK122" s="961" t="s">
        <v>457</v>
      </c>
      <c r="AL122" s="959"/>
      <c r="AM122" s="959"/>
      <c r="AN122" s="959"/>
      <c r="AO122" s="960"/>
      <c r="AP122" s="962" t="s">
        <v>140</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34191620</v>
      </c>
      <c r="BR122" s="1000"/>
      <c r="BS122" s="1000"/>
      <c r="BT122" s="1000"/>
      <c r="BU122" s="1000"/>
      <c r="BV122" s="1000">
        <v>33530833</v>
      </c>
      <c r="BW122" s="1000"/>
      <c r="BX122" s="1000"/>
      <c r="BY122" s="1000"/>
      <c r="BZ122" s="1000"/>
      <c r="CA122" s="1000">
        <v>32166853</v>
      </c>
      <c r="CB122" s="1000"/>
      <c r="CC122" s="1000"/>
      <c r="CD122" s="1000"/>
      <c r="CE122" s="1000"/>
      <c r="CF122" s="1017">
        <v>168</v>
      </c>
      <c r="CG122" s="1018"/>
      <c r="CH122" s="1018"/>
      <c r="CI122" s="1018"/>
      <c r="CJ122" s="1018"/>
      <c r="CK122" s="1009"/>
      <c r="CL122" s="1010"/>
      <c r="CM122" s="1010"/>
      <c r="CN122" s="1010"/>
      <c r="CO122" s="1011"/>
      <c r="CP122" s="1019" t="s">
        <v>479</v>
      </c>
      <c r="CQ122" s="1020"/>
      <c r="CR122" s="1020"/>
      <c r="CS122" s="1020"/>
      <c r="CT122" s="1020"/>
      <c r="CU122" s="1020"/>
      <c r="CV122" s="1020"/>
      <c r="CW122" s="1020"/>
      <c r="CX122" s="1020"/>
      <c r="CY122" s="1020"/>
      <c r="CZ122" s="1020"/>
      <c r="DA122" s="1020"/>
      <c r="DB122" s="1020"/>
      <c r="DC122" s="1020"/>
      <c r="DD122" s="1020"/>
      <c r="DE122" s="1020"/>
      <c r="DF122" s="1021"/>
      <c r="DG122" s="925" t="s">
        <v>140</v>
      </c>
      <c r="DH122" s="926"/>
      <c r="DI122" s="926"/>
      <c r="DJ122" s="926"/>
      <c r="DK122" s="926"/>
      <c r="DL122" s="926" t="s">
        <v>444</v>
      </c>
      <c r="DM122" s="926"/>
      <c r="DN122" s="926"/>
      <c r="DO122" s="926"/>
      <c r="DP122" s="926"/>
      <c r="DQ122" s="926" t="s">
        <v>140</v>
      </c>
      <c r="DR122" s="926"/>
      <c r="DS122" s="926"/>
      <c r="DT122" s="926"/>
      <c r="DU122" s="926"/>
      <c r="DV122" s="927" t="s">
        <v>445</v>
      </c>
      <c r="DW122" s="927"/>
      <c r="DX122" s="927"/>
      <c r="DY122" s="927"/>
      <c r="DZ122" s="928"/>
    </row>
    <row r="123" spans="1:130" s="230" customFormat="1" ht="26.25" customHeight="1" x14ac:dyDescent="0.2">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140</v>
      </c>
      <c r="AB123" s="959"/>
      <c r="AC123" s="959"/>
      <c r="AD123" s="959"/>
      <c r="AE123" s="960"/>
      <c r="AF123" s="961" t="s">
        <v>140</v>
      </c>
      <c r="AG123" s="959"/>
      <c r="AH123" s="959"/>
      <c r="AI123" s="959"/>
      <c r="AJ123" s="960"/>
      <c r="AK123" s="961" t="s">
        <v>140</v>
      </c>
      <c r="AL123" s="959"/>
      <c r="AM123" s="959"/>
      <c r="AN123" s="959"/>
      <c r="AO123" s="960"/>
      <c r="AP123" s="962" t="s">
        <v>445</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480</v>
      </c>
      <c r="BP123" s="1005"/>
      <c r="BQ123" s="1063">
        <v>55760948</v>
      </c>
      <c r="BR123" s="1064"/>
      <c r="BS123" s="1064"/>
      <c r="BT123" s="1064"/>
      <c r="BU123" s="1064"/>
      <c r="BV123" s="1064">
        <v>57302223</v>
      </c>
      <c r="BW123" s="1064"/>
      <c r="BX123" s="1064"/>
      <c r="BY123" s="1064"/>
      <c r="BZ123" s="1064"/>
      <c r="CA123" s="1064">
        <v>57284161</v>
      </c>
      <c r="CB123" s="1064"/>
      <c r="CC123" s="1064"/>
      <c r="CD123" s="1064"/>
      <c r="CE123" s="1064"/>
      <c r="CF123" s="1001"/>
      <c r="CG123" s="1002"/>
      <c r="CH123" s="1002"/>
      <c r="CI123" s="1002"/>
      <c r="CJ123" s="1003"/>
      <c r="CK123" s="1009"/>
      <c r="CL123" s="1010"/>
      <c r="CM123" s="1010"/>
      <c r="CN123" s="1010"/>
      <c r="CO123" s="1011"/>
      <c r="CP123" s="1019" t="s">
        <v>481</v>
      </c>
      <c r="CQ123" s="1020"/>
      <c r="CR123" s="1020"/>
      <c r="CS123" s="1020"/>
      <c r="CT123" s="1020"/>
      <c r="CU123" s="1020"/>
      <c r="CV123" s="1020"/>
      <c r="CW123" s="1020"/>
      <c r="CX123" s="1020"/>
      <c r="CY123" s="1020"/>
      <c r="CZ123" s="1020"/>
      <c r="DA123" s="1020"/>
      <c r="DB123" s="1020"/>
      <c r="DC123" s="1020"/>
      <c r="DD123" s="1020"/>
      <c r="DE123" s="1020"/>
      <c r="DF123" s="1021"/>
      <c r="DG123" s="958" t="s">
        <v>457</v>
      </c>
      <c r="DH123" s="959"/>
      <c r="DI123" s="959"/>
      <c r="DJ123" s="959"/>
      <c r="DK123" s="960"/>
      <c r="DL123" s="961" t="s">
        <v>442</v>
      </c>
      <c r="DM123" s="959"/>
      <c r="DN123" s="959"/>
      <c r="DO123" s="959"/>
      <c r="DP123" s="960"/>
      <c r="DQ123" s="961" t="s">
        <v>445</v>
      </c>
      <c r="DR123" s="959"/>
      <c r="DS123" s="959"/>
      <c r="DT123" s="959"/>
      <c r="DU123" s="960"/>
      <c r="DV123" s="962" t="s">
        <v>445</v>
      </c>
      <c r="DW123" s="963"/>
      <c r="DX123" s="963"/>
      <c r="DY123" s="963"/>
      <c r="DZ123" s="964"/>
    </row>
    <row r="124" spans="1:130" s="230" customFormat="1" ht="26.25" customHeight="1" thickBot="1" x14ac:dyDescent="0.25">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140</v>
      </c>
      <c r="AB124" s="959"/>
      <c r="AC124" s="959"/>
      <c r="AD124" s="959"/>
      <c r="AE124" s="960"/>
      <c r="AF124" s="961" t="s">
        <v>140</v>
      </c>
      <c r="AG124" s="959"/>
      <c r="AH124" s="959"/>
      <c r="AI124" s="959"/>
      <c r="AJ124" s="960"/>
      <c r="AK124" s="961" t="s">
        <v>445</v>
      </c>
      <c r="AL124" s="959"/>
      <c r="AM124" s="959"/>
      <c r="AN124" s="959"/>
      <c r="AO124" s="960"/>
      <c r="AP124" s="962" t="s">
        <v>445</v>
      </c>
      <c r="AQ124" s="963"/>
      <c r="AR124" s="963"/>
      <c r="AS124" s="963"/>
      <c r="AT124" s="964"/>
      <c r="AU124" s="1059" t="s">
        <v>482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442</v>
      </c>
      <c r="BR124" s="1027"/>
      <c r="BS124" s="1027"/>
      <c r="BT124" s="1027"/>
      <c r="BU124" s="1027"/>
      <c r="BV124" s="1027" t="s">
        <v>445</v>
      </c>
      <c r="BW124" s="1027"/>
      <c r="BX124" s="1027"/>
      <c r="BY124" s="1027"/>
      <c r="BZ124" s="1027"/>
      <c r="CA124" s="1027" t="s">
        <v>457</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140</v>
      </c>
      <c r="DH124" s="986"/>
      <c r="DI124" s="986"/>
      <c r="DJ124" s="986"/>
      <c r="DK124" s="987"/>
      <c r="DL124" s="985" t="s">
        <v>445</v>
      </c>
      <c r="DM124" s="986"/>
      <c r="DN124" s="986"/>
      <c r="DO124" s="986"/>
      <c r="DP124" s="987"/>
      <c r="DQ124" s="985" t="s">
        <v>140</v>
      </c>
      <c r="DR124" s="986"/>
      <c r="DS124" s="986"/>
      <c r="DT124" s="986"/>
      <c r="DU124" s="987"/>
      <c r="DV124" s="988" t="s">
        <v>140</v>
      </c>
      <c r="DW124" s="989"/>
      <c r="DX124" s="989"/>
      <c r="DY124" s="989"/>
      <c r="DZ124" s="990"/>
    </row>
    <row r="125" spans="1:130" s="230" customFormat="1" ht="26.25" customHeight="1" x14ac:dyDescent="0.2">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444</v>
      </c>
      <c r="AB125" s="959"/>
      <c r="AC125" s="959"/>
      <c r="AD125" s="959"/>
      <c r="AE125" s="960"/>
      <c r="AF125" s="961" t="s">
        <v>140</v>
      </c>
      <c r="AG125" s="959"/>
      <c r="AH125" s="959"/>
      <c r="AI125" s="959"/>
      <c r="AJ125" s="960"/>
      <c r="AK125" s="961" t="s">
        <v>140</v>
      </c>
      <c r="AL125" s="959"/>
      <c r="AM125" s="959"/>
      <c r="AN125" s="959"/>
      <c r="AO125" s="960"/>
      <c r="AP125" s="962" t="s">
        <v>140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140</v>
      </c>
      <c r="DH125" s="931"/>
      <c r="DI125" s="931"/>
      <c r="DJ125" s="931"/>
      <c r="DK125" s="931"/>
      <c r="DL125" s="931" t="s">
        <v>486</v>
      </c>
      <c r="DM125" s="931"/>
      <c r="DN125" s="931"/>
      <c r="DO125" s="931"/>
      <c r="DP125" s="931"/>
      <c r="DQ125" s="931" t="s">
        <v>486</v>
      </c>
      <c r="DR125" s="931"/>
      <c r="DS125" s="931"/>
      <c r="DT125" s="931"/>
      <c r="DU125" s="931"/>
      <c r="DV125" s="932" t="s">
        <v>140</v>
      </c>
      <c r="DW125" s="932"/>
      <c r="DX125" s="932"/>
      <c r="DY125" s="932"/>
      <c r="DZ125" s="933"/>
    </row>
    <row r="126" spans="1:130" s="230" customFormat="1" ht="26.25" customHeight="1" thickBot="1" x14ac:dyDescent="0.25">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445</v>
      </c>
      <c r="AB126" s="959"/>
      <c r="AC126" s="959"/>
      <c r="AD126" s="959"/>
      <c r="AE126" s="960"/>
      <c r="AF126" s="961" t="s">
        <v>445</v>
      </c>
      <c r="AG126" s="959"/>
      <c r="AH126" s="959"/>
      <c r="AI126" s="959"/>
      <c r="AJ126" s="960"/>
      <c r="AK126" s="961" t="s">
        <v>445</v>
      </c>
      <c r="AL126" s="959"/>
      <c r="AM126" s="959"/>
      <c r="AN126" s="959"/>
      <c r="AO126" s="960"/>
      <c r="AP126" s="962" t="s">
        <v>140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140</v>
      </c>
      <c r="DH126" s="926"/>
      <c r="DI126" s="926"/>
      <c r="DJ126" s="926"/>
      <c r="DK126" s="926"/>
      <c r="DL126" s="926" t="s">
        <v>140</v>
      </c>
      <c r="DM126" s="926"/>
      <c r="DN126" s="926"/>
      <c r="DO126" s="926"/>
      <c r="DP126" s="926"/>
      <c r="DQ126" s="926" t="s">
        <v>140</v>
      </c>
      <c r="DR126" s="926"/>
      <c r="DS126" s="926"/>
      <c r="DT126" s="926"/>
      <c r="DU126" s="926"/>
      <c r="DV126" s="927" t="s">
        <v>486</v>
      </c>
      <c r="DW126" s="927"/>
      <c r="DX126" s="927"/>
      <c r="DY126" s="927"/>
      <c r="DZ126" s="928"/>
    </row>
    <row r="127" spans="1:130" s="230" customFormat="1" ht="26.25" customHeight="1" x14ac:dyDescent="0.2">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442</v>
      </c>
      <c r="AB127" s="959"/>
      <c r="AC127" s="959"/>
      <c r="AD127" s="959"/>
      <c r="AE127" s="960"/>
      <c r="AF127" s="961" t="s">
        <v>445</v>
      </c>
      <c r="AG127" s="959"/>
      <c r="AH127" s="959"/>
      <c r="AI127" s="959"/>
      <c r="AJ127" s="960"/>
      <c r="AK127" s="961" t="s">
        <v>445</v>
      </c>
      <c r="AL127" s="959"/>
      <c r="AM127" s="959"/>
      <c r="AN127" s="959"/>
      <c r="AO127" s="960"/>
      <c r="AP127" s="962" t="s">
        <v>140</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140</v>
      </c>
      <c r="DH127" s="926"/>
      <c r="DI127" s="926"/>
      <c r="DJ127" s="926"/>
      <c r="DK127" s="926"/>
      <c r="DL127" s="926" t="s">
        <v>444</v>
      </c>
      <c r="DM127" s="926"/>
      <c r="DN127" s="926"/>
      <c r="DO127" s="926"/>
      <c r="DP127" s="926"/>
      <c r="DQ127" s="926" t="s">
        <v>140</v>
      </c>
      <c r="DR127" s="926"/>
      <c r="DS127" s="926"/>
      <c r="DT127" s="926"/>
      <c r="DU127" s="926"/>
      <c r="DV127" s="927" t="s">
        <v>140</v>
      </c>
      <c r="DW127" s="927"/>
      <c r="DX127" s="927"/>
      <c r="DY127" s="927"/>
      <c r="DZ127" s="928"/>
    </row>
    <row r="128" spans="1:130" s="230" customFormat="1" ht="26.25" customHeight="1" thickBot="1" x14ac:dyDescent="0.25">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v>954011</v>
      </c>
      <c r="AB128" s="1046"/>
      <c r="AC128" s="1046"/>
      <c r="AD128" s="1046"/>
      <c r="AE128" s="1047"/>
      <c r="AF128" s="1048">
        <v>938634</v>
      </c>
      <c r="AG128" s="1046"/>
      <c r="AH128" s="1046"/>
      <c r="AI128" s="1046"/>
      <c r="AJ128" s="1047"/>
      <c r="AK128" s="1048">
        <v>898519</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140</v>
      </c>
      <c r="BG128" s="1053"/>
      <c r="BH128" s="1053"/>
      <c r="BI128" s="1053"/>
      <c r="BJ128" s="1053"/>
      <c r="BK128" s="1053"/>
      <c r="BL128" s="1054"/>
      <c r="BM128" s="1052">
        <v>12.31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26"/>
      <c r="CR128" s="726"/>
      <c r="CS128" s="726"/>
      <c r="CT128" s="726"/>
      <c r="CU128" s="726"/>
      <c r="CV128" s="726"/>
      <c r="CW128" s="726"/>
      <c r="CX128" s="726"/>
      <c r="CY128" s="726"/>
      <c r="CZ128" s="726"/>
      <c r="DA128" s="726"/>
      <c r="DB128" s="726"/>
      <c r="DC128" s="726"/>
      <c r="DD128" s="726"/>
      <c r="DE128" s="726"/>
      <c r="DF128" s="1036"/>
      <c r="DG128" s="1037">
        <v>127</v>
      </c>
      <c r="DH128" s="1038"/>
      <c r="DI128" s="1038"/>
      <c r="DJ128" s="1038"/>
      <c r="DK128" s="1038"/>
      <c r="DL128" s="1038">
        <v>99</v>
      </c>
      <c r="DM128" s="1038"/>
      <c r="DN128" s="1038"/>
      <c r="DO128" s="1038"/>
      <c r="DP128" s="1038"/>
      <c r="DQ128" s="1038">
        <v>57</v>
      </c>
      <c r="DR128" s="1038"/>
      <c r="DS128" s="1038"/>
      <c r="DT128" s="1038"/>
      <c r="DU128" s="1038"/>
      <c r="DV128" s="1039">
        <v>0</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21603013</v>
      </c>
      <c r="AB129" s="959"/>
      <c r="AC129" s="959"/>
      <c r="AD129" s="959"/>
      <c r="AE129" s="960"/>
      <c r="AF129" s="961">
        <v>22484206</v>
      </c>
      <c r="AG129" s="959"/>
      <c r="AH129" s="959"/>
      <c r="AI129" s="959"/>
      <c r="AJ129" s="960"/>
      <c r="AK129" s="961">
        <v>21962385</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442</v>
      </c>
      <c r="BG129" s="1067"/>
      <c r="BH129" s="1067"/>
      <c r="BI129" s="1067"/>
      <c r="BJ129" s="1067"/>
      <c r="BK129" s="1067"/>
      <c r="BL129" s="1068"/>
      <c r="BM129" s="1066">
        <v>17.309999999999999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2817682</v>
      </c>
      <c r="AB130" s="959"/>
      <c r="AC130" s="959"/>
      <c r="AD130" s="959"/>
      <c r="AE130" s="960"/>
      <c r="AF130" s="961">
        <v>2815097</v>
      </c>
      <c r="AG130" s="959"/>
      <c r="AH130" s="959"/>
      <c r="AI130" s="959"/>
      <c r="AJ130" s="960"/>
      <c r="AK130" s="961">
        <v>2813061</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2.2000000000000002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18785331</v>
      </c>
      <c r="AB131" s="986"/>
      <c r="AC131" s="986"/>
      <c r="AD131" s="986"/>
      <c r="AE131" s="987"/>
      <c r="AF131" s="985">
        <v>19669109</v>
      </c>
      <c r="AG131" s="986"/>
      <c r="AH131" s="986"/>
      <c r="AI131" s="986"/>
      <c r="AJ131" s="987"/>
      <c r="AK131" s="985">
        <v>19149324</v>
      </c>
      <c r="AL131" s="986"/>
      <c r="AM131" s="986"/>
      <c r="AN131" s="986"/>
      <c r="AO131" s="987"/>
      <c r="AP131" s="1110"/>
      <c r="AQ131" s="1111"/>
      <c r="AR131" s="1111"/>
      <c r="AS131" s="1111"/>
      <c r="AT131" s="1112"/>
      <c r="AU131" s="233"/>
      <c r="AV131" s="233"/>
      <c r="AW131" s="233"/>
      <c r="AX131" s="1083" t="s">
        <v>504</v>
      </c>
      <c r="AY131" s="726"/>
      <c r="AZ131" s="726"/>
      <c r="BA131" s="726"/>
      <c r="BB131" s="726"/>
      <c r="BC131" s="726"/>
      <c r="BD131" s="726"/>
      <c r="BE131" s="1036"/>
      <c r="BF131" s="1084" t="s">
        <v>445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2.2091599020000001</v>
      </c>
      <c r="AB132" s="1097"/>
      <c r="AC132" s="1097"/>
      <c r="AD132" s="1097"/>
      <c r="AE132" s="1098"/>
      <c r="AF132" s="1099">
        <v>1.92255277</v>
      </c>
      <c r="AG132" s="1097"/>
      <c r="AH132" s="1097"/>
      <c r="AI132" s="1097"/>
      <c r="AJ132" s="1098"/>
      <c r="AK132" s="1099">
        <v>2.4746565469999999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2.2999999999999998</v>
      </c>
      <c r="AB133" s="1080"/>
      <c r="AC133" s="1080"/>
      <c r="AD133" s="1080"/>
      <c r="AE133" s="1081"/>
      <c r="AF133" s="1079">
        <v>2.1</v>
      </c>
      <c r="AG133" s="1080"/>
      <c r="AH133" s="1080"/>
      <c r="AI133" s="1080"/>
      <c r="AJ133" s="1081"/>
      <c r="AK133" s="1079">
        <v>2.2000000000000002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se+KerOe0kKuOHg577jFLBMx4x5lccLPC9PynF7cn6ASIjgcsyyuGs+Q41vRcbADGNMih1YRQjwbl+IGlGLOw==" saltValue="lXt56UWS/FIuiDXz1RCsb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IEutHrg8t7RvRqZL1XKggyyzaPELPFSXPFJvjPTtfLWCk+tSwKUv2+R9nhSZQ/SMkvSWLASnuEg+ZMufox/og==" saltValue="OGUlHOugxTIZEEDCZThIBw=="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BCrgq88dS/ANjDW8MXeYE7fS1NB0HZM23IgypQglLo/fzvloFW/LsUaKY29Br/ARGduByOvGbDkCGPI9ME+9w==" saltValue="NkSAMuBAQXPNIAGlYYb91g=="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6025452</v>
      </c>
      <c r="AP9" s="281">
        <v>59964</v>
      </c>
      <c r="AQ9" s="282">
        <v>62374</v>
      </c>
      <c r="AR9" s="283">
        <v>-3.9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66429</v>
      </c>
      <c r="AP10" s="284">
        <v>661</v>
      </c>
      <c r="AQ10" s="285">
        <v>4230</v>
      </c>
      <c r="AR10" s="286">
        <v>-84.4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v>59057</v>
      </c>
      <c r="AP11" s="284">
        <v>588</v>
      </c>
      <c r="AQ11" s="285">
        <v>601</v>
      </c>
      <c r="AR11" s="286">
        <v>-2.2000000000000002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520</v>
      </c>
      <c r="AP12" s="284" t="s">
        <v>520</v>
      </c>
      <c r="AQ12" s="285">
        <v>13</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271402</v>
      </c>
      <c r="AP13" s="284">
        <v>2701</v>
      </c>
      <c r="AQ13" s="285">
        <v>2559</v>
      </c>
      <c r="AR13" s="286">
        <v>5.5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25054</v>
      </c>
      <c r="AP14" s="284">
        <v>249</v>
      </c>
      <c r="AQ14" s="285">
        <v>1133</v>
      </c>
      <c r="AR14" s="286">
        <v>-78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-320148</v>
      </c>
      <c r="AP15" s="284">
        <v>-3186</v>
      </c>
      <c r="AQ15" s="285">
        <v>-4006</v>
      </c>
      <c r="AR15" s="286">
        <v>-20.5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6127246</v>
      </c>
      <c r="AP16" s="284">
        <v>60977</v>
      </c>
      <c r="AQ16" s="285">
        <v>66904</v>
      </c>
      <c r="AR16" s="286">
        <v>-8.9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5.42</v>
      </c>
      <c r="AP21" s="298">
        <v>6.16</v>
      </c>
      <c r="AQ21" s="299">
        <v>-0.74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96.4</v>
      </c>
      <c r="AP22" s="303">
        <v>98.9</v>
      </c>
      <c r="AQ22" s="304">
        <v>-2.5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3106060</v>
      </c>
      <c r="AP32" s="312">
        <v>30911</v>
      </c>
      <c r="AQ32" s="313">
        <v>33699</v>
      </c>
      <c r="AR32" s="314">
        <v>-8.3000000000000007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520</v>
      </c>
      <c r="AP34" s="312" t="s">
        <v>520</v>
      </c>
      <c r="AQ34" s="313">
        <v>23</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1053577</v>
      </c>
      <c r="AP35" s="312">
        <v>10485</v>
      </c>
      <c r="AQ35" s="313">
        <v>5771</v>
      </c>
      <c r="AR35" s="314">
        <v>81.7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25823</v>
      </c>
      <c r="AP36" s="312">
        <v>257</v>
      </c>
      <c r="AQ36" s="313">
        <v>1158</v>
      </c>
      <c r="AR36" s="314">
        <v>-77.8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t="s">
        <v>520</v>
      </c>
      <c r="AP37" s="312" t="s">
        <v>520</v>
      </c>
      <c r="AQ37" s="313">
        <v>631</v>
      </c>
      <c r="AR37" s="314" t="s">
        <v>520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t="s">
        <v>520</v>
      </c>
      <c r="AP38" s="315" t="s">
        <v>520</v>
      </c>
      <c r="AQ38" s="316">
        <v>0</v>
      </c>
      <c r="AR38" s="304" t="s">
        <v>520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-898519</v>
      </c>
      <c r="AP39" s="312">
        <v>-8942</v>
      </c>
      <c r="AQ39" s="313">
        <v>-6112</v>
      </c>
      <c r="AR39" s="314">
        <v>46.3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-2813061</v>
      </c>
      <c r="AP40" s="312">
        <v>-27995</v>
      </c>
      <c r="AQ40" s="313">
        <v>-25565</v>
      </c>
      <c r="AR40" s="314">
        <v>9.5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473880</v>
      </c>
      <c r="AP41" s="312">
        <v>4716</v>
      </c>
      <c r="AQ41" s="313">
        <v>9604</v>
      </c>
      <c r="AR41" s="314">
        <v>-50.9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1330688</v>
      </c>
      <c r="AN51" s="334">
        <v>12563</v>
      </c>
      <c r="AO51" s="335">
        <v>3.9</v>
      </c>
      <c r="AP51" s="336">
        <v>43226</v>
      </c>
      <c r="AQ51" s="337">
        <v>1.3</v>
      </c>
      <c r="AR51" s="338">
        <v>2.6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709656</v>
      </c>
      <c r="AN52" s="342">
        <v>6700</v>
      </c>
      <c r="AO52" s="343">
        <v>15.9</v>
      </c>
      <c r="AP52" s="344">
        <v>22622</v>
      </c>
      <c r="AQ52" s="345">
        <v>-0.2</v>
      </c>
      <c r="AR52" s="346">
        <v>16.100000000000001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1639255</v>
      </c>
      <c r="AN53" s="334">
        <v>15677</v>
      </c>
      <c r="AO53" s="335">
        <v>24.8</v>
      </c>
      <c r="AP53" s="336">
        <v>42836</v>
      </c>
      <c r="AQ53" s="337">
        <v>-0.9</v>
      </c>
      <c r="AR53" s="338">
        <v>25.7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1037044</v>
      </c>
      <c r="AN54" s="342">
        <v>9918</v>
      </c>
      <c r="AO54" s="343">
        <v>48</v>
      </c>
      <c r="AP54" s="344">
        <v>22936</v>
      </c>
      <c r="AQ54" s="345">
        <v>1.4</v>
      </c>
      <c r="AR54" s="346">
        <v>46.6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2064999</v>
      </c>
      <c r="AN55" s="334">
        <v>19984</v>
      </c>
      <c r="AO55" s="335">
        <v>27.5</v>
      </c>
      <c r="AP55" s="336">
        <v>44161</v>
      </c>
      <c r="AQ55" s="337">
        <v>3.1</v>
      </c>
      <c r="AR55" s="338">
        <v>24.4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1212819</v>
      </c>
      <c r="AN56" s="342">
        <v>11737</v>
      </c>
      <c r="AO56" s="343">
        <v>18.3</v>
      </c>
      <c r="AP56" s="344">
        <v>23644</v>
      </c>
      <c r="AQ56" s="345">
        <v>3.1</v>
      </c>
      <c r="AR56" s="346">
        <v>15.2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1872710</v>
      </c>
      <c r="AN57" s="334">
        <v>18389</v>
      </c>
      <c r="AO57" s="335">
        <v>-8</v>
      </c>
      <c r="AP57" s="336">
        <v>43955</v>
      </c>
      <c r="AQ57" s="337">
        <v>-0.5</v>
      </c>
      <c r="AR57" s="338">
        <v>-7.5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897093</v>
      </c>
      <c r="AN58" s="342">
        <v>8809</v>
      </c>
      <c r="AO58" s="343">
        <v>-24.9</v>
      </c>
      <c r="AP58" s="344">
        <v>21318</v>
      </c>
      <c r="AQ58" s="345">
        <v>-9.8000000000000007</v>
      </c>
      <c r="AR58" s="346">
        <v>-15.1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2040415</v>
      </c>
      <c r="AN59" s="334">
        <v>20306</v>
      </c>
      <c r="AO59" s="335">
        <v>10.4</v>
      </c>
      <c r="AP59" s="336">
        <v>41921</v>
      </c>
      <c r="AQ59" s="337">
        <v>-4.5999999999999996</v>
      </c>
      <c r="AR59" s="338">
        <v>15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1468838</v>
      </c>
      <c r="AN60" s="342">
        <v>14618</v>
      </c>
      <c r="AO60" s="343">
        <v>65.900000000000006</v>
      </c>
      <c r="AP60" s="344">
        <v>21655</v>
      </c>
      <c r="AQ60" s="345">
        <v>1.6</v>
      </c>
      <c r="AR60" s="346">
        <v>64.3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1789613</v>
      </c>
      <c r="AN61" s="349">
        <v>17384</v>
      </c>
      <c r="AO61" s="350">
        <v>11.7</v>
      </c>
      <c r="AP61" s="351">
        <v>43220</v>
      </c>
      <c r="AQ61" s="352">
        <v>-0.3</v>
      </c>
      <c r="AR61" s="338">
        <v>12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1065090</v>
      </c>
      <c r="AN62" s="342">
        <v>10356</v>
      </c>
      <c r="AO62" s="343">
        <v>24.6</v>
      </c>
      <c r="AP62" s="344">
        <v>22435</v>
      </c>
      <c r="AQ62" s="345">
        <v>-0.8</v>
      </c>
      <c r="AR62" s="346">
        <v>25.4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szfknSbxeeC3Y0+OX7x9rENSz3zUbczNpTQDk0KSe8uau2GUw8LBuePa9gzSv3+c/muGkSYGgUqwGo+EAXVWGA==" saltValue="lPdiHSIyHmL4TUdis0oU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x7rbCpSrTF60RjJubj7zW8iPu+C5bFrZm1SLL0cUXztwPQa9hKHnDBCdSy8MV4SPWxdbcms7QNGHhR9ZimuyLQ==" saltValue="unWhVOgK+VIK116BzyYp/Q=="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qBMcZrVdAgx+4yUJxBAa4JVnx8/7nFLkg9u/5yVA6uqFWFYX/OiPTvj7Rnrft0h5J+88YjtecSxQreOV22SA/w==" saltValue="Lq+sKplCsh1XyKf6+ecGhg=="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11.6</v>
      </c>
      <c r="G47" s="12">
        <v>11.69</v>
      </c>
      <c r="H47" s="12">
        <v>11.43</v>
      </c>
      <c r="I47" s="12">
        <v>11.09</v>
      </c>
      <c r="J47" s="13">
        <v>11.47</v>
      </c>
    </row>
    <row r="48" spans="2:10" ht="57.75" customHeight="1" x14ac:dyDescent="0.2">
      <c r="B48" s="14"/>
      <c r="C48" s="1141" t="s">
        <v>4</v>
      </c>
      <c r="D48" s="1141"/>
      <c r="E48" s="1142"/>
      <c r="F48" s="15">
        <v>0</v>
      </c>
      <c r="G48" s="16">
        <v>0.06</v>
      </c>
      <c r="H48" s="16">
        <v>0.08</v>
      </c>
      <c r="I48" s="16">
        <v>0.09</v>
      </c>
      <c r="J48" s="17">
        <v>0.09</v>
      </c>
    </row>
    <row r="49" spans="2:10" ht="57.75" customHeight="1" thickBot="1" x14ac:dyDescent="0.25">
      <c r="B49" s="18"/>
      <c r="C49" s="1143" t="s">
        <v>5</v>
      </c>
      <c r="D49" s="1143"/>
      <c r="E49" s="1144"/>
      <c r="F49" s="19">
        <v>0.14000000000000001</v>
      </c>
      <c r="G49" s="20">
        <v>0.26</v>
      </c>
      <c r="H49" s="20">
        <v>0.12</v>
      </c>
      <c r="I49" s="20">
        <v>0.12</v>
      </c>
      <c r="J49" s="21">
        <v>0.11</v>
      </c>
    </row>
    <row r="50" spans="2:10" ht="13.2" x14ac:dyDescent="0.2"/>
  </sheetData>
  <sheetProtection algorithmName="SHA-512" hashValue="ePVHfxJgIk75gT+Jca0IU7c0Kss63Mb3zg8cK1pTvZmd+sgFlCcv0i16Jl0M6FbPsRzD85bClJXF/rKg75EqmQ==" saltValue="DL4VhMLym/Jra4ehoxClW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dc:creator>
  <cp:lastModifiedBy>小池　真由子</cp:lastModifiedBy>
  <dcterms:created xsi:type="dcterms:W3CDTF">2024-03-27T23:58:13Z</dcterms:created>
  <dcterms:modified xsi:type="dcterms:W3CDTF">2024-03-28T00:10:04Z</dcterms:modified>
</cp:coreProperties>
</file>