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7_チェック後資料集\"/>
    </mc:Choice>
  </mc:AlternateContent>
  <xr:revisionPtr revIDLastSave="0" documentId="13_ncr:1_{A4998FFA-14EE-49E8-A817-FBCA33907F69}"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U37" i="10"/>
  <c r="BE36" i="10"/>
  <c r="AM36" i="10"/>
  <c r="BE35" i="10"/>
  <c r="BE34" i="10"/>
  <c r="C34" i="10"/>
  <c r="C35" i="10" s="1"/>
  <c r="C36" i="10" s="1"/>
  <c r="C37" i="10" s="1"/>
  <c r="U34" i="10" l="1"/>
  <c r="U35" i="10" s="1"/>
  <c r="U36"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 r="CO38" i="10" s="1"/>
  <c r="CO39" i="10" s="1"/>
  <c r="CO40" i="10" s="1"/>
  <c r="CO41" i="10" s="1"/>
</calcChain>
</file>

<file path=xl/sharedStrings.xml><?xml version="1.0" encoding="utf-8"?>
<sst xmlns="http://schemas.openxmlformats.org/spreadsheetml/2006/main" count="1102" uniqueCount="607">
  <si>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</si>
  <si>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</si>
  <si>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</si>
  <si>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</si>
  <si>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</si>
  <si>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</si>
  <si>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</si>
  <si>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</si>
  <si>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</si>
  <si>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</si>
  <si>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</si>
  <si>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</si>
  <si>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</si>
  <si>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</si>
  <si>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</si>
  <si>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</si>
  <si>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</si>
  <si>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</si>
  <si>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</si>
  <si>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</si>
  <si>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</si>
  <si>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</si>
  <si>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</si>
  <si>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</si>
  <si>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</si>
  <si>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</si>
  <si>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</si>
  <si>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</si>
  <si>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</si>
  <si>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</si>
  <si>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</si>
  <si>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</si>
  <si>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</si>
  <si>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</si>
  <si>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</si>
  <si>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</si>
  <si>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</si>
  <si>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</si>
  <si>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</si>
  <si>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</si>
  <si>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</si>
  <si>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</si>
  <si>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</si>
  <si>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</si>
  <si>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</si>
  <si>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</si>
  <si>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</si>
  <si>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</si>
  <si>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</si>
  <si>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</si>
  <si>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</si>
  <si>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</si>
  <si>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</si>
  <si>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</si>
  <si>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</si>
  <si>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</si>
  <si>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</si>
  <si>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</si>
  <si>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</si>
  <si>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</si>
  <si>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</si>
  <si>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</si>
  <si>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</si>
  <si>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</si>
  <si>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</si>
  <si>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</si>
  <si>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</si>
  <si>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</si>
  <si>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</si>
  <si>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</si>
  <si>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</si>
  <si>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</si>
  <si>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</si>
  <si>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</si>
  <si>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</si>
  <si>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</si>
  <si>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</si>
  <si>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</si>
  <si>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</si>
  <si>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</si>
  <si>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</si>
  <si>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</si>
  <si>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</si>
  <si>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</si>
  <si>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</si>
  <si>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</si>
  <si>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</si>
  <si>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</si>
  <si>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</si>
  <si>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</si>
  <si>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</si>
  <si>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</si>
  <si>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</si>
  <si>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</si>
  <si>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</si>
  <si>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</si>
  <si>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</si>
  <si>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</si>
  <si>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</si>
  <si>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</si>
  <si>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泉佐野市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</si>
  <si>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</si>
  <si>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</si>
  <si>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</si>
  <si>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</si>
  <si>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</si>
  <si>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</si>
  <si>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</si>
  <si>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</si>
  <si>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</si>
  <si>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</si>
  <si>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</si>
  <si>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</si>
  <si>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</si>
  <si>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</si>
  <si>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</si>
  <si>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</si>
  <si>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</si>
  <si>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</si>
  <si>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</si>
  <si>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</si>
  <si>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</si>
  <si>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</si>
  <si>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</si>
  <si>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</si>
  <si>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</si>
  <si>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</si>
  <si>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</si>
  <si>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</si>
  <si>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</si>
  <si>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</si>
  <si>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</si>
  <si>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</si>
  <si>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</si>
  <si>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</si>
  <si>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</si>
  <si>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</si>
  <si>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</si>
  <si>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</si>
  <si>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</si>
  <si>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</si>
  <si>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</si>
  <si>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</si>
  <si>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</si>
  <si>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</si>
  <si>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</si>
  <si>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</si>
  <si>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</si>
  <si>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</si>
  <si>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</si>
  <si>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</si>
  <si>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</si>
  <si>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</si>
  <si>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</si>
  <si>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</si>
  <si>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</si>
  <si>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</si>
  <si>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</si>
  <si>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</si>
  <si>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</si>
  <si>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</si>
  <si>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</si>
  <si>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</si>
  <si>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</si>
  <si>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</si>
  <si>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</si>
  <si>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</si>
  <si>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</si>
  <si>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</si>
  <si>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</si>
  <si>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</si>
  <si>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</si>
  <si>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</si>
  <si>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</si>
  <si>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</si>
  <si>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</si>
  <si>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</si>
  <si>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</si>
  <si>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</si>
  <si>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</si>
  <si>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</si>
  <si>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</si>
  <si>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</si>
  <si>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</si>
  <si>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</si>
  <si>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</si>
  <si>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</si>
  <si>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</si>
  <si>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</si>
  <si>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</si>
  <si>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</si>
  <si>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</si>
  <si>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</si>
  <si>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</si>
  <si>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</si>
  <si>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</si>
  <si>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</si>
  <si>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</si>
  <si>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</si>
  <si>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</si>
  <si>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</si>
  <si>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</si>
  <si>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</si>
  <si>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</si>
  <si>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</si>
  <si>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</si>
  <si>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</si>
  <si>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</si>
  <si>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</si>
  <si>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</si>
  <si>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</si>
  <si>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</si>
  <si>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</si>
  <si>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</si>
  <si>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</si>
  <si>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</si>
  <si>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</si>
  <si>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</si>
  <si>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</si>
  <si>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</si>
  <si>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</si>
  <si>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</si>
  <si>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大阪府泉佐野市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</si>
  <si>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</si>
  <si>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</si>
  <si>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</si>
  <si>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</si>
  <si>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</si>
  <si>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</si>
  <si>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</si>
  <si>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</si>
  <si>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</si>
  <si>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</si>
  <si>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</si>
  <si>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</si>
  <si>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</si>
  <si>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</si>
  <si>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</si>
  <si>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</si>
  <si>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</si>
  <si>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</si>
  <si>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</si>
  <si>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</si>
  <si>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</si>
  <si>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</si>
  <si>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</si>
  <si>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</si>
  <si>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</si>
  <si>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</si>
  <si>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</si>
  <si>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</si>
  <si>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</si>
  <si>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</si>
  <si>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</si>
  <si>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</si>
  <si>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</si>
  <si>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</si>
  <si>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</si>
  <si>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</si>
  <si>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</si>
  <si>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</si>
  <si>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</si>
  <si>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</si>
  <si>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</si>
  <si>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</si>
  <si>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</si>
  <si>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</si>
  <si>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</si>
  <si>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</si>
  <si>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</si>
  <si>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</si>
  <si>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</si>
  <si>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</si>
  <si>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</si>
  <si>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</si>
  <si>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</si>
  <si>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</si>
  <si>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</si>
  <si>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</si>
  <si>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</si>
  <si>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</si>
  <si>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</si>
  <si>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</si>
  <si>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</si>
  <si>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</si>
  <si>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</si>
  <si>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</si>
  <si>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</si>
  <si>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</si>
  <si>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</si>
  <si>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</si>
  <si>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</si>
  <si>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</si>
  <si>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</si>
  <si>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</si>
  <si>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</si>
  <si>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</si>
  <si>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</si>
  <si>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</si>
  <si>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</si>
  <si>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</si>
  <si>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</si>
  <si>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</si>
  <si>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</si>
  <si>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</si>
  <si>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</si>
  <si>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</si>
  <si>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</si>
  <si>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</si>
  <si>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</si>
  <si>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</si>
  <si>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</si>
  <si>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</si>
  <si>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</si>
  <si>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</si>
  <si>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</si>
  <si>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</si>
  <si>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</si>
  <si>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</si>
  <si>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</si>
  <si>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</si>
  <si>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</si>
  <si>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</si>
  <si>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</si>
  <si>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</si>
  <si>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</si>
  <si>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</si>
  <si>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</si>
  <si>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</si>
  <si>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</si>
  <si>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</si>
  <si>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</si>
  <si>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</si>
  <si>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</si>
  <si>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</si>
  <si>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</si>
  <si>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</si>
  <si>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</si>
  <si>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</si>
  <si>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</si>
  <si>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</si>
  <si>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</si>
  <si>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</si>
  <si>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</si>
  <si>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</si>
  <si>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</si>
  <si>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</si>
  <si>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</si>
  <si>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</si>
  <si>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</si>
  <si>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</si>
  <si>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</si>
  <si>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</si>
  <si>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</si>
  <si>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</si>
  <si>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</si>
  <si>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</si>
  <si>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</si>
  <si>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</si>
  <si>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</si>
  <si>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</si>
  <si>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</si>
  <si>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</si>
  <si>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</si>
  <si>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</si>
  <si>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</si>
  <si>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</si>
  <si>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</si>
  <si>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</si>
  <si>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</si>
  <si>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</si>
  <si>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</si>
  <si>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</si>
  <si>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</si>
  <si>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</si>
  <si>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</si>
  <si>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大阪府泉佐野市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</si>
  <si>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</si>
  <si>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</si>
  <si>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</si>
  <si>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</si>
  <si>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</si>
  <si>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</si>
  <si>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</si>
  <si>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</si>
  <si>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</si>
  <si>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</si>
  <si>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</si>
  <si>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</si>
  <si>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</si>
  <si>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</si>
  <si>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</si>
  <si>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</si>
  <si>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</si>
  <si>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</si>
  <si>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</si>
  <si>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</si>
  <si>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</si>
  <si>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</si>
  <si>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</si>
  <si>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</si>
  <si>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</si>
  <si>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</si>
  <si>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</si>
  <si>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</si>
  <si>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</si>
  <si>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</si>
  <si>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</si>
  <si>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</si>
  <si>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</si>
  <si>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</si>
  <si>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</si>
  <si>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</si>
  <si>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</si>
  <si>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</si>
  <si>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</si>
  <si>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</si>
  <si>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</si>
  <si>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</si>
  <si>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</si>
  <si>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</si>
  <si>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</si>
  <si>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</si>
  <si>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</si>
  <si>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</si>
  <si>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</si>
  <si>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</si>
  <si>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</si>
  <si>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</si>
  <si>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</si>
  <si>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</si>
  <si>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</si>
  <si>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</si>
  <si>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</si>
  <si>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</si>
  <si>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</si>
  <si>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</si>
  <si>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</si>
  <si>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</si>
  <si>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</si>
  <si>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</si>
  <si>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</si>
  <si>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</si>
  <si>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</si>
  <si>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</si>
  <si>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</si>
  <si>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</si>
  <si>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</si>
  <si>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</si>
  <si>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</si>
  <si>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</si>
  <si>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</si>
  <si>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</si>
  <si>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</si>
  <si>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</si>
  <si>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</si>
  <si>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</si>
  <si>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</si>
  <si>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</si>
  <si>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</si>
  <si>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</si>
  <si>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</si>
  <si>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</si>
  <si>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</si>
  <si>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</si>
  <si>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</si>
  <si>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</si>
  <si>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</si>
  <si>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</si>
  <si>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</si>
  <si>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</si>
  <si>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</si>
  <si>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</si>
  <si>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</si>
  <si>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</si>
  <si>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</si>
  <si>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</si>
  <si>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</si>
  <si>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</si>
  <si>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</si>
  <si>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</si>
  <si>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</si>
  <si>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</si>
  <si>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</si>
  <si>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</si>
  <si>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</si>
  <si>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</si>
  <si>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</si>
  <si>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</si>
  <si>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</si>
  <si>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</si>
  <si>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</si>
  <si>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</si>
  <si>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</si>
  <si>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</si>
  <si>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</si>
  <si>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</si>
  <si>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</si>
  <si>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</si>
  <si>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</si>
  <si>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</si>
  <si>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</si>
  <si>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</si>
  <si>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</si>
  <si>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</si>
  <si>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</si>
  <si>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</si>
  <si>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</si>
  <si>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</si>
  <si>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</si>
  <si>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</si>
  <si>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</si>
  <si>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</si>
  <si>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</si>
  <si>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</si>
  <si>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</si>
  <si>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</si>
  <si>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</si>
  <si>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</si>
  <si>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</si>
  <si>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</si>
  <si>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</si>
  <si>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</si>
  <si>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</si>
  <si>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</si>
  <si>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</si>
  <si>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</si>
  <si>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</si>
  <si>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</si>
  <si>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</si>
  <si>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</si>
  <si>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</si>
  <si>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</si>
  <si>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</si>
  <si>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</si>
  <si>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</si>
  <si>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</si>
  <si>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</si>
  <si>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</si>
  <si>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</si>
  <si>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</si>
  <si>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</si>
  <si>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</si>
  <si>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</si>
  <si>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</si>
  <si>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</si>
  <si>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</si>
  <si>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</si>
  <si>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</si>
  <si>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</si>
  <si>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</si>
  <si>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</si>
  <si>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</si>
  <si>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</si>
  <si>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</si>
  <si>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</si>
  <si>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</si>
  <si>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</si>
  <si>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</si>
  <si>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</si>
  <si>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</si>
  <si>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</si>
  <si>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</si>
  <si>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</si>
  <si>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</si>
  <si>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</si>
  <si>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</si>
  <si>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</si>
  <si>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国民健康保険事業特別会計</t>
  </si>
  <si>
    <t>下水道事業会計</t>
  </si>
  <si>
    <t>水道事業会計</t>
  </si>
  <si>
    <t>一般会計</t>
  </si>
  <si>
    <t>介護保険事業特別会計</t>
  </si>
  <si>
    <t>後期高齢者医療事業特別会計</t>
  </si>
  <si>
    <t>公共用地先行取得事業特別会計</t>
  </si>
  <si>
    <t>病院事業債管理特別会計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</si>
  <si>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</si>
  <si>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</si>
  <si>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</si>
  <si>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</si>
  <si>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</si>
  <si>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</si>
  <si>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</si>
  <si>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</si>
  <si>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公共施設整備等基金</t>
    <rPh sb="0" eb="2">
      <t>コウキョウ</t>
    </rPh>
    <rPh sb="2" eb="4">
      <t>シセツ</t>
    </rPh>
    <rPh sb="4" eb="6">
      <t>セイビ</t>
    </rPh>
    <rPh sb="6" eb="7">
      <t>トウ</t>
    </rPh>
    <rPh sb="7" eb="9">
      <t>キキン</t>
    </rPh>
    <phoneticPr fontId="5"/>
  </si>
  <si>
    <t>教育振興基金</t>
    <rPh sb="0" eb="2">
      <t>キョウイク</t>
    </rPh>
    <rPh sb="2" eb="4">
      <t>シンコウ</t>
    </rPh>
    <rPh sb="4" eb="6">
      <t>キキン</t>
    </rPh>
    <phoneticPr fontId="5"/>
  </si>
  <si>
    <t>福祉基金</t>
    <rPh sb="0" eb="2">
      <t>フクシ</t>
    </rPh>
    <rPh sb="2" eb="4">
      <t>キキン</t>
    </rPh>
    <phoneticPr fontId="5"/>
  </si>
  <si>
    <t>地域経済振興基金</t>
    <rPh sb="0" eb="2">
      <t>チイキ</t>
    </rPh>
    <rPh sb="2" eb="4">
      <t>ケイザイ</t>
    </rPh>
    <rPh sb="4" eb="6">
      <t>シンコウ</t>
    </rPh>
    <rPh sb="6" eb="8">
      <t>キキン</t>
    </rPh>
    <phoneticPr fontId="5"/>
  </si>
  <si>
    <t>環境衛生事業基金</t>
    <rPh sb="0" eb="2">
      <t>カンキョウ</t>
    </rPh>
    <rPh sb="2" eb="4">
      <t>エイセイ</t>
    </rPh>
    <rPh sb="4" eb="6">
      <t>ジギョウ</t>
    </rPh>
    <rPh sb="6" eb="8">
      <t>キキン</t>
    </rPh>
    <phoneticPr fontId="5"/>
  </si>
  <si>
    <t>-</t>
    <phoneticPr fontId="2"/>
  </si>
  <si>
    <t>泉佐野市土地開発公社</t>
    <rPh sb="0" eb="4">
      <t>イズミサノシ</t>
    </rPh>
    <rPh sb="4" eb="6">
      <t>トチ</t>
    </rPh>
    <rPh sb="6" eb="8">
      <t>カイハツ</t>
    </rPh>
    <rPh sb="8" eb="10">
      <t>コウシャ</t>
    </rPh>
    <phoneticPr fontId="2"/>
  </si>
  <si>
    <t>泉佐野市文化振興財団</t>
    <rPh sb="0" eb="4">
      <t>イズミサノシ</t>
    </rPh>
    <rPh sb="4" eb="6">
      <t>ブンカ</t>
    </rPh>
    <rPh sb="6" eb="8">
      <t>シンコウ</t>
    </rPh>
    <rPh sb="8" eb="10">
      <t>ザイダン</t>
    </rPh>
    <phoneticPr fontId="2"/>
  </si>
  <si>
    <t>泉佐野市ウォーターフロント</t>
    <rPh sb="0" eb="4">
      <t>イズミサノシ</t>
    </rPh>
    <phoneticPr fontId="2"/>
  </si>
  <si>
    <t>地方独立行政法人りんくう総合医療センター</t>
    <rPh sb="0" eb="2">
      <t>チホウ</t>
    </rPh>
    <rPh sb="2" eb="4">
      <t>ドクリツ</t>
    </rPh>
    <rPh sb="4" eb="6">
      <t>ギョウセイ</t>
    </rPh>
    <rPh sb="6" eb="8">
      <t>ホウジン</t>
    </rPh>
    <rPh sb="12" eb="14">
      <t>ソウゴウ</t>
    </rPh>
    <rPh sb="14" eb="16">
      <t>イリョウ</t>
    </rPh>
    <phoneticPr fontId="2"/>
  </si>
  <si>
    <t>泉佐野電力</t>
    <rPh sb="0" eb="3">
      <t>イズミサノ</t>
    </rPh>
    <rPh sb="3" eb="5">
      <t>デンリョク</t>
    </rPh>
    <phoneticPr fontId="2"/>
  </si>
  <si>
    <t>泉佐野ガス</t>
    <rPh sb="0" eb="3">
      <t>イズミサノ</t>
    </rPh>
    <phoneticPr fontId="2"/>
  </si>
  <si>
    <t>株式会社さのたす</t>
    <rPh sb="0" eb="4">
      <t>カブシキガイシャ</t>
    </rPh>
    <phoneticPr fontId="2"/>
  </si>
  <si>
    <t>泉佐野市田尻町清掃施設組合</t>
    <rPh sb="0" eb="4">
      <t>イズミサノシ</t>
    </rPh>
    <rPh sb="4" eb="7">
      <t>タジリチョウ</t>
    </rPh>
    <rPh sb="7" eb="9">
      <t>セイソウ</t>
    </rPh>
    <rPh sb="9" eb="11">
      <t>シセツ</t>
    </rPh>
    <rPh sb="11" eb="13">
      <t>クミアイ</t>
    </rPh>
    <phoneticPr fontId="2"/>
  </si>
  <si>
    <t>泉州南消防組合</t>
    <rPh sb="0" eb="2">
      <t>センシュウ</t>
    </rPh>
    <rPh sb="2" eb="3">
      <t>ミナミ</t>
    </rPh>
    <rPh sb="3" eb="5">
      <t>ショウボウ</t>
    </rPh>
    <rPh sb="5" eb="7">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</si>
  <si>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</si>
  <si>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</si>
  <si>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</si>
  <si>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</si>
  <si>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りんくう公園事業特別会計</t>
  </si>
  <si>
    <t>大阪府都市ボートレース企業団</t>
    <rPh sb="0" eb="3">
      <t>オオサカフ</t>
    </rPh>
    <rPh sb="3" eb="5">
      <t>トシ</t>
    </rPh>
    <rPh sb="11" eb="13">
      <t>キギョウ</t>
    </rPh>
    <rPh sb="13" eb="14">
      <t>ダン</t>
    </rPh>
    <phoneticPr fontId="2"/>
  </si>
  <si>
    <t>地方独立行政法人泉佐野市行政事務サービスセンター</t>
    <rPh sb="0" eb="2">
      <t>チホウ</t>
    </rPh>
    <rPh sb="2" eb="4">
      <t>ドクリツ</t>
    </rPh>
    <rPh sb="4" eb="6">
      <t>ギョウセイ</t>
    </rPh>
    <rPh sb="6" eb="8">
      <t>ホウジン</t>
    </rPh>
    <rPh sb="8" eb="11">
      <t>イズミサノ</t>
    </rPh>
    <rPh sb="11" eb="12">
      <t>シ</t>
    </rPh>
    <rPh sb="12" eb="14">
      <t>ギョウセイ</t>
    </rPh>
    <rPh sb="14" eb="16">
      <t>ジム</t>
    </rPh>
    <phoneticPr fontId="2"/>
  </si>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</sst>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E581-4266-8F46-705905AE2A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48901</c:v>
                </c:pt>
                <c:pt idx="1">
                  <c:v>57425</c:v>
                </c:pt>
                <c:pt idx="2">
                  <c:v>52480</c:v>
                </c:pt>
                <c:pt idx="3">
                  <c:v>40168</c:v>
                </c:pt>
                <c:pt idx="4">
                  <c:v>42819</c:v>
                </c:pt>
              </c:numCache>
            </c:numRef>
          </c:val>
          <c:smooth val="0"/>
          <c:extLst>
            <c:ext xmlns:c16="http://schemas.microsoft.com/office/drawing/2014/chart" uri="{C3380CC4-5D6E-409C-BE32-E72D297353CC}">
              <c16:uniqueId val="{00000001-E581-4266-8F46-705905AE2A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0.27</c:v>
                </c:pt>
                <c:pt idx="1">
                  <c:v>0.56999999999999995</c:v>
                </c:pt>
                <c:pt idx="2">
                  <c:v>0.57999999999999996</c:v>
                </c:pt>
                <c:pt idx="3">
                  <c:v>1.57</c:v>
                </c:pt>
                <c:pt idx="4">
                  <c:v>1.7</c:v>
                </c:pt>
              </c:numCache>
            </c:numRef>
          </c:val>
          <c:extLst>
            <c:ext xmlns:c16="http://schemas.microsoft.com/office/drawing/2014/chart" uri="{C3380CC4-5D6E-409C-BE32-E72D297353CC}">
              <c16:uniqueId val="{00000000-B361-4E55-999C-77C48F2C4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7.02</c:v>
                </c:pt>
                <c:pt idx="1">
                  <c:v>7.99</c:v>
                </c:pt>
                <c:pt idx="2">
                  <c:v>6.91</c:v>
                </c:pt>
                <c:pt idx="3">
                  <c:v>6.92</c:v>
                </c:pt>
                <c:pt idx="4">
                  <c:v>8.01</c:v>
                </c:pt>
              </c:numCache>
            </c:numRef>
          </c:val>
          <c:extLst>
            <c:ext xmlns:c16="http://schemas.microsoft.com/office/drawing/2014/chart" uri="{C3380CC4-5D6E-409C-BE32-E72D297353CC}">
              <c16:uniqueId val="{00000001-B361-4E55-999C-77C48F2C43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10.18</c:v>
                </c:pt>
                <c:pt idx="1">
                  <c:v>2.4900000000000002</c:v>
                </c:pt>
                <c:pt idx="2">
                  <c:v>3.32</c:v>
                </c:pt>
                <c:pt idx="3">
                  <c:v>1.29</c:v>
                </c:pt>
                <c:pt idx="4">
                  <c:v>5.7</c:v>
                </c:pt>
              </c:numCache>
            </c:numRef>
          </c:val>
          <c:smooth val="0"/>
          <c:extLst>
            <c:ext xmlns:c16="http://schemas.microsoft.com/office/drawing/2014/chart" uri="{C3380CC4-5D6E-409C-BE32-E72D297353CC}">
              <c16:uniqueId val="{00000002-B361-4E55-999C-77C48F2C43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1.1100000000000001</c:v>
                </c:pt>
                <c:pt idx="2">
                  <c:v>#N/A</c:v>
                </c:pt>
                <c:pt idx="3">
                  <c:v>2.52</c:v>
                </c:pt>
                <c:pt idx="4">
                  <c:v>#N/A</c:v>
                </c:pt>
                <c:pt idx="5">
                  <c:v>0</c:v>
                </c:pt>
                <c:pt idx="6">
                  <c:v>#N/A</c:v>
                </c:pt>
                <c:pt idx="7">
                  <c:v>0</c:v>
                </c:pt>
                <c:pt idx="8">
                  <c:v>#N/A</c:v>
                </c:pt>
                <c:pt idx="9">
                  <c:v>0</c:v>
                </c:pt>
              </c:numCache>
            </c:numRef>
          </c:val>
          <c:extLst>
            <c:ext xmlns:c16="http://schemas.microsoft.com/office/drawing/2014/chart" uri="{C3380CC4-5D6E-409C-BE32-E72D297353CC}">
              <c16:uniqueId val="{00000000-314A-4858-84BD-A1BFC15045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4A-4858-84BD-A1BFC1504554}"/>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14A-4858-84BD-A1BFC1504554}"/>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14A-4858-84BD-A1BFC150455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0.03</c:v>
                </c:pt>
                <c:pt idx="8">
                  <c:v>#N/A</c:v>
                </c:pt>
                <c:pt idx="9">
                  <c:v>0.03</c:v>
                </c:pt>
              </c:numCache>
            </c:numRef>
          </c:val>
          <c:extLst>
            <c:ext xmlns:c16="http://schemas.microsoft.com/office/drawing/2014/chart" uri="{C3380CC4-5D6E-409C-BE32-E72D297353CC}">
              <c16:uniqueId val="{00000004-314A-4858-84BD-A1BFC1504554}"/>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0.54</c:v>
                </c:pt>
                <c:pt idx="2">
                  <c:v>#N/A</c:v>
                </c:pt>
                <c:pt idx="3">
                  <c:v>0.41</c:v>
                </c:pt>
                <c:pt idx="4">
                  <c:v>#N/A</c:v>
                </c:pt>
                <c:pt idx="5">
                  <c:v>1.17</c:v>
                </c:pt>
                <c:pt idx="6">
                  <c:v>#N/A</c:v>
                </c:pt>
                <c:pt idx="7">
                  <c:v>1.0900000000000001</c:v>
                </c:pt>
                <c:pt idx="8">
                  <c:v>#N/A</c:v>
                </c:pt>
                <c:pt idx="9">
                  <c:v>0.63</c:v>
                </c:pt>
              </c:numCache>
            </c:numRef>
          </c:val>
          <c:extLst>
            <c:ext xmlns:c16="http://schemas.microsoft.com/office/drawing/2014/chart" uri="{C3380CC4-5D6E-409C-BE32-E72D297353CC}">
              <c16:uniqueId val="{00000005-314A-4858-84BD-A1BFC1504554}"/>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0.26</c:v>
                </c:pt>
                <c:pt idx="2">
                  <c:v>#N/A</c:v>
                </c:pt>
                <c:pt idx="3">
                  <c:v>0.56999999999999995</c:v>
                </c:pt>
                <c:pt idx="4">
                  <c:v>#N/A</c:v>
                </c:pt>
                <c:pt idx="5">
                  <c:v>0.56999999999999995</c:v>
                </c:pt>
                <c:pt idx="6">
                  <c:v>#N/A</c:v>
                </c:pt>
                <c:pt idx="7">
                  <c:v>1.57</c:v>
                </c:pt>
                <c:pt idx="8">
                  <c:v>#N/A</c:v>
                </c:pt>
                <c:pt idx="9">
                  <c:v>1.69</c:v>
                </c:pt>
              </c:numCache>
            </c:numRef>
          </c:val>
          <c:extLst>
            <c:ext xmlns:c16="http://schemas.microsoft.com/office/drawing/2014/chart" uri="{C3380CC4-5D6E-409C-BE32-E72D297353CC}">
              <c16:uniqueId val="{00000006-314A-4858-84BD-A1BFC1504554}"/>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2.19</c:v>
                </c:pt>
                <c:pt idx="2">
                  <c:v>#N/A</c:v>
                </c:pt>
                <c:pt idx="3">
                  <c:v>3.02</c:v>
                </c:pt>
                <c:pt idx="4">
                  <c:v>#N/A</c:v>
                </c:pt>
                <c:pt idx="5">
                  <c:v>2.3199999999999998</c:v>
                </c:pt>
                <c:pt idx="6">
                  <c:v>#N/A</c:v>
                </c:pt>
                <c:pt idx="7">
                  <c:v>2.0499999999999998</c:v>
                </c:pt>
                <c:pt idx="8">
                  <c:v>#N/A</c:v>
                </c:pt>
                <c:pt idx="9">
                  <c:v>1.87</c:v>
                </c:pt>
              </c:numCache>
            </c:numRef>
          </c:val>
          <c:extLst>
            <c:ext xmlns:c16="http://schemas.microsoft.com/office/drawing/2014/chart" uri="{C3380CC4-5D6E-409C-BE32-E72D297353CC}">
              <c16:uniqueId val="{00000007-314A-4858-84BD-A1BFC150455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#N/A</c:v>
                </c:pt>
                <c:pt idx="5">
                  <c:v>3.21</c:v>
                </c:pt>
                <c:pt idx="6">
                  <c:v>#N/A</c:v>
                </c:pt>
                <c:pt idx="7">
                  <c:v>3.05</c:v>
                </c:pt>
                <c:pt idx="8">
                  <c:v>#N/A</c:v>
                </c:pt>
                <c:pt idx="9">
                  <c:v>2.09</c:v>
                </c:pt>
              </c:numCache>
            </c:numRef>
          </c:val>
          <c:extLst>
            <c:ext xmlns:c16="http://schemas.microsoft.com/office/drawing/2014/chart" uri="{C3380CC4-5D6E-409C-BE32-E72D297353CC}">
              <c16:uniqueId val="{00000008-314A-4858-84BD-A1BFC1504554}"/>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1.76</c:v>
                </c:pt>
                <c:pt idx="2">
                  <c:v>#N/A</c:v>
                </c:pt>
                <c:pt idx="3">
                  <c:v>2.5299999999999998</c:v>
                </c:pt>
                <c:pt idx="4">
                  <c:v>#N/A</c:v>
                </c:pt>
                <c:pt idx="5">
                  <c:v>2.87</c:v>
                </c:pt>
                <c:pt idx="6">
                  <c:v>#N/A</c:v>
                </c:pt>
                <c:pt idx="7">
                  <c:v>2.8</c:v>
                </c:pt>
                <c:pt idx="8">
                  <c:v>#N/A</c:v>
                </c:pt>
                <c:pt idx="9">
                  <c:v>2.3199999999999998</c:v>
                </c:pt>
              </c:numCache>
            </c:numRef>
          </c:val>
          <c:extLst>
            <c:ext xmlns:c16="http://schemas.microsoft.com/office/drawing/2014/chart" uri="{C3380CC4-5D6E-409C-BE32-E72D297353CC}">
              <c16:uniqueId val="{00000009-314A-4858-84BD-A1BFC15045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5567</c:v>
                </c:pt>
                <c:pt idx="5">
                  <c:v>5539</c:v>
                </c:pt>
                <c:pt idx="8">
                  <c:v>5470</c:v>
                </c:pt>
                <c:pt idx="11">
                  <c:v>5548</c:v>
                </c:pt>
                <c:pt idx="14">
                  <c:v>5769</c:v>
                </c:pt>
              </c:numCache>
            </c:numRef>
          </c:val>
          <c:extLst>
            <c:ext xmlns:c16="http://schemas.microsoft.com/office/drawing/2014/chart" uri="{C3380CC4-5D6E-409C-BE32-E72D297353CC}">
              <c16:uniqueId val="{00000000-7C74-4ECF-BEA0-8EE117990C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C74-4ECF-BEA0-8EE117990C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31</c:v>
                </c:pt>
                <c:pt idx="6">
                  <c:v>31</c:v>
                </c:pt>
                <c:pt idx="9">
                  <c:v>32</c:v>
                </c:pt>
                <c:pt idx="12">
                  <c:v>9</c:v>
                </c:pt>
              </c:numCache>
            </c:numRef>
          </c:val>
          <c:extLst>
            <c:ext xmlns:c16="http://schemas.microsoft.com/office/drawing/2014/chart" uri="{C3380CC4-5D6E-409C-BE32-E72D297353CC}">
              <c16:uniqueId val="{00000002-7C74-4ECF-BEA0-8EE117990C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84</c:v>
                </c:pt>
                <c:pt idx="3">
                  <c:v>84</c:v>
                </c:pt>
                <c:pt idx="6">
                  <c:v>77</c:v>
                </c:pt>
                <c:pt idx="9">
                  <c:v>89</c:v>
                </c:pt>
                <c:pt idx="12">
                  <c:v>86</c:v>
                </c:pt>
              </c:numCache>
            </c:numRef>
          </c:val>
          <c:extLst>
            <c:ext xmlns:c16="http://schemas.microsoft.com/office/drawing/2014/chart" uri="{C3380CC4-5D6E-409C-BE32-E72D297353CC}">
              <c16:uniqueId val="{00000003-7C74-4ECF-BEA0-8EE117990C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1352</c:v>
                </c:pt>
                <c:pt idx="3">
                  <c:v>1378</c:v>
                </c:pt>
                <c:pt idx="6">
                  <c:v>1155</c:v>
                </c:pt>
                <c:pt idx="9">
                  <c:v>1002</c:v>
                </c:pt>
                <c:pt idx="12">
                  <c:v>992</c:v>
                </c:pt>
              </c:numCache>
            </c:numRef>
          </c:val>
          <c:extLst>
            <c:ext xmlns:c16="http://schemas.microsoft.com/office/drawing/2014/chart" uri="{C3380CC4-5D6E-409C-BE32-E72D297353CC}">
              <c16:uniqueId val="{00000004-7C74-4ECF-BEA0-8EE117990C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C74-4ECF-BEA0-8EE117990C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C74-4ECF-BEA0-8EE117990C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6922</c:v>
                </c:pt>
                <c:pt idx="3">
                  <c:v>6341</c:v>
                </c:pt>
                <c:pt idx="6">
                  <c:v>6262</c:v>
                </c:pt>
                <c:pt idx="9">
                  <c:v>6139</c:v>
                </c:pt>
                <c:pt idx="12">
                  <c:v>6201</c:v>
                </c:pt>
              </c:numCache>
            </c:numRef>
          </c:val>
          <c:extLst>
            <c:ext xmlns:c16="http://schemas.microsoft.com/office/drawing/2014/chart" uri="{C3380CC4-5D6E-409C-BE32-E72D297353CC}">
              <c16:uniqueId val="{00000007-7C74-4ECF-BEA0-8EE117990C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2822</c:v>
                </c:pt>
                <c:pt idx="2">
                  <c:v>#N/A</c:v>
                </c:pt>
                <c:pt idx="3">
                  <c:v>#N/A</c:v>
                </c:pt>
                <c:pt idx="4">
                  <c:v>2295</c:v>
                </c:pt>
                <c:pt idx="5">
                  <c:v>#N/A</c:v>
                </c:pt>
                <c:pt idx="6">
                  <c:v>#N/A</c:v>
                </c:pt>
                <c:pt idx="7">
                  <c:v>2055</c:v>
                </c:pt>
                <c:pt idx="8">
                  <c:v>#N/A</c:v>
                </c:pt>
                <c:pt idx="9">
                  <c:v>#N/A</c:v>
                </c:pt>
                <c:pt idx="10">
                  <c:v>1714</c:v>
                </c:pt>
                <c:pt idx="11">
                  <c:v>#N/A</c:v>
                </c:pt>
                <c:pt idx="12">
                  <c:v>#N/A</c:v>
                </c:pt>
                <c:pt idx="13">
                  <c:v>1519</c:v>
                </c:pt>
                <c:pt idx="14">
                  <c:v>#N/A</c:v>
                </c:pt>
              </c:numCache>
            </c:numRef>
          </c:val>
          <c:smooth val="0"/>
          <c:extLst>
            <c:ext xmlns:c16="http://schemas.microsoft.com/office/drawing/2014/chart" uri="{C3380CC4-5D6E-409C-BE32-E72D297353CC}">
              <c16:uniqueId val="{00000008-7C74-4ECF-BEA0-8EE117990C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41293</c:v>
                </c:pt>
                <c:pt idx="5">
                  <c:v>40327</c:v>
                </c:pt>
                <c:pt idx="8">
                  <c:v>39119</c:v>
                </c:pt>
                <c:pt idx="11">
                  <c:v>38858</c:v>
                </c:pt>
                <c:pt idx="14">
                  <c:v>37823</c:v>
                </c:pt>
              </c:numCache>
            </c:numRef>
          </c:val>
          <c:extLst>
            <c:ext xmlns:c16="http://schemas.microsoft.com/office/drawing/2014/chart" uri="{C3380CC4-5D6E-409C-BE32-E72D297353CC}">
              <c16:uniqueId val="{00000000-B69D-40AE-AF00-133C7807ACE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21414</c:v>
                </c:pt>
                <c:pt idx="5">
                  <c:v>21172</c:v>
                </c:pt>
                <c:pt idx="8">
                  <c:v>21368</c:v>
                </c:pt>
                <c:pt idx="11">
                  <c:v>20529</c:v>
                </c:pt>
                <c:pt idx="14">
                  <c:v>19440</c:v>
                </c:pt>
              </c:numCache>
            </c:numRef>
          </c:val>
          <c:extLst>
            <c:ext xmlns:c16="http://schemas.microsoft.com/office/drawing/2014/chart" uri="{C3380CC4-5D6E-409C-BE32-E72D297353CC}">
              <c16:uniqueId val="{00000001-B69D-40AE-AF00-133C7807ACE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29836</c:v>
                </c:pt>
                <c:pt idx="5">
                  <c:v>19220</c:v>
                </c:pt>
                <c:pt idx="8">
                  <c:v>14410</c:v>
                </c:pt>
                <c:pt idx="11">
                  <c:v>18425</c:v>
                </c:pt>
                <c:pt idx="14">
                  <c:v>17408</c:v>
                </c:pt>
              </c:numCache>
            </c:numRef>
          </c:val>
          <c:extLst>
            <c:ext xmlns:c16="http://schemas.microsoft.com/office/drawing/2014/chart" uri="{C3380CC4-5D6E-409C-BE32-E72D297353CC}">
              <c16:uniqueId val="{00000002-B69D-40AE-AF00-133C7807ACE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9D-40AE-AF00-133C7807ACE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9D-40AE-AF00-133C7807ACE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3825</c:v>
                </c:pt>
                <c:pt idx="3">
                  <c:v>3446</c:v>
                </c:pt>
                <c:pt idx="6">
                  <c:v>2366</c:v>
                </c:pt>
                <c:pt idx="9">
                  <c:v>1209</c:v>
                </c:pt>
                <c:pt idx="12">
                  <c:v>809</c:v>
                </c:pt>
              </c:numCache>
            </c:numRef>
          </c:val>
          <c:extLst>
            <c:ext xmlns:c16="http://schemas.microsoft.com/office/drawing/2014/chart" uri="{C3380CC4-5D6E-409C-BE32-E72D297353CC}">
              <c16:uniqueId val="{00000005-B69D-40AE-AF00-133C7807ACE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5102</c:v>
                </c:pt>
                <c:pt idx="3">
                  <c:v>5214</c:v>
                </c:pt>
                <c:pt idx="6">
                  <c:v>5259</c:v>
                </c:pt>
                <c:pt idx="9">
                  <c:v>5074</c:v>
                </c:pt>
                <c:pt idx="12">
                  <c:v>5005</c:v>
                </c:pt>
              </c:numCache>
            </c:numRef>
          </c:val>
          <c:extLst>
            <c:ext xmlns:c16="http://schemas.microsoft.com/office/drawing/2014/chart" uri="{C3380CC4-5D6E-409C-BE32-E72D297353CC}">
              <c16:uniqueId val="{00000006-B69D-40AE-AF00-133C7807ACE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660</c:v>
                </c:pt>
                <c:pt idx="3">
                  <c:v>616</c:v>
                </c:pt>
                <c:pt idx="6">
                  <c:v>574</c:v>
                </c:pt>
                <c:pt idx="9">
                  <c:v>519</c:v>
                </c:pt>
                <c:pt idx="12">
                  <c:v>472</c:v>
                </c:pt>
              </c:numCache>
            </c:numRef>
          </c:val>
          <c:extLst>
            <c:ext xmlns:c16="http://schemas.microsoft.com/office/drawing/2014/chart" uri="{C3380CC4-5D6E-409C-BE32-E72D297353CC}">
              <c16:uniqueId val="{00000007-B69D-40AE-AF00-133C7807ACE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17328</c:v>
                </c:pt>
                <c:pt idx="3">
                  <c:v>16873</c:v>
                </c:pt>
                <c:pt idx="6">
                  <c:v>14567</c:v>
                </c:pt>
                <c:pt idx="9">
                  <c:v>12788</c:v>
                </c:pt>
                <c:pt idx="12">
                  <c:v>11138</c:v>
                </c:pt>
              </c:numCache>
            </c:numRef>
          </c:val>
          <c:extLst>
            <c:ext xmlns:c16="http://schemas.microsoft.com/office/drawing/2014/chart" uri="{C3380CC4-5D6E-409C-BE32-E72D297353CC}">
              <c16:uniqueId val="{00000008-B69D-40AE-AF00-133C7807ACE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170</c:v>
                </c:pt>
                <c:pt idx="3">
                  <c:v>141</c:v>
                </c:pt>
                <c:pt idx="6">
                  <c:v>112</c:v>
                </c:pt>
                <c:pt idx="9">
                  <c:v>104</c:v>
                </c:pt>
                <c:pt idx="12">
                  <c:v>73</c:v>
                </c:pt>
              </c:numCache>
            </c:numRef>
          </c:val>
          <c:extLst>
            <c:ext xmlns:c16="http://schemas.microsoft.com/office/drawing/2014/chart" uri="{C3380CC4-5D6E-409C-BE32-E72D297353CC}">
              <c16:uniqueId val="{00000009-B69D-40AE-AF00-133C7807ACE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72426</c:v>
                </c:pt>
                <c:pt idx="3">
                  <c:v>70320</c:v>
                </c:pt>
                <c:pt idx="6">
                  <c:v>68842</c:v>
                </c:pt>
                <c:pt idx="9">
                  <c:v>67182</c:v>
                </c:pt>
                <c:pt idx="12">
                  <c:v>62936</c:v>
                </c:pt>
              </c:numCache>
            </c:numRef>
          </c:val>
          <c:extLst>
            <c:ext xmlns:c16="http://schemas.microsoft.com/office/drawing/2014/chart" uri="{C3380CC4-5D6E-409C-BE32-E72D297353CC}">
              <c16:uniqueId val="{0000000A-B69D-40AE-AF00-133C7807ACE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6967</c:v>
                </c:pt>
                <c:pt idx="2">
                  <c:v>#N/A</c:v>
                </c:pt>
                <c:pt idx="3">
                  <c:v>#N/A</c:v>
                </c:pt>
                <c:pt idx="4">
                  <c:v>15892</c:v>
                </c:pt>
                <c:pt idx="5">
                  <c:v>#N/A</c:v>
                </c:pt>
                <c:pt idx="6">
                  <c:v>#N/A</c:v>
                </c:pt>
                <c:pt idx="7">
                  <c:v>16824</c:v>
                </c:pt>
                <c:pt idx="8">
                  <c:v>#N/A</c:v>
                </c:pt>
                <c:pt idx="9">
                  <c:v>#N/A</c:v>
                </c:pt>
                <c:pt idx="10">
                  <c:v>9063</c:v>
                </c:pt>
                <c:pt idx="11">
                  <c:v>#N/A</c:v>
                </c:pt>
                <c:pt idx="12">
                  <c:v>#N/A</c:v>
                </c:pt>
                <c:pt idx="13">
                  <c:v>5762</c:v>
                </c:pt>
                <c:pt idx="14">
                  <c:v>#N/A</c:v>
                </c:pt>
              </c:numCache>
            </c:numRef>
          </c:val>
          <c:smooth val="0"/>
          <c:extLst>
            <c:ext xmlns:c16="http://schemas.microsoft.com/office/drawing/2014/chart" uri="{C3380CC4-5D6E-409C-BE32-E72D297353CC}">
              <c16:uniqueId val="{0000000B-B69D-40AE-AF00-133C7807ACE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1628</c:v>
                </c:pt>
                <c:pt idx="1">
                  <c:v>1696</c:v>
                </c:pt>
                <c:pt idx="2">
                  <c:v>1928</c:v>
                </c:pt>
              </c:numCache>
            </c:numRef>
          </c:val>
          <c:extLst>
            <c:ext xmlns:c16="http://schemas.microsoft.com/office/drawing/2014/chart" uri="{C3380CC4-5D6E-409C-BE32-E72D297353CC}">
              <c16:uniqueId val="{00000000-D901-43E7-8558-2597CDF4D9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c:v>
                </c:pt>
                <c:pt idx="1">
                  <c:v>936</c:v>
                </c:pt>
                <c:pt idx="2">
                  <c:v>159</c:v>
                </c:pt>
              </c:numCache>
            </c:numRef>
          </c:val>
          <c:extLst>
            <c:ext xmlns:c16="http://schemas.microsoft.com/office/drawing/2014/chart" uri="{C3380CC4-5D6E-409C-BE32-E72D297353CC}">
              <c16:uniqueId val="{00000001-D901-43E7-8558-2597CDF4D9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11563</c:v>
                </c:pt>
                <c:pt idx="1">
                  <c:v>14298</c:v>
                </c:pt>
                <c:pt idx="2">
                  <c:v>14172</c:v>
                </c:pt>
              </c:numCache>
            </c:numRef>
          </c:val>
          <c:extLst>
            <c:ext xmlns:c16="http://schemas.microsoft.com/office/drawing/2014/chart" uri="{C3380CC4-5D6E-409C-BE32-E72D297353CC}">
              <c16:uniqueId val="{00000002-D901-43E7-8558-2597CDF4D9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空港開港に合わせ、遅れていた都市基盤整備を進め、その財源に地方債を活用したことにより元利償還金等の額が非常に大きい。これは、総合文化センターの建設及び空港対岸の「りんくうタウン」の造成に関して雨水整備を最優先で進めたことにより公営企業債（下水道事業会計）の元利償還金に対する繰入金が多額となっていることが主な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算入交際費等の増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により、実質公債費比率の分子となる額が減少している。今後も中期財政運営方針に基づき、計画的な地方債の発行を行うことで、公債費の抑制に努める。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800">
              <a:solidFill>
                <a:sysClr val="windowText" lastClr="000000"/>
              </a:solidFill>
              <a:effectLst/>
              <a:latin typeface="ＭＳ Ｐゴシック" panose="020B0600070205080204" pitchFamily="50" charset="-128"/>
              <a:ea typeface="ＭＳ Ｐゴシック" panose="020B0600070205080204" pitchFamily="50" charset="-128"/>
              <a:cs typeface="+mn-cs"/>
            </a:rPr>
            <a:t>該当なし。</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空港開港に合わせ、遅れていた都市基盤整備を進め、その財源に地方債を活用したことから多額の地方債総額を抱えることとなった。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これにより将来負担比率は、平成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393.5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％（早期健全化基準</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350.0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％）と早期健全化基準以上となった。この主な要因は、上記の地方債残高（表中では、一般会計等に係る地方債の現在高）</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751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億円と下水道事業会計・病院事業会計に係る公営企業債等繰入見込額約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億円によるものである。早期健全化団体となった平成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年度に宅地造成事業会計廃止で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65.6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年度に市立泉佐野病院の地方独立行政法人化で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43.5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億円の第三セクター等改革推進債を発行したため、一般会計等に係る地方債の現在高は平成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増加した。しかしながら、宅地造成事業会計を廃止することで連結実質赤字額を解消し、投資事業を精査し、新規の地方債の発行を抑制していることで、将来負担比率の分子となる額は減少傾向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年度は地方債残高が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億円減少したことなどで将来負担比率の分子が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億円減少したため、将来負担比率は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ポイント減少した。地方債残高は依然として高水準で推移するため、中期財政運営方針に基づき、計画的な地方債の発行とすることで、更なる比率の改善に努める。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rgbClr val="00B0F0"/>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ふるさと応援寄附金</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14,127</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百万円を積み立てた一方、ふるさと応援寄附金の目的に応じた事業に</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14,797</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百万円取り崩したことにより、基金全体としては</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670</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中期財政運営方針に基づき、財政調整機能を有する基金の残高を可能な限り保持していくことで、安定的な財政運営を目指す。</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広報公聴基金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広報及び公聴業務の円滑な運営と充実を図る経費に充当。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国際交流振興基金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国際化の進展に伴い、国際交流の振興に図る経費に充当。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職員福利厚生基金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職員の福利厚生に要する経費に充当。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公共施設整備等基金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公共施設の整備を図るため並びにふるさと応援寄附金事業に要する経費及びふるさと応援寄附者が指定した事業に要する経費に充当。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福祉基金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社会福祉活動の推進に要する経費に充当。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環境衛生事業基金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環境衛生事業の推進に係る経費に充当。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公園等整備基金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公園、広場及び緑地の整備に要する経費に充当。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市営住宅整備基金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市営住宅の整備を図る経費に充当。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地域経済振興基金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地域経済の発展と産業振興を図る経費に充当。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自治振興基金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地域における自治活動の振興と住民自治の促進を図る経費に充当。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教育振興基金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スポーツの振興、図書の充実その他教育の振興に要する経費に充当。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森林環境譲与税基金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森林の整備及びその促進に関する施策に要する経費に充当。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職員の退職手当の支払に要する経費に充当。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災害セーフティ基金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自然災害をはじめ感染症等の危機から市民の生命及び財産を守るとともに、支援活動、復旧対策等に要する経費に充当。</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公益活動応援基金</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地域の各種団体が自主的に実施する地域の活性化や課題の解決に向けた公益活動への助成に要する経費に充当。</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企業版ふるさと納税基金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まち・ひと・しごと創生寄附活用事業に要する経費に充当。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泉佐野市魅力創造発信基金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魅力創造発信に要する経費に充当。</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ふるさと応援寄附金の目的に応じた事業に取崩したことで減少した。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ふるさと応援寄附金を目的に応じた事業に取崩す。</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年度黒字の</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以上とな</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232</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百万円を積立てた。</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・取り崩しがなく令和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年度末残高は令和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年度末残高と比べて</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232</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百万円増加した。</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安定した財政運営を行っていくために、基金残高を保持していく。</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公共用地先行取得事業特別会計からの買戻し、市有土地の売却により</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339</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繰上償還により</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1,116</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百万円を取り崩したことから、</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年度末残高は</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777</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中期財政運営方針に基づき、地方債残高を令和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年度には標準財政規模の約</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倍の</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580</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億円以下とするため、減債基金を活用し計画的に繰上償還を実施していく。</a:t>
          </a:r>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98,545
96,421
56.51
76,818,888
76,316,581
408,736
24,080,948
58,619,166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関西国際空港（以下「空港」）の関連事業所等からの固定資産税等により類似団体平均を上回る税収があるため、</a:t>
          </a:r>
          <a:r>
            <a:rPr kumimoji="1" lang="en-US"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0.90</a:t>
          </a:r>
          <a:r>
            <a:rPr kumimoji="1" lang="ja-JP" altLang="ja-JP" sz="1400" b="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となっており、近年ほぼ横ばいで推移している。</a:t>
          </a:r>
          <a:endParaRPr lang="ja-JP" altLang="ja-JP" sz="1400" b="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048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048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048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048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048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048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514850" y="6084207"/>
          <a:ext cx="0" cy="1356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4584700" y="741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425950" y="74403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4584700" y="583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425950" y="6084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75293</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752850" y="6679293"/>
          <a:ext cx="762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4584700" y="6904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464050" y="69323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40822</xdr:rowOff>
    </xdr:from>
    <xdr:to>
      <xdr:col>19</xdr:col>
      <xdr:colOff>133350</xdr:colOff>
      <xdr:row>40</xdr:row>
      <xdr:rowOff>75293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940050" y="664482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70205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409950" y="6977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40822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127250" y="6644822"/>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889250" y="68634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597150" y="69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333500" y="6644822"/>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0955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784350" y="69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282700" y="6863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971550" y="69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464050" y="6680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45847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24493</xdr:rowOff>
    </xdr:from>
    <xdr:to>
      <xdr:col>19</xdr:col>
      <xdr:colOff>184150</xdr:colOff>
      <xdr:row>40</xdr:row>
      <xdr:rowOff>126093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702050" y="662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136270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40995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889250" y="66003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59715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095500" y="6600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78435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282700" y="66003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97155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％と類似団体平均を上回っている。　歳出面では、公債費が著しく高い水準となっており、空港関連の都市基盤整備等を進め、その財源に地方債を活用した影響で、依然高い水準となっている。一方歳入面では、地方交付税で増となったものの、市税、地方特例交付金、国庫支出金、地方債でそれぞれ減となった。このことから、経常収支比率は前年度と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今後も、令和元年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月に策定した中期財政運営方針（令和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年度）に基づき、地方債の繰上償還や遊休土地の積極的な売却など、今後も健全な財政運営に努め、財政構造の弾力性について改善を図る。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04850" y="11093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04850" y="106299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9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04850" y="101663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04850" y="9702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56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20574</xdr:rowOff>
    </xdr:from>
    <xdr:to>
      <xdr:col>23</xdr:col>
      <xdr:colOff>133350</xdr:colOff>
      <xdr:row>65</xdr:row>
      <xdr:rowOff>104394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514850" y="9926574"/>
          <a:ext cx="0" cy="909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76471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45847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104394</xdr:rowOff>
    </xdr:from>
    <xdr:to>
      <xdr:col>24</xdr:col>
      <xdr:colOff>12700</xdr:colOff>
      <xdr:row>65</xdr:row>
      <xdr:rowOff>104394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425950" y="108358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106951</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4584700" y="968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20574</xdr:rowOff>
    </xdr:from>
    <xdr:to>
      <xdr:col>24</xdr:col>
      <xdr:colOff>12700</xdr:colOff>
      <xdr:row>60</xdr:row>
      <xdr:rowOff>20574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425950" y="99265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65</xdr:row>
      <xdr:rowOff>104394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752850" y="10605770"/>
          <a:ext cx="762000" cy="23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19829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4584700" y="10090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3302</xdr:rowOff>
    </xdr:from>
    <xdr:to>
      <xdr:col>23</xdr:col>
      <xdr:colOff>184150</xdr:colOff>
      <xdr:row>62</xdr:row>
      <xdr:rowOff>104902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464050" y="1023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67</xdr:row>
      <xdr:rowOff>2794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940050" y="10605770"/>
          <a:ext cx="812800" cy="45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25146</xdr:rowOff>
    </xdr:from>
    <xdr:to>
      <xdr:col>19</xdr:col>
      <xdr:colOff>184150</xdr:colOff>
      <xdr:row>61</xdr:row>
      <xdr:rowOff>126746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702050" y="1009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136923</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409950" y="9877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41656</xdr:rowOff>
    </xdr:from>
    <xdr:to>
      <xdr:col>15</xdr:col>
      <xdr:colOff>82550</xdr:colOff>
      <xdr:row>67</xdr:row>
      <xdr:rowOff>2794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127250" y="10773156"/>
          <a:ext cx="812800" cy="29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61214</xdr:rowOff>
    </xdr:from>
    <xdr:to>
      <xdr:col>15</xdr:col>
      <xdr:colOff>133350</xdr:colOff>
      <xdr:row>62</xdr:row>
      <xdr:rowOff>162814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889250" y="1029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597150" y="1007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41656</xdr:rowOff>
    </xdr:from>
    <xdr:to>
      <xdr:col>11</xdr:col>
      <xdr:colOff>31750</xdr:colOff>
      <xdr:row>65</xdr:row>
      <xdr:rowOff>123698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333500" y="10773156"/>
          <a:ext cx="79375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80518</xdr:rowOff>
    </xdr:from>
    <xdr:to>
      <xdr:col>11</xdr:col>
      <xdr:colOff>82550</xdr:colOff>
      <xdr:row>63</xdr:row>
      <xdr:rowOff>10668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095500" y="103167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20845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784350" y="1009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61214</xdr:rowOff>
    </xdr:from>
    <xdr:to>
      <xdr:col>7</xdr:col>
      <xdr:colOff>31750</xdr:colOff>
      <xdr:row>62</xdr:row>
      <xdr:rowOff>162814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282700" y="102974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1541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971550" y="1007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464050" y="1078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120921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45847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702050" y="10561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409950" y="1064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889250" y="110200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597150" y="111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162306</xdr:rowOff>
    </xdr:from>
    <xdr:to>
      <xdr:col>11</xdr:col>
      <xdr:colOff>82550</xdr:colOff>
      <xdr:row>65</xdr:row>
      <xdr:rowOff>92456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095500" y="10728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77233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784350" y="1080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72898</xdr:rowOff>
    </xdr:from>
    <xdr:to>
      <xdr:col>7</xdr:col>
      <xdr:colOff>31750</xdr:colOff>
      <xdr:row>66</xdr:row>
      <xdr:rowOff>3048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282700" y="108043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159275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971550" y="1089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[192,309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に比べ高くなっているのは、主に物件費を要因としており、各種業務の委託料、ふるさと応援寄附金に係る経費等が増加したためである。今後も中期財政運営方針及び定員適正化計画等に基づき、事務の委託化による人件費と物件費の精査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514850" y="13262625"/>
          <a:ext cx="0" cy="1350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4584700" y="1458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425950" y="146133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4584700" y="1301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425950" y="132626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116078</xdr:rowOff>
    </xdr:from>
    <xdr:to>
      <xdr:col>23</xdr:col>
      <xdr:colOff>133350</xdr:colOff>
      <xdr:row>88</xdr:row>
      <xdr:rowOff>84576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752850" y="14314678"/>
          <a:ext cx="762000" cy="2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99037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4584700" y="13637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464050" y="13785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19557</xdr:rowOff>
    </xdr:from>
    <xdr:to>
      <xdr:col>19</xdr:col>
      <xdr:colOff>133350</xdr:colOff>
      <xdr:row>86</xdr:row>
      <xdr:rowOff>116078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940050" y="13887957"/>
          <a:ext cx="812800" cy="42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702050" y="13723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132084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409950" y="1350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19557</xdr:rowOff>
    </xdr:from>
    <xdr:to>
      <xdr:col>15</xdr:col>
      <xdr:colOff>82550</xdr:colOff>
      <xdr:row>86</xdr:row>
      <xdr:rowOff>16354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127250" y="13887957"/>
          <a:ext cx="812800" cy="32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889250" y="136281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30311</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597150" y="1340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16354</xdr:rowOff>
    </xdr:from>
    <xdr:to>
      <xdr:col>11</xdr:col>
      <xdr:colOff>31750</xdr:colOff>
      <xdr:row>88</xdr:row>
      <xdr:rowOff>123734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333500" y="14214954"/>
          <a:ext cx="793750" cy="43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095500" y="135422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115791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784350" y="1332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282700" y="135109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78201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971550" y="1328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33776</xdr:rowOff>
    </xdr:from>
    <xdr:to>
      <xdr:col>23</xdr:col>
      <xdr:colOff>184150</xdr:colOff>
      <xdr:row>88</xdr:row>
      <xdr:rowOff>135376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464050" y="145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101103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4584700" y="14464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65278</xdr:rowOff>
    </xdr:from>
    <xdr:to>
      <xdr:col>19</xdr:col>
      <xdr:colOff>184150</xdr:colOff>
      <xdr:row>86</xdr:row>
      <xdr:rowOff>166878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702050" y="142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151655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409950" y="1435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140207</xdr:rowOff>
    </xdr:from>
    <xdr:to>
      <xdr:col>15</xdr:col>
      <xdr:colOff>133350</xdr:colOff>
      <xdr:row>84</xdr:row>
      <xdr:rowOff>70357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889250" y="138435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55134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597150" y="1392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137004</xdr:rowOff>
    </xdr:from>
    <xdr:to>
      <xdr:col>11</xdr:col>
      <xdr:colOff>82550</xdr:colOff>
      <xdr:row>86</xdr:row>
      <xdr:rowOff>67154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095500" y="141705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51931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784350" y="1425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72934</xdr:rowOff>
    </xdr:from>
    <xdr:to>
      <xdr:col>7</xdr:col>
      <xdr:colOff>31750</xdr:colOff>
      <xdr:row>89</xdr:row>
      <xdr:rowOff>3084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282700" y="146017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159311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971550" y="1468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行財政改革推進計画に基づき、平成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月から</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ヶ月昇給延伸を行ったこと及び平成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年度より給与カット等を行ってきた。平成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日から段階的に削減率を緩和したことで上昇したものの、令和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ポイント減少し、依然として類似団体平均を大きく下回る低水準にある。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16649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097915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16649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097915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16649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097915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16649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097915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16649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097915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16649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097915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83</xdr:row>
      <xdr:rowOff>6955</xdr:rowOff>
    </xdr:from>
    <xdr:to>
      <xdr:col>81</xdr:col>
      <xdr:colOff>44450</xdr:colOff>
      <xdr:row>88</xdr:row>
      <xdr:rowOff>149377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474950" y="13710255"/>
          <a:ext cx="0" cy="967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121454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5563850" y="1465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149377</xdr:rowOff>
    </xdr:from>
    <xdr:to>
      <xdr:col>81</xdr:col>
      <xdr:colOff>133350</xdr:colOff>
      <xdr:row>88</xdr:row>
      <xdr:rowOff>149377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405100" y="146781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93332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5563850" y="1346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83</xdr:row>
      <xdr:rowOff>6955</xdr:rowOff>
    </xdr:from>
    <xdr:to>
      <xdr:col>81</xdr:col>
      <xdr:colOff>133350</xdr:colOff>
      <xdr:row>83</xdr:row>
      <xdr:rowOff>6955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405100" y="137102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6955</xdr:rowOff>
    </xdr:from>
    <xdr:to>
      <xdr:col>81</xdr:col>
      <xdr:colOff>44450</xdr:colOff>
      <xdr:row>83</xdr:row>
      <xdr:rowOff>110368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712950" y="13710255"/>
          <a:ext cx="762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5563850" y="14147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430500" y="141753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110368</xdr:rowOff>
    </xdr:from>
    <xdr:to>
      <xdr:col>77</xdr:col>
      <xdr:colOff>44450</xdr:colOff>
      <xdr:row>83</xdr:row>
      <xdr:rowOff>144841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906500" y="13813668"/>
          <a:ext cx="80645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668500" y="141868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370050" y="1426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83</xdr:row>
      <xdr:rowOff>144841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3106400" y="13304157"/>
          <a:ext cx="800100" cy="54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868400" y="142494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557250" y="1433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96157</xdr:rowOff>
    </xdr:from>
    <xdr:to>
      <xdr:col>68</xdr:col>
      <xdr:colOff>152400</xdr:colOff>
      <xdr:row>80</xdr:row>
      <xdr:rowOff>96157</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2293600" y="1330415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39309</xdr:rowOff>
    </xdr:from>
    <xdr:to>
      <xdr:col>68</xdr:col>
      <xdr:colOff>203200</xdr:colOff>
      <xdr:row>86</xdr:row>
      <xdr:rowOff>140909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055600" y="14237909"/>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125686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2763500" y="1432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73782</xdr:rowOff>
    </xdr:from>
    <xdr:to>
      <xdr:col>64</xdr:col>
      <xdr:colOff>152400</xdr:colOff>
      <xdr:row>87</xdr:row>
      <xdr:rowOff>3932</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2242800" y="14272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160159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1950700" y="1435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127605</xdr:rowOff>
    </xdr:from>
    <xdr:to>
      <xdr:col>81</xdr:col>
      <xdr:colOff>95250</xdr:colOff>
      <xdr:row>83</xdr:row>
      <xdr:rowOff>57755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430500" y="1366580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48882</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5563850" y="1358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59568</xdr:rowOff>
    </xdr:from>
    <xdr:to>
      <xdr:col>77</xdr:col>
      <xdr:colOff>95250</xdr:colOff>
      <xdr:row>83</xdr:row>
      <xdr:rowOff>161168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668500" y="1376286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171345</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370050" y="1353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94041</xdr:rowOff>
    </xdr:from>
    <xdr:to>
      <xdr:col>73</xdr:col>
      <xdr:colOff>44450</xdr:colOff>
      <xdr:row>84</xdr:row>
      <xdr:rowOff>24191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868400" y="137973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34368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57250" y="13572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055600" y="13253357"/>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27635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45357</xdr:rowOff>
    </xdr:from>
    <xdr:to>
      <xdr:col>64</xdr:col>
      <xdr:colOff>152400</xdr:colOff>
      <xdr:row>80</xdr:row>
      <xdr:rowOff>146957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22428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157134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1950700" y="1303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空港関連の都市基盤整備等の事業推進や空港を管轄する消防業務のために必要な人員を確保したことにより、類似団体内平均値と比較して高い水準となっていたが、消防事務を一部事務組合（泉州南消防組合）へ移管した平成</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年度から同平均値と比較して低い水準となった。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年度は、概ね前年度並みで推移しており、今後も中期財政運営方針及び定員適正化計画等に基づき、より適正な定員管理に努める。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474950" y="9849273"/>
          <a:ext cx="0" cy="1226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556385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10753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5563850" y="959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405100" y="98492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212</xdr:rowOff>
    </xdr:from>
    <xdr:to>
      <xdr:col>81</xdr:col>
      <xdr:colOff>44450</xdr:colOff>
      <xdr:row>62</xdr:row>
      <xdr:rowOff>18309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712950" y="10236412"/>
          <a:ext cx="762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5563850" y="10354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430500" y="1038267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163619</xdr:rowOff>
    </xdr:from>
    <xdr:to>
      <xdr:col>77</xdr:col>
      <xdr:colOff>44450</xdr:colOff>
      <xdr:row>62</xdr:row>
      <xdr:rowOff>212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906500" y="10234719"/>
          <a:ext cx="80645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668500" y="103706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370050" y="10450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133456</xdr:rowOff>
    </xdr:from>
    <xdr:to>
      <xdr:col>72</xdr:col>
      <xdr:colOff>203200</xdr:colOff>
      <xdr:row>61</xdr:row>
      <xdr:rowOff>163619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106400" y="10204556"/>
          <a:ext cx="8001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868400" y="103625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557250" y="10442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105304</xdr:rowOff>
    </xdr:from>
    <xdr:to>
      <xdr:col>68</xdr:col>
      <xdr:colOff>152400</xdr:colOff>
      <xdr:row>61</xdr:row>
      <xdr:rowOff>133456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2293600" y="10176404"/>
          <a:ext cx="8128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055600" y="1036055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2763500" y="1044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2242800" y="10350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19507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138959</xdr:rowOff>
    </xdr:from>
    <xdr:to>
      <xdr:col>81</xdr:col>
      <xdr:colOff>95250</xdr:colOff>
      <xdr:row>62</xdr:row>
      <xdr:rowOff>69109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430500" y="102100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155486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5563850" y="1006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120862</xdr:rowOff>
    </xdr:from>
    <xdr:to>
      <xdr:col>77</xdr:col>
      <xdr:colOff>95250</xdr:colOff>
      <xdr:row>62</xdr:row>
      <xdr:rowOff>51012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668500" y="101919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61189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370050" y="9967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112819</xdr:rowOff>
    </xdr:from>
    <xdr:to>
      <xdr:col>73</xdr:col>
      <xdr:colOff>44450</xdr:colOff>
      <xdr:row>62</xdr:row>
      <xdr:rowOff>42969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868400" y="1018391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53146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557250" y="995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82656</xdr:rowOff>
    </xdr:from>
    <xdr:to>
      <xdr:col>68</xdr:col>
      <xdr:colOff>203200</xdr:colOff>
      <xdr:row>62</xdr:row>
      <xdr:rowOff>12806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055600" y="10153756"/>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22983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63500" y="992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2242800" y="1012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1950700" y="990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空港関連の都市基盤整備等を進め、その財源に地方債を活用した影響で、類似団体と比べて公債費の負担が重くなっている。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年度は、臨時財政対策債を前年度より</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億円減となる</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6.6</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億円新規発行したものの、全体の元金償還額が発行額を上回り、実質公債費比率は</a:t>
          </a:r>
          <a:r>
            <a:rPr kumimoji="1"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40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ポイント改善した。今後も中期財政運営方針に基づき、計画的な地方債の発行を行うことで、公債費の抑制に努める。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097915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16649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121073</xdr:rowOff>
    </xdr:from>
    <xdr:to>
      <xdr:col>81</xdr:col>
      <xdr:colOff>44450</xdr:colOff>
      <xdr:row>43</xdr:row>
      <xdr:rowOff>14817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474950" y="6064673"/>
          <a:ext cx="0" cy="10494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5563850" y="70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71141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36000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5563850" y="581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121073</xdr:rowOff>
    </xdr:from>
    <xdr:to>
      <xdr:col>81</xdr:col>
      <xdr:colOff>133350</xdr:colOff>
      <xdr:row>36</xdr:row>
      <xdr:rowOff>121073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405100" y="60646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43</xdr:row>
      <xdr:rowOff>6773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4712950" y="6999817"/>
          <a:ext cx="762000" cy="10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60554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5563850" y="6499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430500" y="664802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906500" y="7106073"/>
          <a:ext cx="806450" cy="16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668500" y="663998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37005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124883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106400" y="7268633"/>
          <a:ext cx="8001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868400" y="66158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557250" y="63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124883</xdr:rowOff>
    </xdr:from>
    <xdr:to>
      <xdr:col>68</xdr:col>
      <xdr:colOff>152400</xdr:colOff>
      <xdr:row>45</xdr:row>
      <xdr:rowOff>154517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2293600" y="7389283"/>
          <a:ext cx="812800" cy="19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11854</xdr:rowOff>
    </xdr:from>
    <xdr:to>
      <xdr:col>68</xdr:col>
      <xdr:colOff>203200</xdr:colOff>
      <xdr:row>40</xdr:row>
      <xdr:rowOff>113454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055600" y="6615854"/>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123631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2763500" y="639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2242800" y="663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19507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430500" y="694901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82144</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5563850" y="685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668500" y="706162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370050" y="7141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124883</xdr:rowOff>
    </xdr:from>
    <xdr:to>
      <xdr:col>73</xdr:col>
      <xdr:colOff>44450</xdr:colOff>
      <xdr:row>44</xdr:row>
      <xdr:rowOff>55033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868400" y="7224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39810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557250" y="730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74083</xdr:rowOff>
    </xdr:from>
    <xdr:to>
      <xdr:col>68</xdr:col>
      <xdr:colOff>203200</xdr:colOff>
      <xdr:row>45</xdr:row>
      <xdr:rowOff>4233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055600" y="733848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160460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63500" y="742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103717</xdr:rowOff>
    </xdr:from>
    <xdr:to>
      <xdr:col>64</xdr:col>
      <xdr:colOff>152400</xdr:colOff>
      <xdr:row>46</xdr:row>
      <xdr:rowOff>33867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2242800" y="75332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18644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1950700" y="761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類似団体平均を上回っており、主な要因としては、空港関連の都市基盤整備等を進め、その財源に地方債を活用した影響で、一般会計等の地方債現在高が標準財政規模の約</a:t>
          </a:r>
          <a:r>
            <a:rPr kumimoji="1" lang="en-US" altLang="ja-JP" sz="1400">
              <a:latin typeface="ＭＳ Ｐゴシック" panose="020B0600070205080204" pitchFamily="50" charset="-128"/>
              <a:ea typeface="ＭＳ Ｐゴシック" panose="020B0600070205080204" pitchFamily="50" charset="-128"/>
            </a:rPr>
            <a:t>2.61</a:t>
          </a:r>
          <a:r>
            <a:rPr kumimoji="1" lang="ja-JP" altLang="en-US" sz="1400">
              <a:latin typeface="ＭＳ Ｐゴシック" panose="020B0600070205080204" pitchFamily="50" charset="-128"/>
              <a:ea typeface="ＭＳ Ｐゴシック" panose="020B0600070205080204" pitchFamily="50" charset="-128"/>
            </a:rPr>
            <a:t>倍の</a:t>
          </a:r>
          <a:r>
            <a:rPr kumimoji="1" lang="en-US" altLang="ja-JP" sz="1400">
              <a:latin typeface="ＭＳ Ｐゴシック" panose="020B0600070205080204" pitchFamily="50" charset="-128"/>
              <a:ea typeface="ＭＳ Ｐゴシック" panose="020B0600070205080204" pitchFamily="50" charset="-128"/>
            </a:rPr>
            <a:t>630</a:t>
          </a:r>
          <a:r>
            <a:rPr kumimoji="1" lang="ja-JP" altLang="en-US" sz="1400">
              <a:latin typeface="ＭＳ Ｐゴシック" panose="020B0600070205080204" pitchFamily="50" charset="-128"/>
              <a:ea typeface="ＭＳ Ｐゴシック" panose="020B0600070205080204" pitchFamily="50" charset="-128"/>
            </a:rPr>
            <a:t>億円となっていること、また、空港対岸の「りんくうタウン」の造成に関して、公費負担となる雨水整備を最優先で進めたため、公営企業債等繰出見込額が</a:t>
          </a:r>
          <a:r>
            <a:rPr kumimoji="1" lang="en-US" altLang="ja-JP" sz="1400">
              <a:latin typeface="ＭＳ Ｐゴシック" panose="020B0600070205080204" pitchFamily="50" charset="-128"/>
              <a:ea typeface="ＭＳ Ｐゴシック" panose="020B0600070205080204" pitchFamily="50" charset="-128"/>
            </a:rPr>
            <a:t>111</a:t>
          </a:r>
          <a:r>
            <a:rPr kumimoji="1" lang="ja-JP" altLang="en-US" sz="1400">
              <a:latin typeface="ＭＳ Ｐゴシック" panose="020B0600070205080204" pitchFamily="50" charset="-128"/>
              <a:ea typeface="ＭＳ Ｐゴシック" panose="020B0600070205080204" pitchFamily="50" charset="-128"/>
            </a:rPr>
            <a:t>億円となっていることがあげられる。今後も公債費等義務的経費の削減を中心とする行財政改革を進め、財政の健全化に努める。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89073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5587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32267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309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8946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5626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42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22306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0979150" y="209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474950" y="2230664"/>
          <a:ext cx="0" cy="14957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5563850" y="36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372645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5563850" y="193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405100" y="22306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50891</xdr:rowOff>
    </xdr:from>
    <xdr:to>
      <xdr:col>81</xdr:col>
      <xdr:colOff>44450</xdr:colOff>
      <xdr:row>17</xdr:row>
      <xdr:rowOff>136253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712950" y="2692491"/>
          <a:ext cx="762000" cy="25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5563850" y="204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430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136253</xdr:rowOff>
    </xdr:from>
    <xdr:to>
      <xdr:col>77</xdr:col>
      <xdr:colOff>44450</xdr:colOff>
      <xdr:row>21</xdr:row>
      <xdr:rowOff>143328</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906500" y="2942953"/>
          <a:ext cx="806450" cy="6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668500" y="217986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370050" y="1961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79556</xdr:rowOff>
    </xdr:from>
    <xdr:to>
      <xdr:col>72</xdr:col>
      <xdr:colOff>203200</xdr:colOff>
      <xdr:row>21</xdr:row>
      <xdr:rowOff>143328</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3106400" y="3546656"/>
          <a:ext cx="800100" cy="6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868400" y="224708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557250" y="202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13879</xdr:rowOff>
    </xdr:from>
    <xdr:to>
      <xdr:col>68</xdr:col>
      <xdr:colOff>152400</xdr:colOff>
      <xdr:row>21</xdr:row>
      <xdr:rowOff>79556</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2293600" y="2820579"/>
          <a:ext cx="812800" cy="72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055600" y="2272937"/>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2763500" y="2048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2242800" y="22660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1950700" y="204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91</xdr:rowOff>
    </xdr:from>
    <xdr:to>
      <xdr:col>81</xdr:col>
      <xdr:colOff>95250</xdr:colOff>
      <xdr:row>16</xdr:row>
      <xdr:rowOff>101691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430500" y="264169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143618</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5563850" y="262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85453</xdr:rowOff>
    </xdr:from>
    <xdr:to>
      <xdr:col>77</xdr:col>
      <xdr:colOff>95250</xdr:colOff>
      <xdr:row>18</xdr:row>
      <xdr:rowOff>15603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668500" y="289215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380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370050" y="2972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92528</xdr:rowOff>
    </xdr:from>
    <xdr:to>
      <xdr:col>73</xdr:col>
      <xdr:colOff>44450</xdr:colOff>
      <xdr:row>22</xdr:row>
      <xdr:rowOff>22678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868400" y="35596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7455</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557250" y="363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28756</xdr:rowOff>
    </xdr:from>
    <xdr:to>
      <xdr:col>68</xdr:col>
      <xdr:colOff>203200</xdr:colOff>
      <xdr:row>21</xdr:row>
      <xdr:rowOff>130356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055600" y="349585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115133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2763500" y="358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134529</xdr:rowOff>
    </xdr:from>
    <xdr:to>
      <xdr:col>64</xdr:col>
      <xdr:colOff>152400</xdr:colOff>
      <xdr:row>17</xdr:row>
      <xdr:rowOff>64679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2242800" y="27761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49456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1950700" y="285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98,545
96,421
56.51
76,818,888
76,316,581
408,736
24,080,948
58,619,166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年度の会計年度任用職員制度の開始に伴い、令和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年度においても実質職員給全体で増加とな</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した。人員適正化等の取組により類似団体内平均を下回っている。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今後も中期財政運営方針及び定員適正化計画等に基づき、人件費の適正化に努める。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147574</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4832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147574</xdr:rowOff>
    </xdr:from>
    <xdr:to>
      <xdr:col>19</xdr:col>
      <xdr:colOff>187325</xdr:colOff>
      <xdr:row>36</xdr:row>
      <xdr:rowOff>168148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48324"/>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83566</xdr:rowOff>
    </xdr:from>
    <xdr:to>
      <xdr:col>15</xdr:col>
      <xdr:colOff>98425</xdr:colOff>
      <xdr:row>36</xdr:row>
      <xdr:rowOff>168148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4316"/>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843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96774</xdr:rowOff>
    </xdr:from>
    <xdr:to>
      <xdr:col>20</xdr:col>
      <xdr:colOff>38100</xdr:colOff>
      <xdr:row>36</xdr:row>
      <xdr:rowOff>26924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37101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144543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年度は、前年度と比べて</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し、依然類似団体平均より高い水準である。主な要因としては、</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ふるさと応援寄付金等の増加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があげられる。新たに発生する委託料については特に注意を払いながら、物件費全体の精査に努める。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170543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15129"/>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18</xdr:row>
      <xdr:rowOff>137886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15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137886</xdr:rowOff>
    </xdr:from>
    <xdr:to>
      <xdr:col>73</xdr:col>
      <xdr:colOff>180975</xdr:colOff>
      <xdr:row>18</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23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389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149679</xdr:rowOff>
    </xdr:from>
    <xdr:to>
      <xdr:col>78</xdr:col>
      <xdr:colOff>120650</xdr:colOff>
      <xdr:row>18</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87086</xdr:rowOff>
    </xdr:from>
    <xdr:to>
      <xdr:col>74</xdr:col>
      <xdr:colOff>31750</xdr:colOff>
      <xdr:row>19</xdr:row>
      <xdr:rowOff>17236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2013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87086</xdr:rowOff>
    </xdr:from>
    <xdr:to>
      <xdr:col>69</xdr:col>
      <xdr:colOff>142875</xdr:colOff>
      <xdr:row>19</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2013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2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13806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障害者福祉</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に係る扶助費などが</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した。類似団体平均を若干下回る水準であるが、各種扶助費の支給については、今後も増加すると見込まれるため、適正化に努めていく。</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58420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4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43180</xdr:rowOff>
    </xdr:from>
    <xdr:to>
      <xdr:col>19</xdr:col>
      <xdr:colOff>187325</xdr:colOff>
      <xdr:row>56</xdr:row>
      <xdr:rowOff>111760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44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66040</xdr:rowOff>
    </xdr:from>
    <xdr:to>
      <xdr:col>15</xdr:col>
      <xdr:colOff>98425</xdr:colOff>
      <xdr:row>56</xdr:row>
      <xdr:rowOff>111760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667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66040</xdr:rowOff>
    </xdr:from>
    <xdr:to>
      <xdr:col>11</xdr:col>
      <xdr:colOff>9525</xdr:colOff>
      <xdr:row>56</xdr:row>
      <xdr:rowOff>81280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24147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60960</xdr:rowOff>
    </xdr:from>
    <xdr:to>
      <xdr:col>15</xdr:col>
      <xdr:colOff>149225</xdr:colOff>
      <xdr:row>56</xdr:row>
      <xdr:rowOff>162560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xdr:rowOff>
    </xdr:from>
    <xdr:to>
      <xdr:col>11</xdr:col>
      <xdr:colOff>60325</xdr:colOff>
      <xdr:row>56</xdr:row>
      <xdr:rowOff>116840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127017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若干</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高い水準となっ</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、前年度と比べて</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している。これは、</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介護保険事業特別会計繰出金が増加した一方、歳入全体が減少したことな</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どによるものである。</a:t>
          </a:r>
          <a:endParaRPr kumimoji="1" lang="ja-JP" altLang="en-US" sz="1400" baseline="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88072"/>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15422</xdr:rowOff>
    </xdr:from>
    <xdr:to>
      <xdr:col>78</xdr:col>
      <xdr:colOff>69850</xdr:colOff>
      <xdr:row>58</xdr:row>
      <xdr:rowOff>18143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880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18143</xdr:rowOff>
    </xdr:from>
    <xdr:to>
      <xdr:col>73</xdr:col>
      <xdr:colOff>180975</xdr:colOff>
      <xdr:row>60</xdr:row>
      <xdr:rowOff>67128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62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34472</xdr:rowOff>
    </xdr:from>
    <xdr:to>
      <xdr:col>69</xdr:col>
      <xdr:colOff>92075</xdr:colOff>
      <xdr:row>60</xdr:row>
      <xdr:rowOff>67128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321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136072</xdr:rowOff>
    </xdr:from>
    <xdr:to>
      <xdr:col>78</xdr:col>
      <xdr:colOff>120650</xdr:colOff>
      <xdr:row>57</xdr:row>
      <xdr:rowOff>66222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50999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2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138793</xdr:rowOff>
    </xdr:from>
    <xdr:to>
      <xdr:col>74</xdr:col>
      <xdr:colOff>31750</xdr:colOff>
      <xdr:row>58</xdr:row>
      <xdr:rowOff>68943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53720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16328</xdr:rowOff>
    </xdr:from>
    <xdr:to>
      <xdr:col>69</xdr:col>
      <xdr:colOff>142875</xdr:colOff>
      <xdr:row>60</xdr:row>
      <xdr:rowOff>117928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102705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8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155122</xdr:rowOff>
    </xdr:from>
    <xdr:to>
      <xdr:col>65</xdr:col>
      <xdr:colOff>53975</xdr:colOff>
      <xdr:row>60</xdr:row>
      <xdr:rowOff>85272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70049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に係る経常収支比率が類似団体平均を上回っているのは、泉州南消防組合、泉佐野市田尻町清掃施設組合及び地方独立行政法人りんくう総合医療センターへの負担金などが多額になっているためである。引き続きそれぞれ自立的・効率的な経営を維持するため、補助費等全体の精査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24130</xdr:rowOff>
    </xdr:from>
    <xdr:to>
      <xdr:col>82</xdr:col>
      <xdr:colOff>107950</xdr:colOff>
      <xdr:row>41</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70535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24130</xdr:rowOff>
    </xdr:from>
    <xdr:to>
      <xdr:col>78</xdr:col>
      <xdr:colOff>69850</xdr:colOff>
      <xdr:row>41</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705358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108712</xdr:rowOff>
    </xdr:from>
    <xdr:to>
      <xdr:col>73</xdr:col>
      <xdr:colOff>180975</xdr:colOff>
      <xdr:row>41</xdr:row>
      <xdr:rowOff>133858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623812"/>
          <a:ext cx="889000" cy="53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108712</xdr:rowOff>
    </xdr:from>
    <xdr:to>
      <xdr:col>69</xdr:col>
      <xdr:colOff>92075</xdr:colOff>
      <xdr:row>38</xdr:row>
      <xdr:rowOff>154432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6238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46482</xdr:rowOff>
    </xdr:from>
    <xdr:to>
      <xdr:col>82</xdr:col>
      <xdr:colOff>158750</xdr:colOff>
      <xdr:row>41</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126509</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144780</xdr:rowOff>
    </xdr:from>
    <xdr:to>
      <xdr:col>78</xdr:col>
      <xdr:colOff>120650</xdr:colOff>
      <xdr:row>41</xdr:row>
      <xdr:rowOff>74930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59707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83058</xdr:rowOff>
    </xdr:from>
    <xdr:to>
      <xdr:col>74</xdr:col>
      <xdr:colOff>31750</xdr:colOff>
      <xdr:row>42</xdr:row>
      <xdr:rowOff>13208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169435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57912</xdr:rowOff>
    </xdr:from>
    <xdr:to>
      <xdr:col>69</xdr:col>
      <xdr:colOff>142875</xdr:colOff>
      <xdr:row>38</xdr:row>
      <xdr:rowOff>159512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144289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rgbClr val="00B0F0"/>
              </a:solidFill>
              <a:effectLst/>
              <a:latin typeface="ＭＳ Ｐゴシック" panose="020B0600070205080204" pitchFamily="50" charset="-128"/>
              <a:ea typeface="ＭＳ Ｐゴシック" panose="020B0600070205080204" pitchFamily="50" charset="-128"/>
              <a:cs typeface="+mn-cs"/>
            </a:rPr>
            <a:t>　</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空港関連の都市基盤整備等を積極的に進め、その財源に地方債を活用した影響で、地方債の元利償還金が膨らんでおり、公債費に係る経常収支比率は類似団体平均を</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4.2</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今後も中期財政運営方針に基づき、計画的な地方債の発行を行うことで、公債費の抑制に努める。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73661</xdr:rowOff>
    </xdr:from>
    <xdr:to>
      <xdr:col>24</xdr:col>
      <xdr:colOff>25400</xdr:colOff>
      <xdr:row>78</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4467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4467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92711</xdr:rowOff>
    </xdr:from>
    <xdr:to>
      <xdr:col>15</xdr:col>
      <xdr:colOff>98425</xdr:colOff>
      <xdr:row>79</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6372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80</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6372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22861</xdr:rowOff>
    </xdr:from>
    <xdr:to>
      <xdr:col>20</xdr:col>
      <xdr:colOff>38100</xdr:colOff>
      <xdr:row>78</xdr:row>
      <xdr:rowOff>124461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109238</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482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87630</xdr:rowOff>
    </xdr:from>
    <xdr:to>
      <xdr:col>15</xdr:col>
      <xdr:colOff>149225</xdr:colOff>
      <xdr:row>80</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41911</xdr:rowOff>
    </xdr:from>
    <xdr:to>
      <xdr:col>11</xdr:col>
      <xdr:colOff>60325</xdr:colOff>
      <xdr:row>79</xdr:row>
      <xdr:rowOff>143511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公債費以外に係る経常収支比率は、分母</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歳入</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全体</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a:t>
          </a:r>
          <a:r>
            <a:rPr kumimoji="1" lang="en-US"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3.9</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構成比は高い方から順に人件費、補助費等、物件費、扶助費</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構成比において高い割合を占める各費目</a:t>
          </a:r>
          <a:r>
            <a:rPr kumimoji="1" lang="ja-JP" altLang="en-US"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では</a:t>
          </a:r>
          <a:r>
            <a:rPr kumimoji="1"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、人件費、扶助費以外は類似団体平均より高くなっているため、注意して比率の改善に努める。</a:t>
          </a:r>
          <a:endParaRPr lang="ja-JP" altLang="ja-JP" sz="1400" baseline="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121285</xdr:rowOff>
    </xdr:from>
    <xdr:to>
      <xdr:col>82</xdr:col>
      <xdr:colOff>107950</xdr:colOff>
      <xdr:row>80</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3713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36212</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121285</xdr:rowOff>
    </xdr:from>
    <xdr:to>
      <xdr:col>82</xdr:col>
      <xdr:colOff>196850</xdr:colOff>
      <xdr:row>73</xdr:row>
      <xdr:rowOff>121285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37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24130</xdr:rowOff>
    </xdr:from>
    <xdr:to>
      <xdr:col>82</xdr:col>
      <xdr:colOff>107950</xdr:colOff>
      <xdr:row>79</xdr:row>
      <xdr:rowOff>75564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97230"/>
          <a:ext cx="838200" cy="22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24130</xdr:rowOff>
    </xdr:from>
    <xdr:to>
      <xdr:col>78</xdr:col>
      <xdr:colOff>69850</xdr:colOff>
      <xdr:row>80</xdr:row>
      <xdr:rowOff>69850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9723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86995</xdr:rowOff>
    </xdr:from>
    <xdr:to>
      <xdr:col>73</xdr:col>
      <xdr:colOff>180975</xdr:colOff>
      <xdr:row>80</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46009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86995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4086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24764</xdr:rowOff>
    </xdr:from>
    <xdr:to>
      <xdr:col>69</xdr:col>
      <xdr:colOff>142875</xdr:colOff>
      <xdr:row>77</xdr:row>
      <xdr:rowOff>126364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136541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156211</xdr:rowOff>
    </xdr:from>
    <xdr:to>
      <xdr:col>65</xdr:col>
      <xdr:colOff>53975</xdr:colOff>
      <xdr:row>77</xdr:row>
      <xdr:rowOff>86361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96538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24764</xdr:rowOff>
    </xdr:from>
    <xdr:to>
      <xdr:col>82</xdr:col>
      <xdr:colOff>158750</xdr:colOff>
      <xdr:row>79</xdr:row>
      <xdr:rowOff>126364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56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168291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144780</xdr:rowOff>
    </xdr:from>
    <xdr:to>
      <xdr:col>78</xdr:col>
      <xdr:colOff>120650</xdr:colOff>
      <xdr:row>78</xdr:row>
      <xdr:rowOff>74930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59707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2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19050</xdr:rowOff>
    </xdr:from>
    <xdr:to>
      <xdr:col>74</xdr:col>
      <xdr:colOff>31750</xdr:colOff>
      <xdr:row>80</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105427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36195</xdr:rowOff>
    </xdr:from>
    <xdr:to>
      <xdr:col>69</xdr:col>
      <xdr:colOff>142875</xdr:colOff>
      <xdr:row>78</xdr:row>
      <xdr:rowOff>137795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122572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9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105999</xdr:rowOff>
    </xdr:from>
    <xdr:to>
      <xdr:col>29</xdr:col>
      <xdr:colOff>127000</xdr:colOff>
      <xdr:row>15</xdr:row>
      <xdr:rowOff>150508</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25374"/>
          <a:ext cx="647700" cy="44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86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150508</xdr:rowOff>
    </xdr:from>
    <xdr:to>
      <xdr:col>26</xdr:col>
      <xdr:colOff>50800</xdr:colOff>
      <xdr:row>15</xdr:row>
      <xdr:rowOff>170990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69883"/>
          <a:ext cx="698500" cy="20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120157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910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170990</xdr:rowOff>
    </xdr:from>
    <xdr:to>
      <xdr:col>22</xdr:col>
      <xdr:colOff>114300</xdr:colOff>
      <xdr:row>16</xdr:row>
      <xdr:rowOff>139878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90365"/>
          <a:ext cx="698500" cy="14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143862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4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136792</xdr:rowOff>
    </xdr:from>
    <xdr:to>
      <xdr:col>18</xdr:col>
      <xdr:colOff>177800</xdr:colOff>
      <xdr:row>16</xdr:row>
      <xdr:rowOff>139878</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27617"/>
          <a:ext cx="698500" cy="3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73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24099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8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55199</xdr:rowOff>
    </xdr:from>
    <xdr:to>
      <xdr:col>29</xdr:col>
      <xdr:colOff>177800</xdr:colOff>
      <xdr:row>15</xdr:row>
      <xdr:rowOff>156799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74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71726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1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99708</xdr:rowOff>
    </xdr:from>
    <xdr:to>
      <xdr:col>26</xdr:col>
      <xdr:colOff>101600</xdr:colOff>
      <xdr:row>16</xdr:row>
      <xdr:rowOff>29858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19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40035</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487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120190</xdr:rowOff>
    </xdr:from>
    <xdr:to>
      <xdr:col>22</xdr:col>
      <xdr:colOff>165100</xdr:colOff>
      <xdr:row>16</xdr:row>
      <xdr:rowOff>50340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7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60517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0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89078</xdr:rowOff>
    </xdr:from>
    <xdr:to>
      <xdr:col>19</xdr:col>
      <xdr:colOff>38100</xdr:colOff>
      <xdr:row>17</xdr:row>
      <xdr:rowOff>19228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79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29405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48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85992</xdr:rowOff>
    </xdr:from>
    <xdr:to>
      <xdr:col>15</xdr:col>
      <xdr:colOff>101600</xdr:colOff>
      <xdr:row>17</xdr:row>
      <xdr:rowOff>16142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7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26319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64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247929</xdr:rowOff>
    </xdr:from>
    <xdr:to>
      <xdr:col>29</xdr:col>
      <xdr:colOff>127000</xdr:colOff>
      <xdr:row>34</xdr:row>
      <xdr:rowOff>320472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515379"/>
          <a:ext cx="6477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122009</xdr:rowOff>
    </xdr:from>
    <xdr:to>
      <xdr:col>26</xdr:col>
      <xdr:colOff>50800</xdr:colOff>
      <xdr:row>34</xdr:row>
      <xdr:rowOff>247929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389459"/>
          <a:ext cx="698500" cy="12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36856</xdr:rowOff>
    </xdr:from>
    <xdr:to>
      <xdr:col>22</xdr:col>
      <xdr:colOff>114300</xdr:colOff>
      <xdr:row>34</xdr:row>
      <xdr:rowOff>122009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304306"/>
          <a:ext cx="698500" cy="8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183121</xdr:rowOff>
    </xdr:from>
    <xdr:to>
      <xdr:col>18</xdr:col>
      <xdr:colOff>177800</xdr:colOff>
      <xdr:row>34</xdr:row>
      <xdr:rowOff>36856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107671"/>
          <a:ext cx="698500" cy="19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269672</xdr:rowOff>
    </xdr:from>
    <xdr:to>
      <xdr:col>29</xdr:col>
      <xdr:colOff>177800</xdr:colOff>
      <xdr:row>35</xdr:row>
      <xdr:rowOff>28372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37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114749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8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197129</xdr:rowOff>
    </xdr:from>
    <xdr:to>
      <xdr:col>26</xdr:col>
      <xdr:colOff>101600</xdr:colOff>
      <xdr:row>34</xdr:row>
      <xdr:rowOff>298729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4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308906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3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71209</xdr:rowOff>
    </xdr:from>
    <xdr:to>
      <xdr:col>22</xdr:col>
      <xdr:colOff>165100</xdr:colOff>
      <xdr:row>34</xdr:row>
      <xdr:rowOff>172809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338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182986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10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328956</xdr:rowOff>
    </xdr:from>
    <xdr:to>
      <xdr:col>19</xdr:col>
      <xdr:colOff>38100</xdr:colOff>
      <xdr:row>34</xdr:row>
      <xdr:rowOff>87656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253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97833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02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132321</xdr:rowOff>
    </xdr:from>
    <xdr:to>
      <xdr:col>15</xdr:col>
      <xdr:colOff>101600</xdr:colOff>
      <xdr:row>33</xdr:row>
      <xdr:rowOff>233921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05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72648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582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98,545
96,421
56.51
76,818,888
76,316,581
408,736
24,080,948
58,619,166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159543</xdr:rowOff>
    </xdr:from>
    <xdr:to>
      <xdr:col>24</xdr:col>
      <xdr:colOff>63500</xdr:colOff>
      <xdr:row>35</xdr:row>
      <xdr:rowOff>163909</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60293"/>
          <a:ext cx="838200" cy="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163909</xdr:rowOff>
    </xdr:from>
    <xdr:to>
      <xdr:col>19</xdr:col>
      <xdr:colOff>177800</xdr:colOff>
      <xdr:row>36</xdr:row>
      <xdr:rowOff>59827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6164659"/>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59827</xdr:rowOff>
    </xdr:from>
    <xdr:to>
      <xdr:col>15</xdr:col>
      <xdr:colOff>50800</xdr:colOff>
      <xdr:row>37</xdr:row>
      <xdr:rowOff>1008</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232027"/>
          <a:ext cx="889000" cy="1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148775</xdr:rowOff>
    </xdr:from>
    <xdr:to>
      <xdr:col>10</xdr:col>
      <xdr:colOff>114300</xdr:colOff>
      <xdr:row>37</xdr:row>
      <xdr:rowOff>1008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320975"/>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108743</xdr:rowOff>
    </xdr:from>
    <xdr:to>
      <xdr:col>24</xdr:col>
      <xdr:colOff>114300</xdr:colOff>
      <xdr:row>36</xdr:row>
      <xdr:rowOff>38893</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10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87170</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8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113109</xdr:rowOff>
    </xdr:from>
    <xdr:to>
      <xdr:col>20</xdr:col>
      <xdr:colOff>38100</xdr:colOff>
      <xdr:row>36</xdr:row>
      <xdr:rowOff>43259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34386</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0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9027</xdr:rowOff>
    </xdr:from>
    <xdr:to>
      <xdr:col>15</xdr:col>
      <xdr:colOff>101600</xdr:colOff>
      <xdr:row>36</xdr:row>
      <xdr:rowOff>110627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18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101754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27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121658</xdr:rowOff>
    </xdr:from>
    <xdr:to>
      <xdr:col>10</xdr:col>
      <xdr:colOff>165100</xdr:colOff>
      <xdr:row>37</xdr:row>
      <xdr:rowOff>51808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2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42935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3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97975</xdr:rowOff>
    </xdr:from>
    <xdr:to>
      <xdr:col>6</xdr:col>
      <xdr:colOff>38100</xdr:colOff>
      <xdr:row>37</xdr:row>
      <xdr:rowOff>28125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19252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36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129446</xdr:rowOff>
    </xdr:from>
    <xdr:to>
      <xdr:col>24</xdr:col>
      <xdr:colOff>63500</xdr:colOff>
      <xdr:row>52</xdr:row>
      <xdr:rowOff>140516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01946"/>
          <a:ext cx="838200" cy="35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74838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7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140516</xdr:rowOff>
    </xdr:from>
    <xdr:to>
      <xdr:col>19</xdr:col>
      <xdr:colOff>177800</xdr:colOff>
      <xdr:row>55</xdr:row>
      <xdr:rowOff>157318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55916"/>
          <a:ext cx="889000" cy="53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84243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8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1429</xdr:rowOff>
    </xdr:from>
    <xdr:to>
      <xdr:col>15</xdr:col>
      <xdr:colOff>50800</xdr:colOff>
      <xdr:row>55</xdr:row>
      <xdr:rowOff>157318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088279"/>
          <a:ext cx="889000" cy="49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18798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6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129854</xdr:rowOff>
    </xdr:from>
    <xdr:to>
      <xdr:col>10</xdr:col>
      <xdr:colOff>114300</xdr:colOff>
      <xdr:row>53</xdr:row>
      <xdr:rowOff>1429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8530904"/>
          <a:ext cx="889000" cy="55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44271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98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86072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78646</xdr:rowOff>
    </xdr:from>
    <xdr:to>
      <xdr:col>24</xdr:col>
      <xdr:colOff>114300</xdr:colOff>
      <xdr:row>51</xdr:row>
      <xdr:rowOff>8796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65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31673</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04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89716</xdr:rowOff>
    </xdr:from>
    <xdr:to>
      <xdr:col>20</xdr:col>
      <xdr:colOff>38100</xdr:colOff>
      <xdr:row>53</xdr:row>
      <xdr:rowOff>19866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0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36393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78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106518</xdr:rowOff>
    </xdr:from>
    <xdr:to>
      <xdr:col>15</xdr:col>
      <xdr:colOff>101600</xdr:colOff>
      <xdr:row>56</xdr:row>
      <xdr:rowOff>36668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3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53195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3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122079</xdr:rowOff>
    </xdr:from>
    <xdr:to>
      <xdr:col>10</xdr:col>
      <xdr:colOff>165100</xdr:colOff>
      <xdr:row>53</xdr:row>
      <xdr:rowOff>52229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68756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881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79054</xdr:rowOff>
    </xdr:from>
    <xdr:to>
      <xdr:col>6</xdr:col>
      <xdr:colOff>38100</xdr:colOff>
      <xdr:row>50</xdr:row>
      <xdr:rowOff>9204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4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25731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825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84745</xdr:rowOff>
    </xdr:from>
    <xdr:to>
      <xdr:col>24</xdr:col>
      <xdr:colOff>63500</xdr:colOff>
      <xdr:row>78</xdr:row>
      <xdr:rowOff>86894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57845"/>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86894</xdr:rowOff>
    </xdr:from>
    <xdr:to>
      <xdr:col>19</xdr:col>
      <xdr:colOff>177800</xdr:colOff>
      <xdr:row>78</xdr:row>
      <xdr:rowOff>88677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9994"/>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88128</xdr:rowOff>
    </xdr:from>
    <xdr:to>
      <xdr:col>15</xdr:col>
      <xdr:colOff>50800</xdr:colOff>
      <xdr:row>78</xdr:row>
      <xdr:rowOff>88677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6122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88128</xdr:rowOff>
    </xdr:from>
    <xdr:to>
      <xdr:col>10</xdr:col>
      <xdr:colOff>114300</xdr:colOff>
      <xdr:row>78</xdr:row>
      <xdr:rowOff>92197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122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33945</xdr:rowOff>
    </xdr:from>
    <xdr:to>
      <xdr:col>24</xdr:col>
      <xdr:colOff>114300</xdr:colOff>
      <xdr:row>78</xdr:row>
      <xdr:rowOff>135545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120322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36094</xdr:rowOff>
    </xdr:from>
    <xdr:to>
      <xdr:col>20</xdr:col>
      <xdr:colOff>38100</xdr:colOff>
      <xdr:row>78</xdr:row>
      <xdr:rowOff>137694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128821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37877</xdr:rowOff>
    </xdr:from>
    <xdr:to>
      <xdr:col>15</xdr:col>
      <xdr:colOff>101600</xdr:colOff>
      <xdr:row>78</xdr:row>
      <xdr:rowOff>139477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130604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37328</xdr:rowOff>
    </xdr:from>
    <xdr:to>
      <xdr:col>10</xdr:col>
      <xdr:colOff>165100</xdr:colOff>
      <xdr:row>78</xdr:row>
      <xdr:rowOff>138928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130055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41397</xdr:rowOff>
    </xdr:from>
    <xdr:to>
      <xdr:col>6</xdr:col>
      <xdr:colOff>38100</xdr:colOff>
      <xdr:row>78</xdr:row>
      <xdr:rowOff>142997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134124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0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151160</xdr:rowOff>
    </xdr:from>
    <xdr:to>
      <xdr:col>24</xdr:col>
      <xdr:colOff>63500</xdr:colOff>
      <xdr:row>95</xdr:row>
      <xdr:rowOff>55363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267460"/>
          <a:ext cx="838200" cy="7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61634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4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151160</xdr:rowOff>
    </xdr:from>
    <xdr:to>
      <xdr:col>19</xdr:col>
      <xdr:colOff>177800</xdr:colOff>
      <xdr:row>96</xdr:row>
      <xdr:rowOff>17940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267460"/>
          <a:ext cx="889000" cy="20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95857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38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17940</xdr:rowOff>
    </xdr:from>
    <xdr:to>
      <xdr:col>15</xdr:col>
      <xdr:colOff>50800</xdr:colOff>
      <xdr:row>96</xdr:row>
      <xdr:rowOff>81612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477140"/>
          <a:ext cx="889000" cy="6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150248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609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81612</xdr:rowOff>
    </xdr:from>
    <xdr:to>
      <xdr:col>10</xdr:col>
      <xdr:colOff>114300</xdr:colOff>
      <xdr:row>96</xdr:row>
      <xdr:rowOff>124650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540812"/>
          <a:ext cx="889000" cy="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166098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62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35362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666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4563</xdr:rowOff>
    </xdr:from>
    <xdr:to>
      <xdr:col>24</xdr:col>
      <xdr:colOff>114300</xdr:colOff>
      <xdr:row>95</xdr:row>
      <xdr:rowOff>106163</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2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27440</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14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100360</xdr:rowOff>
    </xdr:from>
    <xdr:to>
      <xdr:col>20</xdr:col>
      <xdr:colOff>38100</xdr:colOff>
      <xdr:row>95</xdr:row>
      <xdr:rowOff>30510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2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47037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599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138590</xdr:rowOff>
    </xdr:from>
    <xdr:to>
      <xdr:col>15</xdr:col>
      <xdr:colOff>101600</xdr:colOff>
      <xdr:row>96</xdr:row>
      <xdr:rowOff>68740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85267</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795" y="1620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30812</xdr:rowOff>
    </xdr:from>
    <xdr:to>
      <xdr:col>10</xdr:col>
      <xdr:colOff>165100</xdr:colOff>
      <xdr:row>96</xdr:row>
      <xdr:rowOff>132412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9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148939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795" y="1626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73850</xdr:rowOff>
    </xdr:from>
    <xdr:to>
      <xdr:col>6</xdr:col>
      <xdr:colOff>38100</xdr:colOff>
      <xdr:row>97</xdr:row>
      <xdr:rowOff>4000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20527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795" y="1630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45284</xdr:rowOff>
    </xdr:from>
    <xdr:to>
      <xdr:col>54</xdr:col>
      <xdr:colOff>189865</xdr:colOff>
      <xdr:row>38</xdr:row>
      <xdr:rowOff>47515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6046034"/>
          <a:ext cx="1270" cy="51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51342</xdr:rowOff>
    </xdr:from>
    <xdr:ext cx="534377"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656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47515</xdr:rowOff>
    </xdr:from>
    <xdr:to>
      <xdr:col>55</xdr:col>
      <xdr:colOff>88900</xdr:colOff>
      <xdr:row>38</xdr:row>
      <xdr:rowOff>47515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656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163411</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82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45284</xdr:rowOff>
    </xdr:from>
    <xdr:to>
      <xdr:col>55</xdr:col>
      <xdr:colOff>88900</xdr:colOff>
      <xdr:row>35</xdr:row>
      <xdr:rowOff>45284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046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45284</xdr:rowOff>
    </xdr:from>
    <xdr:to>
      <xdr:col>55</xdr:col>
      <xdr:colOff>0</xdr:colOff>
      <xdr:row>35</xdr:row>
      <xdr:rowOff>168376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6046034"/>
          <a:ext cx="838200" cy="12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17515</xdr:rowOff>
    </xdr:from>
    <xdr:ext cx="534377"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6361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39088</xdr:rowOff>
    </xdr:from>
    <xdr:to>
      <xdr:col>55</xdr:col>
      <xdr:colOff>50800</xdr:colOff>
      <xdr:row>37</xdr:row>
      <xdr:rowOff>140688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638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167868</xdr:rowOff>
    </xdr:from>
    <xdr:to>
      <xdr:col>50</xdr:col>
      <xdr:colOff>114300</xdr:colOff>
      <xdr:row>35</xdr:row>
      <xdr:rowOff>168376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8750300" y="5825718"/>
          <a:ext cx="889000" cy="34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55090</xdr:rowOff>
    </xdr:from>
    <xdr:to>
      <xdr:col>50</xdr:col>
      <xdr:colOff>165100</xdr:colOff>
      <xdr:row>37</xdr:row>
      <xdr:rowOff>156690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39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147817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649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144697</xdr:rowOff>
    </xdr:from>
    <xdr:to>
      <xdr:col>45</xdr:col>
      <xdr:colOff>177800</xdr:colOff>
      <xdr:row>33</xdr:row>
      <xdr:rowOff>167868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5459647"/>
          <a:ext cx="889000" cy="36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112107</xdr:rowOff>
    </xdr:from>
    <xdr:to>
      <xdr:col>46</xdr:col>
      <xdr:colOff>38100</xdr:colOff>
      <xdr:row>35</xdr:row>
      <xdr:rowOff>42257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594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33384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50795" y="603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144697</xdr:rowOff>
    </xdr:from>
    <xdr:to>
      <xdr:col>41</xdr:col>
      <xdr:colOff>50800</xdr:colOff>
      <xdr:row>32</xdr:row>
      <xdr:rowOff>58131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5459647"/>
          <a:ext cx="889000" cy="8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86111</xdr:rowOff>
    </xdr:from>
    <xdr:to>
      <xdr:col>41</xdr:col>
      <xdr:colOff>101600</xdr:colOff>
      <xdr:row>38</xdr:row>
      <xdr:rowOff>16261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7388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52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97518</xdr:rowOff>
    </xdr:from>
    <xdr:to>
      <xdr:col>36</xdr:col>
      <xdr:colOff>165100</xdr:colOff>
      <xdr:row>38</xdr:row>
      <xdr:rowOff>27668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18795</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53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165934</xdr:rowOff>
    </xdr:from>
    <xdr:to>
      <xdr:col>55</xdr:col>
      <xdr:colOff>50800</xdr:colOff>
      <xdr:row>35</xdr:row>
      <xdr:rowOff>96084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99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118961</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94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117576</xdr:rowOff>
    </xdr:from>
    <xdr:to>
      <xdr:col>50</xdr:col>
      <xdr:colOff>165100</xdr:colOff>
      <xdr:row>36</xdr:row>
      <xdr:rowOff>47726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1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64253</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39795" y="58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117068</xdr:rowOff>
    </xdr:from>
    <xdr:to>
      <xdr:col>46</xdr:col>
      <xdr:colOff>38100</xdr:colOff>
      <xdr:row>34</xdr:row>
      <xdr:rowOff>47218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577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63745</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50795" y="55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93897</xdr:rowOff>
    </xdr:from>
    <xdr:to>
      <xdr:col>41</xdr:col>
      <xdr:colOff>101600</xdr:colOff>
      <xdr:row>32</xdr:row>
      <xdr:rowOff>24047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540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40574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61795" y="5184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7331</xdr:rowOff>
    </xdr:from>
    <xdr:to>
      <xdr:col>36</xdr:col>
      <xdr:colOff>165100</xdr:colOff>
      <xdr:row>32</xdr:row>
      <xdr:rowOff>108931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54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125458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672795" y="5268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14999</xdr:rowOff>
    </xdr:from>
    <xdr:to>
      <xdr:col>55</xdr:col>
      <xdr:colOff>0</xdr:colOff>
      <xdr:row>56</xdr:row>
      <xdr:rowOff>48666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616199"/>
          <a:ext cx="838200" cy="3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63754</xdr:rowOff>
    </xdr:from>
    <xdr:to>
      <xdr:col>50</xdr:col>
      <xdr:colOff>114300</xdr:colOff>
      <xdr:row>56</xdr:row>
      <xdr:rowOff>48666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493504"/>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953</xdr:rowOff>
    </xdr:from>
    <xdr:to>
      <xdr:col>45</xdr:col>
      <xdr:colOff>177800</xdr:colOff>
      <xdr:row>55</xdr:row>
      <xdr:rowOff>63754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430703"/>
          <a:ext cx="889000" cy="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39882</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953</xdr:rowOff>
    </xdr:from>
    <xdr:to>
      <xdr:col>41</xdr:col>
      <xdr:colOff>50800</xdr:colOff>
      <xdr:row>55</xdr:row>
      <xdr:rowOff>109207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430703"/>
          <a:ext cx="889000" cy="10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56710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51757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65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135649</xdr:rowOff>
    </xdr:from>
    <xdr:to>
      <xdr:col>55</xdr:col>
      <xdr:colOff>50800</xdr:colOff>
      <xdr:row>56</xdr:row>
      <xdr:rowOff>65799</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5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158526</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41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169316</xdr:rowOff>
    </xdr:from>
    <xdr:to>
      <xdr:col>50</xdr:col>
      <xdr:colOff>165100</xdr:colOff>
      <xdr:row>56</xdr:row>
      <xdr:rowOff>99466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90593</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69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12954</xdr:rowOff>
    </xdr:from>
    <xdr:to>
      <xdr:col>46</xdr:col>
      <xdr:colOff>38100</xdr:colOff>
      <xdr:row>55</xdr:row>
      <xdr:rowOff>114554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44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131081</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21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121603</xdr:rowOff>
    </xdr:from>
    <xdr:to>
      <xdr:col>41</xdr:col>
      <xdr:colOff>101600</xdr:colOff>
      <xdr:row>55</xdr:row>
      <xdr:rowOff>51753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3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68280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15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58407</xdr:rowOff>
    </xdr:from>
    <xdr:to>
      <xdr:col>36</xdr:col>
      <xdr:colOff>165100</xdr:colOff>
      <xdr:row>55</xdr:row>
      <xdr:rowOff>160007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4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5084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2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89683</xdr:rowOff>
    </xdr:from>
    <xdr:to>
      <xdr:col>55</xdr:col>
      <xdr:colOff>0</xdr:colOff>
      <xdr:row>78</xdr:row>
      <xdr:rowOff>299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291333"/>
          <a:ext cx="838200" cy="8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134396</xdr:rowOff>
    </xdr:from>
    <xdr:to>
      <xdr:col>50</xdr:col>
      <xdr:colOff>114300</xdr:colOff>
      <xdr:row>77</xdr:row>
      <xdr:rowOff>89683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2993146"/>
          <a:ext cx="889000" cy="29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102027</xdr:rowOff>
    </xdr:from>
    <xdr:to>
      <xdr:col>45</xdr:col>
      <xdr:colOff>177800</xdr:colOff>
      <xdr:row>75</xdr:row>
      <xdr:rowOff>134396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960777"/>
          <a:ext cx="889000" cy="3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63416</xdr:rowOff>
    </xdr:from>
    <xdr:to>
      <xdr:col>41</xdr:col>
      <xdr:colOff>50800</xdr:colOff>
      <xdr:row>75</xdr:row>
      <xdr:rowOff>102027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2922166"/>
          <a:ext cx="889000" cy="3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120949</xdr:rowOff>
    </xdr:from>
    <xdr:to>
      <xdr:col>55</xdr:col>
      <xdr:colOff>50800</xdr:colOff>
      <xdr:row>78</xdr:row>
      <xdr:rowOff>51099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99376</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01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38883</xdr:rowOff>
    </xdr:from>
    <xdr:to>
      <xdr:col>50</xdr:col>
      <xdr:colOff>165100</xdr:colOff>
      <xdr:row>77</xdr:row>
      <xdr:rowOff>140483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2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131610</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04428" y="1333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83596</xdr:rowOff>
    </xdr:from>
    <xdr:to>
      <xdr:col>46</xdr:col>
      <xdr:colOff>38100</xdr:colOff>
      <xdr:row>76</xdr:row>
      <xdr:rowOff>13746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294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30273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71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51227</xdr:rowOff>
    </xdr:from>
    <xdr:to>
      <xdr:col>41</xdr:col>
      <xdr:colOff>101600</xdr:colOff>
      <xdr:row>75</xdr:row>
      <xdr:rowOff>152828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9099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169354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68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12616</xdr:rowOff>
    </xdr:from>
    <xdr:to>
      <xdr:col>36</xdr:col>
      <xdr:colOff>165100</xdr:colOff>
      <xdr:row>75</xdr:row>
      <xdr:rowOff>114216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28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130743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264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166973</xdr:rowOff>
    </xdr:from>
    <xdr:to>
      <xdr:col>55</xdr:col>
      <xdr:colOff>0</xdr:colOff>
      <xdr:row>95</xdr:row>
      <xdr:rowOff>166080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283273"/>
          <a:ext cx="838200" cy="17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166080</xdr:rowOff>
    </xdr:from>
    <xdr:to>
      <xdr:col>50</xdr:col>
      <xdr:colOff>114300</xdr:colOff>
      <xdr:row>96</xdr:row>
      <xdr:rowOff>121252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8750300" y="16453830"/>
          <a:ext cx="889000" cy="12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158536</xdr:rowOff>
    </xdr:from>
    <xdr:to>
      <xdr:col>45</xdr:col>
      <xdr:colOff>177800</xdr:colOff>
      <xdr:row>96</xdr:row>
      <xdr:rowOff>121252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446286"/>
          <a:ext cx="889000" cy="1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158536</xdr:rowOff>
    </xdr:from>
    <xdr:to>
      <xdr:col>41</xdr:col>
      <xdr:colOff>50800</xdr:colOff>
      <xdr:row>96</xdr:row>
      <xdr:rowOff>99946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6972300" y="16446286"/>
          <a:ext cx="889000" cy="11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39529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9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116173</xdr:rowOff>
    </xdr:from>
    <xdr:to>
      <xdr:col>55</xdr:col>
      <xdr:colOff>50800</xdr:colOff>
      <xdr:row>95</xdr:row>
      <xdr:rowOff>46323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2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139050</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0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115280</xdr:rowOff>
    </xdr:from>
    <xdr:to>
      <xdr:col>50</xdr:col>
      <xdr:colOff>165100</xdr:colOff>
      <xdr:row>96</xdr:row>
      <xdr:rowOff>45430</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4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36557</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49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70452</xdr:rowOff>
    </xdr:from>
    <xdr:to>
      <xdr:col>46</xdr:col>
      <xdr:colOff>38100</xdr:colOff>
      <xdr:row>97</xdr:row>
      <xdr:rowOff>602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2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163179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6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107736</xdr:rowOff>
    </xdr:from>
    <xdr:to>
      <xdr:col>41</xdr:col>
      <xdr:colOff>101600</xdr:colOff>
      <xdr:row>96</xdr:row>
      <xdr:rowOff>37886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3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54413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1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49146</xdr:rowOff>
    </xdr:from>
    <xdr:to>
      <xdr:col>36</xdr:col>
      <xdr:colOff>165100</xdr:colOff>
      <xdr:row>96</xdr:row>
      <xdr:rowOff>150746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50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141873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6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43688</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163449</xdr:rowOff>
    </xdr:from>
    <xdr:to>
      <xdr:col>76</xdr:col>
      <xdr:colOff>114300</xdr:colOff>
      <xdr:row>39</xdr:row>
      <xdr:rowOff>43688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678549"/>
          <a:ext cx="889000" cy="5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83566</xdr:rowOff>
    </xdr:from>
    <xdr:to>
      <xdr:col>71</xdr:col>
      <xdr:colOff>177800</xdr:colOff>
      <xdr:row>38</xdr:row>
      <xdr:rowOff>163449</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255766"/>
          <a:ext cx="889000" cy="42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79011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79428" y="659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164338</xdr:rowOff>
    </xdr:from>
    <xdr:to>
      <xdr:col>76</xdr:col>
      <xdr:colOff>165100</xdr:colOff>
      <xdr:row>39</xdr:row>
      <xdr:rowOff>94488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85615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112649</xdr:rowOff>
    </xdr:from>
    <xdr:to>
      <xdr:col>72</xdr:col>
      <xdr:colOff>38100</xdr:colOff>
      <xdr:row>39</xdr:row>
      <xdr:rowOff>42799</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33926</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32766</xdr:rowOff>
    </xdr:from>
    <xdr:to>
      <xdr:col>67</xdr:col>
      <xdr:colOff>101600</xdr:colOff>
      <xdr:row>36</xdr:row>
      <xdr:rowOff>134366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20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150893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428" y="598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48051</xdr:rowOff>
    </xdr:from>
    <xdr:to>
      <xdr:col>85</xdr:col>
      <xdr:colOff>127000</xdr:colOff>
      <xdr:row>73</xdr:row>
      <xdr:rowOff>107410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392451"/>
          <a:ext cx="838200" cy="2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69786</xdr:rowOff>
    </xdr:from>
    <xdr:to>
      <xdr:col>81</xdr:col>
      <xdr:colOff>50800</xdr:colOff>
      <xdr:row>73</xdr:row>
      <xdr:rowOff>107410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4592300" y="12414186"/>
          <a:ext cx="8890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123525</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8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69786</xdr:rowOff>
    </xdr:from>
    <xdr:to>
      <xdr:col>76</xdr:col>
      <xdr:colOff>114300</xdr:colOff>
      <xdr:row>73</xdr:row>
      <xdr:rowOff>38868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414186"/>
          <a:ext cx="8890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159968</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0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110420</xdr:rowOff>
    </xdr:from>
    <xdr:to>
      <xdr:col>71</xdr:col>
      <xdr:colOff>177800</xdr:colOff>
      <xdr:row>73</xdr:row>
      <xdr:rowOff>38868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814300" y="12111920"/>
          <a:ext cx="889000" cy="44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167034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0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148251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168701</xdr:rowOff>
    </xdr:from>
    <xdr:to>
      <xdr:col>85</xdr:col>
      <xdr:colOff>177800</xdr:colOff>
      <xdr:row>72</xdr:row>
      <xdr:rowOff>98851</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34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20128</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19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56610</xdr:rowOff>
    </xdr:from>
    <xdr:to>
      <xdr:col>81</xdr:col>
      <xdr:colOff>101600</xdr:colOff>
      <xdr:row>73</xdr:row>
      <xdr:rowOff>158210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57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3287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34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18986</xdr:rowOff>
    </xdr:from>
    <xdr:to>
      <xdr:col>76</xdr:col>
      <xdr:colOff>165100</xdr:colOff>
      <xdr:row>72</xdr:row>
      <xdr:rowOff>120586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3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137113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13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159518</xdr:rowOff>
    </xdr:from>
    <xdr:to>
      <xdr:col>72</xdr:col>
      <xdr:colOff>38100</xdr:colOff>
      <xdr:row>73</xdr:row>
      <xdr:rowOff>89668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5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106195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227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59620</xdr:rowOff>
    </xdr:from>
    <xdr:to>
      <xdr:col>67</xdr:col>
      <xdr:colOff>101600</xdr:colOff>
      <xdr:row>70</xdr:row>
      <xdr:rowOff>161220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06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6297</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183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96</xdr:row>
      <xdr:rowOff>154894</xdr:rowOff>
    </xdr:from>
    <xdr:to>
      <xdr:col>85</xdr:col>
      <xdr:colOff>126364</xdr:colOff>
      <xdr:row>98</xdr:row>
      <xdr:rowOff>137914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6317595" y="16614094"/>
          <a:ext cx="1269" cy="3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144439</xdr:rowOff>
    </xdr:from>
    <xdr:ext cx="378565" cy="259045"/>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370300" y="1694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137914</xdr:rowOff>
    </xdr:from>
    <xdr:to>
      <xdr:col>86</xdr:col>
      <xdr:colOff>25400</xdr:colOff>
      <xdr:row>98</xdr:row>
      <xdr:rowOff>137914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694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101571</xdr:rowOff>
    </xdr:from>
    <xdr:ext cx="599010" cy="25904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370300" y="16389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154894</xdr:rowOff>
    </xdr:from>
    <xdr:to>
      <xdr:col>86</xdr:col>
      <xdr:colOff>25400</xdr:colOff>
      <xdr:row>96</xdr:row>
      <xdr:rowOff>154894</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61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154894</xdr:rowOff>
    </xdr:from>
    <xdr:to>
      <xdr:col>85</xdr:col>
      <xdr:colOff>127000</xdr:colOff>
      <xdr:row>97</xdr:row>
      <xdr:rowOff>21489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481300" y="16614094"/>
          <a:ext cx="838200" cy="3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17440</xdr:rowOff>
    </xdr:from>
    <xdr:ext cx="534377" cy="259045"/>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370300" y="1681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39013</xdr:rowOff>
    </xdr:from>
    <xdr:to>
      <xdr:col>85</xdr:col>
      <xdr:colOff>177800</xdr:colOff>
      <xdr:row>98</xdr:row>
      <xdr:rowOff>140613</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6268700" y="1684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21489</xdr:rowOff>
    </xdr:from>
    <xdr:to>
      <xdr:col>81</xdr:col>
      <xdr:colOff>50800</xdr:colOff>
      <xdr:row>98</xdr:row>
      <xdr:rowOff>63112</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4592300" y="16652139"/>
          <a:ext cx="889000" cy="21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39435</xdr:rowOff>
    </xdr:from>
    <xdr:to>
      <xdr:col>81</xdr:col>
      <xdr:colOff>101600</xdr:colOff>
      <xdr:row>98</xdr:row>
      <xdr:rowOff>141035</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430500" y="168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132162</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14111" y="1693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44497</xdr:rowOff>
    </xdr:from>
    <xdr:to>
      <xdr:col>76</xdr:col>
      <xdr:colOff>114300</xdr:colOff>
      <xdr:row>98</xdr:row>
      <xdr:rowOff>63112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3703300" y="16503697"/>
          <a:ext cx="889000" cy="36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58172</xdr:rowOff>
    </xdr:from>
    <xdr:to>
      <xdr:col>76</xdr:col>
      <xdr:colOff>165100</xdr:colOff>
      <xdr:row>98</xdr:row>
      <xdr:rowOff>159772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541500" y="168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150899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25111" y="1695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45127</xdr:rowOff>
    </xdr:from>
    <xdr:to>
      <xdr:col>71</xdr:col>
      <xdr:colOff>177800</xdr:colOff>
      <xdr:row>96</xdr:row>
      <xdr:rowOff>44497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814300" y="15647077"/>
          <a:ext cx="889000" cy="85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57990</xdr:rowOff>
    </xdr:from>
    <xdr:to>
      <xdr:col>72</xdr:col>
      <xdr:colOff>38100</xdr:colOff>
      <xdr:row>98</xdr:row>
      <xdr:rowOff>159590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652500" y="1686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150717</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436111" y="169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44670</xdr:rowOff>
    </xdr:from>
    <xdr:to>
      <xdr:col>67</xdr:col>
      <xdr:colOff>101600</xdr:colOff>
      <xdr:row>98</xdr:row>
      <xdr:rowOff>146270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763500" y="1684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137397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547111" y="169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104094</xdr:rowOff>
    </xdr:from>
    <xdr:to>
      <xdr:col>85</xdr:col>
      <xdr:colOff>177800</xdr:colOff>
      <xdr:row>97</xdr:row>
      <xdr:rowOff>34244</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6268700" y="1656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57121</xdr:rowOff>
    </xdr:from>
    <xdr:ext cx="599010" cy="259045"/>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370300" y="1651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142139</xdr:rowOff>
    </xdr:from>
    <xdr:to>
      <xdr:col>81</xdr:col>
      <xdr:colOff>101600</xdr:colOff>
      <xdr:row>97</xdr:row>
      <xdr:rowOff>72289</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430500" y="1660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88816</xdr:rowOff>
    </xdr:from>
    <xdr:ext cx="59901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181795" y="1637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12312</xdr:rowOff>
    </xdr:from>
    <xdr:to>
      <xdr:col>76</xdr:col>
      <xdr:colOff>165100</xdr:colOff>
      <xdr:row>98</xdr:row>
      <xdr:rowOff>113912</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541500" y="1681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130439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8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165147</xdr:rowOff>
    </xdr:from>
    <xdr:to>
      <xdr:col>72</xdr:col>
      <xdr:colOff>38100</xdr:colOff>
      <xdr:row>96</xdr:row>
      <xdr:rowOff>95297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652500" y="1645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111824</xdr:rowOff>
    </xdr:from>
    <xdr:ext cx="59901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03795" y="1622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165777</xdr:rowOff>
    </xdr:from>
    <xdr:to>
      <xdr:col>67</xdr:col>
      <xdr:colOff>101600</xdr:colOff>
      <xdr:row>91</xdr:row>
      <xdr:rowOff>95927</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763500" y="1559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112454</xdr:rowOff>
    </xdr:from>
    <xdr:ext cx="59901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14795" y="1537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62166</xdr:rowOff>
    </xdr:from>
    <xdr:to>
      <xdr:col>116</xdr:col>
      <xdr:colOff>63500</xdr:colOff>
      <xdr:row>37</xdr:row>
      <xdr:rowOff>635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234366"/>
          <a:ext cx="838200" cy="10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12255</xdr:rowOff>
    </xdr:from>
    <xdr:to>
      <xdr:col>111</xdr:col>
      <xdr:colOff>177800</xdr:colOff>
      <xdr:row>36</xdr:row>
      <xdr:rowOff>62166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184455"/>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75709</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134017" y="6590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12255</xdr:rowOff>
    </xdr:from>
    <xdr:to>
      <xdr:col>107</xdr:col>
      <xdr:colOff>50800</xdr:colOff>
      <xdr:row>39</xdr:row>
      <xdr:rowOff>35116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545300" y="6184455"/>
          <a:ext cx="889000" cy="5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58564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57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35116</xdr:rowOff>
    </xdr:from>
    <xdr:to>
      <xdr:col>102</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721666"/>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121285</xdr:rowOff>
    </xdr:from>
    <xdr:to>
      <xdr:col>116</xdr:col>
      <xdr:colOff>114300</xdr:colOff>
      <xdr:row>37</xdr:row>
      <xdr:rowOff>51435</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2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144162</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14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11366</xdr:rowOff>
    </xdr:from>
    <xdr:to>
      <xdr:col>112</xdr:col>
      <xdr:colOff>38100</xdr:colOff>
      <xdr:row>36</xdr:row>
      <xdr:rowOff>112966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18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129493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5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132905</xdr:rowOff>
    </xdr:from>
    <xdr:to>
      <xdr:col>107</xdr:col>
      <xdr:colOff>101600</xdr:colOff>
      <xdr:row>36</xdr:row>
      <xdr:rowOff>63055</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79582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0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155766</xdr:rowOff>
    </xdr:from>
    <xdr:to>
      <xdr:col>102</xdr:col>
      <xdr:colOff>165100</xdr:colOff>
      <xdr:row>39</xdr:row>
      <xdr:rowOff>85916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77043</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88333" y="6763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14275</xdr:rowOff>
    </xdr:from>
    <xdr:to>
      <xdr:col>116</xdr:col>
      <xdr:colOff>63500</xdr:colOff>
      <xdr:row>57</xdr:row>
      <xdr:rowOff>93104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9786925"/>
          <a:ext cx="838200" cy="7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65232</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10009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97180</xdr:rowOff>
    </xdr:from>
    <xdr:to>
      <xdr:col>111</xdr:col>
      <xdr:colOff>177800</xdr:colOff>
      <xdr:row>57</xdr:row>
      <xdr:rowOff>14275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9184030"/>
          <a:ext cx="889000" cy="6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2081</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97180</xdr:rowOff>
    </xdr:from>
    <xdr:to>
      <xdr:col>107</xdr:col>
      <xdr:colOff>50800</xdr:colOff>
      <xdr:row>54</xdr:row>
      <xdr:rowOff>165418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184030"/>
          <a:ext cx="889000" cy="23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154252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9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165418</xdr:rowOff>
    </xdr:from>
    <xdr:to>
      <xdr:col>102</xdr:col>
      <xdr:colOff>114300</xdr:colOff>
      <xdr:row>57</xdr:row>
      <xdr:rowOff>51136</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423718"/>
          <a:ext cx="889000" cy="40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3776</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11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13816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29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42304</xdr:rowOff>
    </xdr:from>
    <xdr:to>
      <xdr:col>116</xdr:col>
      <xdr:colOff>114300</xdr:colOff>
      <xdr:row>57</xdr:row>
      <xdr:rowOff>143904</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81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65181</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66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134925</xdr:rowOff>
    </xdr:from>
    <xdr:to>
      <xdr:col>112</xdr:col>
      <xdr:colOff>38100</xdr:colOff>
      <xdr:row>57</xdr:row>
      <xdr:rowOff>65075</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73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81602</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511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46380</xdr:rowOff>
    </xdr:from>
    <xdr:to>
      <xdr:col>107</xdr:col>
      <xdr:colOff>101600</xdr:colOff>
      <xdr:row>53</xdr:row>
      <xdr:rowOff>147980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13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164507</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890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114618</xdr:rowOff>
    </xdr:from>
    <xdr:to>
      <xdr:col>102</xdr:col>
      <xdr:colOff>165100</xdr:colOff>
      <xdr:row>55</xdr:row>
      <xdr:rowOff>44768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3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61295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278111" y="91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336</xdr:rowOff>
    </xdr:from>
    <xdr:to>
      <xdr:col>98</xdr:col>
      <xdr:colOff>38100</xdr:colOff>
      <xdr:row>57</xdr:row>
      <xdr:rowOff>101936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7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118463</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5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106591</xdr:rowOff>
    </xdr:from>
    <xdr:to>
      <xdr:col>116</xdr:col>
      <xdr:colOff>63500</xdr:colOff>
      <xdr:row>74</xdr:row>
      <xdr:rowOff>109410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793891"/>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170502</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8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106591</xdr:rowOff>
    </xdr:from>
    <xdr:to>
      <xdr:col>111</xdr:col>
      <xdr:colOff>177800</xdr:colOff>
      <xdr:row>74</xdr:row>
      <xdr:rowOff>107506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79389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160329</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301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54051</xdr:rowOff>
    </xdr:from>
    <xdr:to>
      <xdr:col>107</xdr:col>
      <xdr:colOff>50800</xdr:colOff>
      <xdr:row>74</xdr:row>
      <xdr:rowOff>107506</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2227001"/>
          <a:ext cx="889000" cy="5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162577</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302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54051</xdr:rowOff>
    </xdr:from>
    <xdr:to>
      <xdr:col>102</xdr:col>
      <xdr:colOff>114300</xdr:colOff>
      <xdr:row>71</xdr:row>
      <xdr:rowOff>120574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2227001"/>
          <a:ext cx="889000" cy="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71252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85615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58610</xdr:rowOff>
    </xdr:from>
    <xdr:to>
      <xdr:col>116</xdr:col>
      <xdr:colOff>114300</xdr:colOff>
      <xdr:row>74</xdr:row>
      <xdr:rowOff>160210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81487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5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55791</xdr:rowOff>
    </xdr:from>
    <xdr:to>
      <xdr:col>112</xdr:col>
      <xdr:colOff>38100</xdr:colOff>
      <xdr:row>74</xdr:row>
      <xdr:rowOff>157391</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74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2468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51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56706</xdr:rowOff>
    </xdr:from>
    <xdr:to>
      <xdr:col>107</xdr:col>
      <xdr:colOff>101600</xdr:colOff>
      <xdr:row>74</xdr:row>
      <xdr:rowOff>158306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3383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3251</xdr:rowOff>
    </xdr:from>
    <xdr:to>
      <xdr:col>102</xdr:col>
      <xdr:colOff>165100</xdr:colOff>
      <xdr:row>71</xdr:row>
      <xdr:rowOff>104851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17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121378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19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69774</xdr:rowOff>
    </xdr:from>
    <xdr:to>
      <xdr:col>98</xdr:col>
      <xdr:colOff>38100</xdr:colOff>
      <xdr:row>71</xdr:row>
      <xdr:rowOff>171374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2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16451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01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774,433</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円となっている。主な構成項目である物件費は、住民一人当たり</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132,628</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円であり、平成</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年度から類似団体平均を超える高い水準で推移していることに加え、前年度から比較すると</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19.5</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％増加している。これは、各種業務の委託料及びふるさと応援寄附金に係る経費が増加したことが主な要因である。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98,545
96,421
56.51
76,818,888
76,316,581
408,736
24,080,948
58,619,166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64044</xdr:rowOff>
    </xdr:from>
    <xdr:to>
      <xdr:col>24</xdr:col>
      <xdr:colOff>63500</xdr:colOff>
      <xdr:row>33</xdr:row>
      <xdr:rowOff>130447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21894"/>
          <a:ext cx="8382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68416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97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114663</xdr:rowOff>
    </xdr:from>
    <xdr:to>
      <xdr:col>19</xdr:col>
      <xdr:colOff>177800</xdr:colOff>
      <xdr:row>33</xdr:row>
      <xdr:rowOff>130447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601063"/>
          <a:ext cx="889000" cy="18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163121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114663</xdr:rowOff>
    </xdr:from>
    <xdr:to>
      <xdr:col>15</xdr:col>
      <xdr:colOff>50800</xdr:colOff>
      <xdr:row>34</xdr:row>
      <xdr:rowOff>73297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601063"/>
          <a:ext cx="889000" cy="30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00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53703</xdr:rowOff>
    </xdr:from>
    <xdr:to>
      <xdr:col>10</xdr:col>
      <xdr:colOff>114300</xdr:colOff>
      <xdr:row>34</xdr:row>
      <xdr:rowOff>73297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88300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13244</xdr:rowOff>
    </xdr:from>
    <xdr:to>
      <xdr:col>24</xdr:col>
      <xdr:colOff>114300</xdr:colOff>
      <xdr:row>33</xdr:row>
      <xdr:rowOff>114844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36121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79647</xdr:rowOff>
    </xdr:from>
    <xdr:to>
      <xdr:col>20</xdr:col>
      <xdr:colOff>38100</xdr:colOff>
      <xdr:row>34</xdr:row>
      <xdr:rowOff>9797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26324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63863</xdr:rowOff>
    </xdr:from>
    <xdr:to>
      <xdr:col>15</xdr:col>
      <xdr:colOff>101600</xdr:colOff>
      <xdr:row>32</xdr:row>
      <xdr:rowOff>165463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55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3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22497</xdr:rowOff>
    </xdr:from>
    <xdr:to>
      <xdr:col>10</xdr:col>
      <xdr:colOff>165100</xdr:colOff>
      <xdr:row>34</xdr:row>
      <xdr:rowOff>124097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5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115224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4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2903</xdr:rowOff>
    </xdr:from>
    <xdr:to>
      <xdr:col>6</xdr:col>
      <xdr:colOff>38100</xdr:colOff>
      <xdr:row>34</xdr:row>
      <xdr:rowOff>104503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3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95630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2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33561</xdr:rowOff>
    </xdr:from>
    <xdr:to>
      <xdr:col>24</xdr:col>
      <xdr:colOff>62865</xdr:colOff>
      <xdr:row>58</xdr:row>
      <xdr:rowOff>154881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634761"/>
          <a:ext cx="1270" cy="464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158708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0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154881</xdr:rowOff>
    </xdr:from>
    <xdr:to>
      <xdr:col>24</xdr:col>
      <xdr:colOff>152400</xdr:colOff>
      <xdr:row>58</xdr:row>
      <xdr:rowOff>154881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151688</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409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56</xdr:row>
      <xdr:rowOff>33561</xdr:rowOff>
    </xdr:from>
    <xdr:to>
      <xdr:col>24</xdr:col>
      <xdr:colOff>152400</xdr:colOff>
      <xdr:row>56</xdr:row>
      <xdr:rowOff>33561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634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33561</xdr:rowOff>
    </xdr:from>
    <xdr:to>
      <xdr:col>24</xdr:col>
      <xdr:colOff>63500</xdr:colOff>
      <xdr:row>56</xdr:row>
      <xdr:rowOff>101884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34761"/>
          <a:ext cx="838200" cy="6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26489</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70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48062</xdr:rowOff>
    </xdr:from>
    <xdr:to>
      <xdr:col>24</xdr:col>
      <xdr:colOff>114300</xdr:colOff>
      <xdr:row>58</xdr:row>
      <xdr:rowOff>149662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101884</xdr:rowOff>
    </xdr:from>
    <xdr:to>
      <xdr:col>19</xdr:col>
      <xdr:colOff>177800</xdr:colOff>
      <xdr:row>56</xdr:row>
      <xdr:rowOff>154496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03084"/>
          <a:ext cx="889000" cy="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51023</xdr:rowOff>
    </xdr:from>
    <xdr:to>
      <xdr:col>20</xdr:col>
      <xdr:colOff>38100</xdr:colOff>
      <xdr:row>58</xdr:row>
      <xdr:rowOff>152623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143750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100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102873</xdr:rowOff>
    </xdr:from>
    <xdr:to>
      <xdr:col>15</xdr:col>
      <xdr:colOff>50800</xdr:colOff>
      <xdr:row>56</xdr:row>
      <xdr:rowOff>154496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189723"/>
          <a:ext cx="889000" cy="56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51198</xdr:rowOff>
    </xdr:from>
    <xdr:to>
      <xdr:col>15</xdr:col>
      <xdr:colOff>101600</xdr:colOff>
      <xdr:row>57</xdr:row>
      <xdr:rowOff>152798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143925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16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70589</xdr:rowOff>
    </xdr:from>
    <xdr:to>
      <xdr:col>10</xdr:col>
      <xdr:colOff>114300</xdr:colOff>
      <xdr:row>53</xdr:row>
      <xdr:rowOff>102873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8643089"/>
          <a:ext cx="889000" cy="5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66067</xdr:rowOff>
    </xdr:from>
    <xdr:to>
      <xdr:col>10</xdr:col>
      <xdr:colOff>165100</xdr:colOff>
      <xdr:row>58</xdr:row>
      <xdr:rowOff>167667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158794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02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58782</xdr:rowOff>
    </xdr:from>
    <xdr:to>
      <xdr:col>6</xdr:col>
      <xdr:colOff>38100</xdr:colOff>
      <xdr:row>58</xdr:row>
      <xdr:rowOff>160382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151509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154211</xdr:rowOff>
    </xdr:from>
    <xdr:to>
      <xdr:col>24</xdr:col>
      <xdr:colOff>114300</xdr:colOff>
      <xdr:row>56</xdr:row>
      <xdr:rowOff>84361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58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107238</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3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51084</xdr:rowOff>
    </xdr:from>
    <xdr:to>
      <xdr:col>20</xdr:col>
      <xdr:colOff>38100</xdr:colOff>
      <xdr:row>56</xdr:row>
      <xdr:rowOff>152684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5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169211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103696</xdr:rowOff>
    </xdr:from>
    <xdr:to>
      <xdr:col>15</xdr:col>
      <xdr:colOff>101600</xdr:colOff>
      <xdr:row>57</xdr:row>
      <xdr:rowOff>33846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50373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4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52073</xdr:rowOff>
    </xdr:from>
    <xdr:to>
      <xdr:col>10</xdr:col>
      <xdr:colOff>165100</xdr:colOff>
      <xdr:row>53</xdr:row>
      <xdr:rowOff>153673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13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170200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891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19789</xdr:rowOff>
    </xdr:from>
    <xdr:to>
      <xdr:col>6</xdr:col>
      <xdr:colOff>38100</xdr:colOff>
      <xdr:row>50</xdr:row>
      <xdr:rowOff>121389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85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137916</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8367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150878</xdr:rowOff>
    </xdr:from>
    <xdr:to>
      <xdr:col>24</xdr:col>
      <xdr:colOff>63500</xdr:colOff>
      <xdr:row>74</xdr:row>
      <xdr:rowOff>24867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66728"/>
          <a:ext cx="838200" cy="4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111127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98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150878</xdr:rowOff>
    </xdr:from>
    <xdr:to>
      <xdr:col>19</xdr:col>
      <xdr:colOff>177800</xdr:colOff>
      <xdr:row>75</xdr:row>
      <xdr:rowOff>94582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666728"/>
          <a:ext cx="889000" cy="28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5407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64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94582</xdr:rowOff>
    </xdr:from>
    <xdr:to>
      <xdr:col>15</xdr:col>
      <xdr:colOff>50800</xdr:colOff>
      <xdr:row>76</xdr:row>
      <xdr:rowOff>16225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53332"/>
          <a:ext cx="889000" cy="9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81013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11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84744</xdr:rowOff>
    </xdr:from>
    <xdr:to>
      <xdr:col>10</xdr:col>
      <xdr:colOff>114300</xdr:colOff>
      <xdr:row>76</xdr:row>
      <xdr:rowOff>16225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43494"/>
          <a:ext cx="889000" cy="10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96762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2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149989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8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145517</xdr:rowOff>
    </xdr:from>
    <xdr:to>
      <xdr:col>24</xdr:col>
      <xdr:colOff>114300</xdr:colOff>
      <xdr:row>74</xdr:row>
      <xdr:rowOff>75667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6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168394</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1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100078</xdr:rowOff>
    </xdr:from>
    <xdr:to>
      <xdr:col>20</xdr:col>
      <xdr:colOff>38100</xdr:colOff>
      <xdr:row>74</xdr:row>
      <xdr:rowOff>30228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61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46755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9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43782</xdr:rowOff>
    </xdr:from>
    <xdr:to>
      <xdr:col>15</xdr:col>
      <xdr:colOff>101600</xdr:colOff>
      <xdr:row>75</xdr:row>
      <xdr:rowOff>145382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9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161909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7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136875</xdr:rowOff>
    </xdr:from>
    <xdr:to>
      <xdr:col>10</xdr:col>
      <xdr:colOff>165100</xdr:colOff>
      <xdr:row>76</xdr:row>
      <xdr:rowOff>67025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83552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7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33944</xdr:rowOff>
    </xdr:from>
    <xdr:to>
      <xdr:col>6</xdr:col>
      <xdr:colOff>38100</xdr:colOff>
      <xdr:row>75</xdr:row>
      <xdr:rowOff>135544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152071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30178</xdr:rowOff>
    </xdr:from>
    <xdr:to>
      <xdr:col>24</xdr:col>
      <xdr:colOff>63500</xdr:colOff>
      <xdr:row>93</xdr:row>
      <xdr:rowOff>52877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975028"/>
          <a:ext cx="8382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20965</xdr:rowOff>
    </xdr:from>
    <xdr:to>
      <xdr:col>19</xdr:col>
      <xdr:colOff>177800</xdr:colOff>
      <xdr:row>93</xdr:row>
      <xdr:rowOff>52877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5622915"/>
          <a:ext cx="889000" cy="37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20965</xdr:rowOff>
    </xdr:from>
    <xdr:to>
      <xdr:col>15</xdr:col>
      <xdr:colOff>50800</xdr:colOff>
      <xdr:row>93</xdr:row>
      <xdr:rowOff>116656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5622915"/>
          <a:ext cx="889000" cy="43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41724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59576</xdr:rowOff>
    </xdr:from>
    <xdr:to>
      <xdr:col>10</xdr:col>
      <xdr:colOff>114300</xdr:colOff>
      <xdr:row>93</xdr:row>
      <xdr:rowOff>116656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5832976"/>
          <a:ext cx="889000" cy="2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66389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9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2084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150828</xdr:rowOff>
    </xdr:from>
    <xdr:to>
      <xdr:col>24</xdr:col>
      <xdr:colOff>114300</xdr:colOff>
      <xdr:row>93</xdr:row>
      <xdr:rowOff>80978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9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77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2077</xdr:rowOff>
    </xdr:from>
    <xdr:to>
      <xdr:col>20</xdr:col>
      <xdr:colOff>38100</xdr:colOff>
      <xdr:row>93</xdr:row>
      <xdr:rowOff>103677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9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120204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722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141615</xdr:rowOff>
    </xdr:from>
    <xdr:to>
      <xdr:col>15</xdr:col>
      <xdr:colOff>101600</xdr:colOff>
      <xdr:row>91</xdr:row>
      <xdr:rowOff>71765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57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88292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3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65856</xdr:rowOff>
    </xdr:from>
    <xdr:to>
      <xdr:col>10</xdr:col>
      <xdr:colOff>165100</xdr:colOff>
      <xdr:row>93</xdr:row>
      <xdr:rowOff>167456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12533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8776</xdr:rowOff>
    </xdr:from>
    <xdr:to>
      <xdr:col>6</xdr:col>
      <xdr:colOff>38100</xdr:colOff>
      <xdr:row>92</xdr:row>
      <xdr:rowOff>110376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5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90</xdr:row>
      <xdr:rowOff>126903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55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11684</xdr:rowOff>
    </xdr:from>
    <xdr:to>
      <xdr:col>55</xdr:col>
      <xdr:colOff>0</xdr:colOff>
      <xdr:row>37</xdr:row>
      <xdr:rowOff>32258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35533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21988</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65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31115</xdr:rowOff>
    </xdr:from>
    <xdr:to>
      <xdr:col>50</xdr:col>
      <xdr:colOff>114300</xdr:colOff>
      <xdr:row>37</xdr:row>
      <xdr:rowOff>32258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7476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137431</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481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31115</xdr:rowOff>
    </xdr:from>
    <xdr:to>
      <xdr:col>45</xdr:col>
      <xdr:colOff>177800</xdr:colOff>
      <xdr:row>37</xdr:row>
      <xdr:rowOff>113030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7476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136669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480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109982</xdr:rowOff>
    </xdr:from>
    <xdr:to>
      <xdr:col>41</xdr:col>
      <xdr:colOff>50800</xdr:colOff>
      <xdr:row>37</xdr:row>
      <xdr:rowOff>113030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5363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132334</xdr:rowOff>
    </xdr:from>
    <xdr:to>
      <xdr:col>55</xdr:col>
      <xdr:colOff>50800</xdr:colOff>
      <xdr:row>37</xdr:row>
      <xdr:rowOff>62484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30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155211</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155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152908</xdr:rowOff>
    </xdr:from>
    <xdr:to>
      <xdr:col>50</xdr:col>
      <xdr:colOff>165100</xdr:colOff>
      <xdr:row>37</xdr:row>
      <xdr:rowOff>83058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3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99585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10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151765</xdr:rowOff>
    </xdr:from>
    <xdr:to>
      <xdr:col>46</xdr:col>
      <xdr:colOff>38100</xdr:colOff>
      <xdr:row>37</xdr:row>
      <xdr:rowOff>81915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98442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09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62230</xdr:rowOff>
    </xdr:from>
    <xdr:to>
      <xdr:col>41</xdr:col>
      <xdr:colOff>101600</xdr:colOff>
      <xdr:row>37</xdr:row>
      <xdr:rowOff>163830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154957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49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59182</xdr:rowOff>
    </xdr:from>
    <xdr:to>
      <xdr:col>36</xdr:col>
      <xdr:colOff>165100</xdr:colOff>
      <xdr:row>37</xdr:row>
      <xdr:rowOff>160782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0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151909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49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149392</xdr:rowOff>
    </xdr:from>
    <xdr:to>
      <xdr:col>55</xdr:col>
      <xdr:colOff>0</xdr:colOff>
      <xdr:row>58</xdr:row>
      <xdr:rowOff>3363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22042"/>
          <a:ext cx="838200" cy="2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3363</xdr:rowOff>
    </xdr:from>
    <xdr:to>
      <xdr:col>50</xdr:col>
      <xdr:colOff>114300</xdr:colOff>
      <xdr:row>58</xdr:row>
      <xdr:rowOff>19410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47463"/>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63805</xdr:rowOff>
    </xdr:from>
    <xdr:to>
      <xdr:col>45</xdr:col>
      <xdr:colOff>177800</xdr:colOff>
      <xdr:row>58</xdr:row>
      <xdr:rowOff>19410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36455"/>
          <a:ext cx="889000" cy="12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63805</xdr:rowOff>
    </xdr:from>
    <xdr:to>
      <xdr:col>41</xdr:col>
      <xdr:colOff>50800</xdr:colOff>
      <xdr:row>58</xdr:row>
      <xdr:rowOff>29789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36455"/>
          <a:ext cx="889000" cy="13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9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98592</xdr:rowOff>
    </xdr:from>
    <xdr:to>
      <xdr:col>55</xdr:col>
      <xdr:colOff>50800</xdr:colOff>
      <xdr:row>58</xdr:row>
      <xdr:rowOff>28742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77019</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4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124013</xdr:rowOff>
    </xdr:from>
    <xdr:to>
      <xdr:col>50</xdr:col>
      <xdr:colOff>165100</xdr:colOff>
      <xdr:row>58</xdr:row>
      <xdr:rowOff>54163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45290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99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140060</xdr:rowOff>
    </xdr:from>
    <xdr:to>
      <xdr:col>46</xdr:col>
      <xdr:colOff>38100</xdr:colOff>
      <xdr:row>58</xdr:row>
      <xdr:rowOff>70210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1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61337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0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13005</xdr:rowOff>
    </xdr:from>
    <xdr:to>
      <xdr:col>41</xdr:col>
      <xdr:colOff>101600</xdr:colOff>
      <xdr:row>57</xdr:row>
      <xdr:rowOff>114605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131132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956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150439</xdr:rowOff>
    </xdr:from>
    <xdr:to>
      <xdr:col>36</xdr:col>
      <xdr:colOff>165100</xdr:colOff>
      <xdr:row>58</xdr:row>
      <xdr:rowOff>80589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71716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111142</xdr:rowOff>
    </xdr:from>
    <xdr:to>
      <xdr:col>55</xdr:col>
      <xdr:colOff>0</xdr:colOff>
      <xdr:row>77</xdr:row>
      <xdr:rowOff>164405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41342"/>
          <a:ext cx="838200" cy="22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3923</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77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164405</xdr:rowOff>
    </xdr:from>
    <xdr:to>
      <xdr:col>50</xdr:col>
      <xdr:colOff>114300</xdr:colOff>
      <xdr:row>78</xdr:row>
      <xdr:rowOff>114929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66055"/>
          <a:ext cx="889000" cy="12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101649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7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114929</xdr:rowOff>
    </xdr:from>
    <xdr:to>
      <xdr:col>45</xdr:col>
      <xdr:colOff>177800</xdr:colOff>
      <xdr:row>78</xdr:row>
      <xdr:rowOff>143342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88029"/>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19799</xdr:rowOff>
    </xdr:from>
    <xdr:to>
      <xdr:col>41</xdr:col>
      <xdr:colOff>50800</xdr:colOff>
      <xdr:row>78</xdr:row>
      <xdr:rowOff>143342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92899"/>
          <a:ext cx="889000" cy="12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26130</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57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31698</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57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60342</xdr:rowOff>
    </xdr:from>
    <xdr:to>
      <xdr:col>55</xdr:col>
      <xdr:colOff>50800</xdr:colOff>
      <xdr:row>76</xdr:row>
      <xdr:rowOff>161942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9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83218</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4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113605</xdr:rowOff>
    </xdr:from>
    <xdr:to>
      <xdr:col>50</xdr:col>
      <xdr:colOff>165100</xdr:colOff>
      <xdr:row>78</xdr:row>
      <xdr:rowOff>43755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60282</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9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64129</xdr:rowOff>
    </xdr:from>
    <xdr:to>
      <xdr:col>46</xdr:col>
      <xdr:colOff>38100</xdr:colOff>
      <xdr:row>78</xdr:row>
      <xdr:rowOff>165729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3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156856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2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92542</xdr:rowOff>
    </xdr:from>
    <xdr:to>
      <xdr:col>41</xdr:col>
      <xdr:colOff>101600</xdr:colOff>
      <xdr:row>79</xdr:row>
      <xdr:rowOff>22692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6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39219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24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140449</xdr:rowOff>
    </xdr:from>
    <xdr:to>
      <xdr:col>36</xdr:col>
      <xdr:colOff>165100</xdr:colOff>
      <xdr:row>78</xdr:row>
      <xdr:rowOff>70599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87126</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11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130099</xdr:rowOff>
    </xdr:from>
    <xdr:to>
      <xdr:col>55</xdr:col>
      <xdr:colOff>0</xdr:colOff>
      <xdr:row>96</xdr:row>
      <xdr:rowOff>155294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589299"/>
          <a:ext cx="838200" cy="25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50819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81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60947</xdr:rowOff>
    </xdr:from>
    <xdr:to>
      <xdr:col>50</xdr:col>
      <xdr:colOff>114300</xdr:colOff>
      <xdr:row>96</xdr:row>
      <xdr:rowOff>155294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520147"/>
          <a:ext cx="889000" cy="9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157754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131617</xdr:rowOff>
    </xdr:from>
    <xdr:to>
      <xdr:col>45</xdr:col>
      <xdr:colOff>177800</xdr:colOff>
      <xdr:row>96</xdr:row>
      <xdr:rowOff>60947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19367"/>
          <a:ext cx="889000" cy="10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11124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131617</xdr:rowOff>
    </xdr:from>
    <xdr:to>
      <xdr:col>41</xdr:col>
      <xdr:colOff>50800</xdr:colOff>
      <xdr:row>96</xdr:row>
      <xdr:rowOff>118816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419367"/>
          <a:ext cx="889000" cy="15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21395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5311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0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79299</xdr:rowOff>
    </xdr:from>
    <xdr:to>
      <xdr:col>55</xdr:col>
      <xdr:colOff>50800</xdr:colOff>
      <xdr:row>97</xdr:row>
      <xdr:rowOff>9449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102176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104494</xdr:rowOff>
    </xdr:from>
    <xdr:to>
      <xdr:col>50</xdr:col>
      <xdr:colOff>165100</xdr:colOff>
      <xdr:row>97</xdr:row>
      <xdr:rowOff>34644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6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51171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10147</xdr:rowOff>
    </xdr:from>
    <xdr:to>
      <xdr:col>46</xdr:col>
      <xdr:colOff>38100</xdr:colOff>
      <xdr:row>96</xdr:row>
      <xdr:rowOff>111747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6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128274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24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80817</xdr:rowOff>
    </xdr:from>
    <xdr:to>
      <xdr:col>41</xdr:col>
      <xdr:colOff>101600</xdr:colOff>
      <xdr:row>96</xdr:row>
      <xdr:rowOff>10967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27494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68016</xdr:rowOff>
    </xdr:from>
    <xdr:to>
      <xdr:col>36</xdr:col>
      <xdr:colOff>165100</xdr:colOff>
      <xdr:row>96</xdr:row>
      <xdr:rowOff>169616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14693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30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55023</xdr:rowOff>
    </xdr:from>
    <xdr:to>
      <xdr:col>85</xdr:col>
      <xdr:colOff>127000</xdr:colOff>
      <xdr:row>35</xdr:row>
      <xdr:rowOff>112554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055773"/>
          <a:ext cx="838200" cy="5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17511</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1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43497</xdr:rowOff>
    </xdr:from>
    <xdr:to>
      <xdr:col>81</xdr:col>
      <xdr:colOff>50800</xdr:colOff>
      <xdr:row>35</xdr:row>
      <xdr:rowOff>112554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044247"/>
          <a:ext cx="889000" cy="6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43497</xdr:rowOff>
    </xdr:from>
    <xdr:to>
      <xdr:col>76</xdr:col>
      <xdr:colOff>114300</xdr:colOff>
      <xdr:row>36</xdr:row>
      <xdr:rowOff>16637</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044247"/>
          <a:ext cx="889000" cy="14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110172</xdr:rowOff>
    </xdr:from>
    <xdr:to>
      <xdr:col>71</xdr:col>
      <xdr:colOff>177800</xdr:colOff>
      <xdr:row>36</xdr:row>
      <xdr:rowOff>16637</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110922"/>
          <a:ext cx="889000" cy="7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160259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1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4223</xdr:rowOff>
    </xdr:from>
    <xdr:to>
      <xdr:col>85</xdr:col>
      <xdr:colOff>177800</xdr:colOff>
      <xdr:row>35</xdr:row>
      <xdr:rowOff>105823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00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27100</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5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61754</xdr:rowOff>
    </xdr:from>
    <xdr:to>
      <xdr:col>81</xdr:col>
      <xdr:colOff>101600</xdr:colOff>
      <xdr:row>35</xdr:row>
      <xdr:rowOff>163354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154481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15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164147</xdr:rowOff>
    </xdr:from>
    <xdr:to>
      <xdr:col>76</xdr:col>
      <xdr:colOff>165100</xdr:colOff>
      <xdr:row>35</xdr:row>
      <xdr:rowOff>94297</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85424</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8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137287</xdr:rowOff>
    </xdr:from>
    <xdr:to>
      <xdr:col>72</xdr:col>
      <xdr:colOff>38100</xdr:colOff>
      <xdr:row>36</xdr:row>
      <xdr:rowOff>67437</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13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58564</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23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59372</xdr:rowOff>
    </xdr:from>
    <xdr:to>
      <xdr:col>67</xdr:col>
      <xdr:colOff>101600</xdr:colOff>
      <xdr:row>35</xdr:row>
      <xdr:rowOff>160972</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152099</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15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122879</xdr:rowOff>
    </xdr:from>
    <xdr:to>
      <xdr:col>85</xdr:col>
      <xdr:colOff>126364</xdr:colOff>
      <xdr:row>58</xdr:row>
      <xdr:rowOff>83769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9038279"/>
          <a:ext cx="1269" cy="989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87596</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0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83769</xdr:rowOff>
    </xdr:from>
    <xdr:to>
      <xdr:col>86</xdr:col>
      <xdr:colOff>25400</xdr:colOff>
      <xdr:row>58</xdr:row>
      <xdr:rowOff>83769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02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69556</xdr:rowOff>
    </xdr:from>
    <xdr:ext cx="534377"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81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122879</xdr:rowOff>
    </xdr:from>
    <xdr:to>
      <xdr:col>86</xdr:col>
      <xdr:colOff>25400</xdr:colOff>
      <xdr:row>52</xdr:row>
      <xdr:rowOff>122879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03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28943</xdr:rowOff>
    </xdr:from>
    <xdr:to>
      <xdr:col>85</xdr:col>
      <xdr:colOff>127000</xdr:colOff>
      <xdr:row>55</xdr:row>
      <xdr:rowOff>142081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458693"/>
          <a:ext cx="838200" cy="11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154195</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583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4318</xdr:rowOff>
    </xdr:from>
    <xdr:to>
      <xdr:col>85</xdr:col>
      <xdr:colOff>177800</xdr:colOff>
      <xdr:row>56</xdr:row>
      <xdr:rowOff>105918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60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110496</xdr:rowOff>
    </xdr:from>
    <xdr:to>
      <xdr:col>81</xdr:col>
      <xdr:colOff>50800</xdr:colOff>
      <xdr:row>55</xdr:row>
      <xdr:rowOff>142081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368796"/>
          <a:ext cx="889000" cy="20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29655</xdr:rowOff>
    </xdr:from>
    <xdr:to>
      <xdr:col>81</xdr:col>
      <xdr:colOff>101600</xdr:colOff>
      <xdr:row>56</xdr:row>
      <xdr:rowOff>131255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122382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110496</xdr:rowOff>
    </xdr:from>
    <xdr:to>
      <xdr:col>76</xdr:col>
      <xdr:colOff>114300</xdr:colOff>
      <xdr:row>55</xdr:row>
      <xdr:rowOff>137433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368796"/>
          <a:ext cx="889000" cy="19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85681</xdr:rowOff>
    </xdr:from>
    <xdr:to>
      <xdr:col>76</xdr:col>
      <xdr:colOff>165100</xdr:colOff>
      <xdr:row>56</xdr:row>
      <xdr:rowOff>15831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51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6958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100076</xdr:rowOff>
    </xdr:from>
    <xdr:to>
      <xdr:col>71</xdr:col>
      <xdr:colOff>177800</xdr:colOff>
      <xdr:row>55</xdr:row>
      <xdr:rowOff>137433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8672576"/>
          <a:ext cx="889000" cy="89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39770</xdr:rowOff>
    </xdr:from>
    <xdr:to>
      <xdr:col>72</xdr:col>
      <xdr:colOff>38100</xdr:colOff>
      <xdr:row>56</xdr:row>
      <xdr:rowOff>141370</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6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132497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132220</xdr:rowOff>
    </xdr:from>
    <xdr:to>
      <xdr:col>67</xdr:col>
      <xdr:colOff>101600</xdr:colOff>
      <xdr:row>57</xdr:row>
      <xdr:rowOff>62370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3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53497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149593</xdr:rowOff>
    </xdr:from>
    <xdr:to>
      <xdr:col>85</xdr:col>
      <xdr:colOff>177800</xdr:colOff>
      <xdr:row>55</xdr:row>
      <xdr:rowOff>79743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4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1020</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2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91281</xdr:rowOff>
    </xdr:from>
    <xdr:to>
      <xdr:col>81</xdr:col>
      <xdr:colOff>101600</xdr:colOff>
      <xdr:row>56</xdr:row>
      <xdr:rowOff>21431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52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37958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29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59696</xdr:rowOff>
    </xdr:from>
    <xdr:to>
      <xdr:col>76</xdr:col>
      <xdr:colOff>165100</xdr:colOff>
      <xdr:row>54</xdr:row>
      <xdr:rowOff>161296</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31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6373</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09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86633</xdr:rowOff>
    </xdr:from>
    <xdr:to>
      <xdr:col>72</xdr:col>
      <xdr:colOff>38100</xdr:colOff>
      <xdr:row>56</xdr:row>
      <xdr:rowOff>16783</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5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33310</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29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49276</xdr:rowOff>
    </xdr:from>
    <xdr:to>
      <xdr:col>67</xdr:col>
      <xdr:colOff>101600</xdr:colOff>
      <xdr:row>50</xdr:row>
      <xdr:rowOff>150876</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862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167403</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83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43687</xdr:rowOff>
    </xdr:from>
    <xdr:to>
      <xdr:col>81</xdr:col>
      <xdr:colOff>50800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588237"/>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163449</xdr:rowOff>
    </xdr:from>
    <xdr:to>
      <xdr:col>76</xdr:col>
      <xdr:colOff>114300</xdr:colOff>
      <xdr:row>79</xdr:row>
      <xdr:rowOff>43687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536549"/>
          <a:ext cx="889000" cy="5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83565</xdr:rowOff>
    </xdr:from>
    <xdr:to>
      <xdr:col>71</xdr:col>
      <xdr:colOff>177800</xdr:colOff>
      <xdr:row>78</xdr:row>
      <xdr:rowOff>163449</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113765"/>
          <a:ext cx="889000" cy="4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79012</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45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164337</xdr:rowOff>
    </xdr:from>
    <xdr:to>
      <xdr:col>76</xdr:col>
      <xdr:colOff>165100</xdr:colOff>
      <xdr:row>79</xdr:row>
      <xdr:rowOff>94487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85614</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67650" y="136301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112649</xdr:rowOff>
    </xdr:from>
    <xdr:to>
      <xdr:col>72</xdr:col>
      <xdr:colOff>38100</xdr:colOff>
      <xdr:row>79</xdr:row>
      <xdr:rowOff>42799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33926</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78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32765</xdr:rowOff>
    </xdr:from>
    <xdr:to>
      <xdr:col>67</xdr:col>
      <xdr:colOff>101600</xdr:colOff>
      <xdr:row>76</xdr:row>
      <xdr:rowOff>134365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0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150893</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79428" y="128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47955</xdr:rowOff>
    </xdr:from>
    <xdr:to>
      <xdr:col>85</xdr:col>
      <xdr:colOff>127000</xdr:colOff>
      <xdr:row>93</xdr:row>
      <xdr:rowOff>107296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821355"/>
          <a:ext cx="838200" cy="23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69672</xdr:rowOff>
    </xdr:from>
    <xdr:to>
      <xdr:col>81</xdr:col>
      <xdr:colOff>50800</xdr:colOff>
      <xdr:row>93</xdr:row>
      <xdr:rowOff>107296</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843072"/>
          <a:ext cx="889000" cy="20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123525</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41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69672</xdr:rowOff>
    </xdr:from>
    <xdr:to>
      <xdr:col>76</xdr:col>
      <xdr:colOff>114300</xdr:colOff>
      <xdr:row>93</xdr:row>
      <xdr:rowOff>38754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5843072"/>
          <a:ext cx="889000" cy="14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159948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4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96095</xdr:rowOff>
    </xdr:from>
    <xdr:to>
      <xdr:col>71</xdr:col>
      <xdr:colOff>177800</xdr:colOff>
      <xdr:row>93</xdr:row>
      <xdr:rowOff>38754</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526595"/>
          <a:ext cx="889000" cy="45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167015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4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148023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4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168605</xdr:rowOff>
    </xdr:from>
    <xdr:to>
      <xdr:col>85</xdr:col>
      <xdr:colOff>177800</xdr:colOff>
      <xdr:row>92</xdr:row>
      <xdr:rowOff>98755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77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20032</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62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56496</xdr:rowOff>
    </xdr:from>
    <xdr:to>
      <xdr:col>81</xdr:col>
      <xdr:colOff>101600</xdr:colOff>
      <xdr:row>93</xdr:row>
      <xdr:rowOff>158096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0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3173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7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18872</xdr:rowOff>
    </xdr:from>
    <xdr:to>
      <xdr:col>76</xdr:col>
      <xdr:colOff>165100</xdr:colOff>
      <xdr:row>92</xdr:row>
      <xdr:rowOff>120472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7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136999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55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159404</xdr:rowOff>
    </xdr:from>
    <xdr:to>
      <xdr:col>72</xdr:col>
      <xdr:colOff>38100</xdr:colOff>
      <xdr:row>93</xdr:row>
      <xdr:rowOff>89554</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9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106081</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7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45295</xdr:rowOff>
    </xdr:from>
    <xdr:to>
      <xdr:col>67</xdr:col>
      <xdr:colOff>101600</xdr:colOff>
      <xdr:row>90</xdr:row>
      <xdr:rowOff>146895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4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163422</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2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107924</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108674"/>
          <a:ext cx="889000" cy="5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107924</xdr:rowOff>
    </xdr:from>
    <xdr:to>
      <xdr:col>107</xdr:col>
      <xdr:colOff>50800</xdr:colOff>
      <xdr:row>36</xdr:row>
      <xdr:rowOff>62433</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9545300" y="6108674"/>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166997</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137185</xdr:rowOff>
    </xdr:from>
    <xdr:to>
      <xdr:col>102</xdr:col>
      <xdr:colOff>114300</xdr:colOff>
      <xdr:row>36</xdr:row>
      <xdr:rowOff>62433</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137935"/>
          <a:ext cx="8890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3319</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166997</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57124</xdr:rowOff>
    </xdr:from>
    <xdr:to>
      <xdr:col>107</xdr:col>
      <xdr:colOff>101600</xdr:colOff>
      <xdr:row>35</xdr:row>
      <xdr:rowOff>158724</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05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3801</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199428" y="583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11633</xdr:rowOff>
    </xdr:from>
    <xdr:to>
      <xdr:col>102</xdr:col>
      <xdr:colOff>165100</xdr:colOff>
      <xdr:row>36</xdr:row>
      <xdr:rowOff>113233</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129760</xdr:rowOff>
    </xdr:from>
    <xdr:ext cx="469744"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10428" y="59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86385</xdr:rowOff>
    </xdr:from>
    <xdr:to>
      <xdr:col>98</xdr:col>
      <xdr:colOff>38100</xdr:colOff>
      <xdr:row>36</xdr:row>
      <xdr:rowOff>16535</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0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33062</xdr:rowOff>
    </xdr:from>
    <xdr:ext cx="469744"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21428" y="586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275,716</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円となっている。類似団体平均と比べ高止まりしているのは、主にふるさと応援寄附金事業に係る経費の増によるものである。前年度と比べ、</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35,865</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円増加し、類似団体平均を大きく上回っている。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財政調整基金残高は、適切な財源の確保と歳出の精査により、取崩しを回避しており、前年度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と比較し増加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特別職の給与カット、事業の見直しなどによる歳出削減のほか、遊休土地の積極的な売却、ふるさと納税の推進、空港連絡橋利用税の徴収、ネーミングライツなどの歳入確保に努めたことにより、前年度と比較し、実質収支額が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億円の増、標準財政規模に占める割合では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ポイントの増となった。一方で、実質単年度収支の標準財政規模に占める割合では</a:t>
          </a:r>
          <a:r>
            <a:rPr kumimoji="1" lang="ja-JP" altLang="ja-JP" sz="1200">
              <a:solidFill>
                <a:srgbClr val="00B0F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繰上償還額が皆</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となったことなどから、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4.41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今後も令和元年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月に策定した、中期財政運営方針に基づき、計画的に安定した財政運営を行っていく。</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日に施行された財政健全化法に基づく健全化判断比率において、本市は平成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年度決算における連結実質赤字比率が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26.42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％（早期健全化基準</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17.44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％）と早期健全化基準以上となった。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本市は、財政健全化法施行前の地方財政再建促進特別措置法に規定する財政再建準用団体に陥らないよう普通会計の収支改善を最優先に取り組んできた結果、平成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年度に普通会計において実質収支の黒字転換を達成したが、特別会計等の根本的な改善措置を講じるまでは至っていなかった。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そのような状況下、財政健全化法において、新たに設けられた連結実質赤字比率では、宅地造成事業会計における資金不足額約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66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により、連結実質赤字比率が早期健全化基準以上となったものである。また、同会計の資金不足は現病院（りんくうタウン）建設の財源として、旧病院跡地（上町）の売却収入を充てることとし、将来の公共施設等の整備のために宅地造成事業に売却したものであるが、景気低迷による事業計画の頓挫などにより、その間の金利負担の累積と地価下落による売却差損の発生で生じたもの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なお、同会計は既に役割を終えていることから、平成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年度に第三セクター等改革推進債を活用して、これを廃止し、一般会計の負債として引継ぐことで同年度の決算で連結実質赤字額を解消した。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年決算では、一般会計で赤字額が生じたものの、連結実質赤字額は生じておらず、平成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年度決算で早期健全化団体から脱却した。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は、特別職の給与カット、事業の見直しなどによる歳出削減のほか、遊休土地の積極的な売却、ふるさと納税の推進、空港連絡橋利用税の徴収、ネーミングライツなどの歳入確保に努めたことにより、普通会計の実質収支額は引き続き黒字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0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76818888</v>
      </c>
      <c r="BO4" s="371"/>
      <c r="BP4" s="371"/>
      <c r="BQ4" s="371"/>
      <c r="BR4" s="371"/>
      <c r="BS4" s="371"/>
      <c r="BT4" s="371"/>
      <c r="BU4" s="372"/>
      <c r="BV4" s="370">
        <v>70520926</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v>
      </c>
      <c r="CU4" s="377"/>
      <c r="CV4" s="377"/>
      <c r="CW4" s="377"/>
      <c r="CX4" s="377"/>
      <c r="CY4" s="377"/>
      <c r="CZ4" s="377"/>
      <c r="DA4" s="378"/>
      <c r="DB4" s="376">
        <v>1.6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76316581</v>
      </c>
      <c r="BO5" s="408"/>
      <c r="BP5" s="408"/>
      <c r="BQ5" s="408"/>
      <c r="BR5" s="408"/>
      <c r="BS5" s="408"/>
      <c r="BT5" s="408"/>
      <c r="BU5" s="409"/>
      <c r="BV5" s="407">
        <v>70068150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104.4</v>
      </c>
      <c r="CU5" s="405"/>
      <c r="CV5" s="405"/>
      <c r="CW5" s="405"/>
      <c r="CX5" s="405"/>
      <c r="CY5" s="405"/>
      <c r="CZ5" s="405"/>
      <c r="DA5" s="406"/>
      <c r="DB5" s="404">
        <v>99.5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502307</v>
      </c>
      <c r="BO6" s="408"/>
      <c r="BP6" s="408"/>
      <c r="BQ6" s="408"/>
      <c r="BR6" s="408"/>
      <c r="BS6" s="408"/>
      <c r="BT6" s="408"/>
      <c r="BU6" s="409"/>
      <c r="BV6" s="407">
        <v>452776</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107.2</v>
      </c>
      <c r="CU6" s="445"/>
      <c r="CV6" s="445"/>
      <c r="CW6" s="445"/>
      <c r="CX6" s="445"/>
      <c r="CY6" s="445"/>
      <c r="CZ6" s="445"/>
      <c r="DA6" s="446"/>
      <c r="DB6" s="444">
        <v>107.7</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93571</v>
      </c>
      <c r="BO7" s="408"/>
      <c r="BP7" s="408"/>
      <c r="BQ7" s="408"/>
      <c r="BR7" s="408"/>
      <c r="BS7" s="408"/>
      <c r="BT7" s="408"/>
      <c r="BU7" s="409"/>
      <c r="BV7" s="407">
        <v>67775</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24080948</v>
      </c>
      <c r="CU7" s="408"/>
      <c r="CV7" s="408"/>
      <c r="CW7" s="408"/>
      <c r="CX7" s="408"/>
      <c r="CY7" s="408"/>
      <c r="CZ7" s="408"/>
      <c r="DA7" s="409"/>
      <c r="DB7" s="407">
        <v>24512912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408736</v>
      </c>
      <c r="BO8" s="408"/>
      <c r="BP8" s="408"/>
      <c r="BQ8" s="408"/>
      <c r="BR8" s="408"/>
      <c r="BS8" s="408"/>
      <c r="BT8" s="408"/>
      <c r="BU8" s="409"/>
      <c r="BV8" s="407">
        <v>385001</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v>
      </c>
      <c r="CU8" s="448"/>
      <c r="CV8" s="448"/>
      <c r="CW8" s="448"/>
      <c r="CX8" s="448"/>
      <c r="CY8" s="448"/>
      <c r="CZ8" s="448"/>
      <c r="DA8" s="449"/>
      <c r="DB8" s="447">
        <v>0.93</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100131</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23735</v>
      </c>
      <c r="BO9" s="408"/>
      <c r="BP9" s="408"/>
      <c r="BQ9" s="408"/>
      <c r="BR9" s="408"/>
      <c r="BS9" s="408"/>
      <c r="BT9" s="408"/>
      <c r="BU9" s="409"/>
      <c r="BV9" s="407">
        <v>249289</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17.7</v>
      </c>
      <c r="CU9" s="405"/>
      <c r="CV9" s="405"/>
      <c r="CW9" s="405"/>
      <c r="CX9" s="405"/>
      <c r="CY9" s="405"/>
      <c r="CZ9" s="405"/>
      <c r="DA9" s="406"/>
      <c r="DB9" s="404">
        <v>14.4</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122</v>
      </c>
      <c r="M10" s="437"/>
      <c r="N10" s="437"/>
      <c r="O10" s="437"/>
      <c r="P10" s="437"/>
      <c r="Q10" s="438"/>
      <c r="R10" s="458">
        <v>100966</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232051</v>
      </c>
      <c r="BO10" s="408"/>
      <c r="BP10" s="408"/>
      <c r="BQ10" s="408"/>
      <c r="BR10" s="408"/>
      <c r="BS10" s="408"/>
      <c r="BT10" s="408"/>
      <c r="BU10" s="409"/>
      <c r="BV10" s="407">
        <v>68050</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1116000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2">
      <c r="A12" s="181"/>
      <c r="B12" s="467" t="s">
        <v>135</v>
      </c>
      <c r="C12" s="468"/>
      <c r="D12" s="468"/>
      <c r="E12" s="468"/>
      <c r="F12" s="468"/>
      <c r="G12" s="468"/>
      <c r="H12" s="468"/>
      <c r="I12" s="468"/>
      <c r="J12" s="468"/>
      <c r="K12" s="469"/>
      <c r="L12" s="476" t="s">
        <v>136</v>
      </c>
      <c r="M12" s="477"/>
      <c r="N12" s="477"/>
      <c r="O12" s="477"/>
      <c r="P12" s="477"/>
      <c r="Q12" s="478"/>
      <c r="R12" s="479">
        <v>98545</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124</v>
      </c>
      <c r="AV12" s="440"/>
      <c r="AW12" s="440"/>
      <c r="AX12" s="440"/>
      <c r="AY12" s="441" t="s">
        <v>140</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141</v>
      </c>
      <c r="CE12" s="411"/>
      <c r="CF12" s="411"/>
      <c r="CG12" s="411"/>
      <c r="CH12" s="411"/>
      <c r="CI12" s="411"/>
      <c r="CJ12" s="411"/>
      <c r="CK12" s="411"/>
      <c r="CL12" s="411"/>
      <c r="CM12" s="411"/>
      <c r="CN12" s="411"/>
      <c r="CO12" s="411"/>
      <c r="CP12" s="411"/>
      <c r="CQ12" s="411"/>
      <c r="CR12" s="411"/>
      <c r="CS12" s="412"/>
      <c r="CT12" s="447" t="s">
        <v>142</v>
      </c>
      <c r="CU12" s="448"/>
      <c r="CV12" s="448"/>
      <c r="CW12" s="448"/>
      <c r="CX12" s="448"/>
      <c r="CY12" s="448"/>
      <c r="CZ12" s="448"/>
      <c r="DA12" s="449"/>
      <c r="DB12" s="447" t="s">
        <v>142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143</v>
      </c>
      <c r="N13" s="499"/>
      <c r="O13" s="499"/>
      <c r="P13" s="499"/>
      <c r="Q13" s="500"/>
      <c r="R13" s="491">
        <v>96421</v>
      </c>
      <c r="S13" s="492"/>
      <c r="T13" s="492"/>
      <c r="U13" s="492"/>
      <c r="V13" s="493"/>
      <c r="W13" s="423" t="s">
        <v>144</v>
      </c>
      <c r="X13" s="424"/>
      <c r="Y13" s="424"/>
      <c r="Z13" s="424"/>
      <c r="AA13" s="424"/>
      <c r="AB13" s="414"/>
      <c r="AC13" s="458">
        <v>845</v>
      </c>
      <c r="AD13" s="459"/>
      <c r="AE13" s="459"/>
      <c r="AF13" s="459"/>
      <c r="AG13" s="501"/>
      <c r="AH13" s="458">
        <v>1006</v>
      </c>
      <c r="AI13" s="459"/>
      <c r="AJ13" s="459"/>
      <c r="AK13" s="459"/>
      <c r="AL13" s="460"/>
      <c r="AM13" s="436" t="s">
        <v>145</v>
      </c>
      <c r="AN13" s="437"/>
      <c r="AO13" s="437"/>
      <c r="AP13" s="437"/>
      <c r="AQ13" s="437"/>
      <c r="AR13" s="437"/>
      <c r="AS13" s="437"/>
      <c r="AT13" s="438"/>
      <c r="AU13" s="439" t="s">
        <v>146</v>
      </c>
      <c r="AV13" s="440"/>
      <c r="AW13" s="440"/>
      <c r="AX13" s="440"/>
      <c r="AY13" s="441" t="s">
        <v>147</v>
      </c>
      <c r="AZ13" s="442"/>
      <c r="BA13" s="442"/>
      <c r="BB13" s="442"/>
      <c r="BC13" s="442"/>
      <c r="BD13" s="442"/>
      <c r="BE13" s="442"/>
      <c r="BF13" s="442"/>
      <c r="BG13" s="442"/>
      <c r="BH13" s="442"/>
      <c r="BI13" s="442"/>
      <c r="BJ13" s="442"/>
      <c r="BK13" s="442"/>
      <c r="BL13" s="442"/>
      <c r="BM13" s="443"/>
      <c r="BN13" s="407">
        <v>1371786</v>
      </c>
      <c r="BO13" s="408"/>
      <c r="BP13" s="408"/>
      <c r="BQ13" s="408"/>
      <c r="BR13" s="408"/>
      <c r="BS13" s="408"/>
      <c r="BT13" s="408"/>
      <c r="BU13" s="409"/>
      <c r="BV13" s="407">
        <v>317339</v>
      </c>
      <c r="BW13" s="408"/>
      <c r="BX13" s="408"/>
      <c r="BY13" s="408"/>
      <c r="BZ13" s="408"/>
      <c r="CA13" s="408"/>
      <c r="CB13" s="408"/>
      <c r="CC13" s="409"/>
      <c r="CD13" s="410" t="s">
        <v>148</v>
      </c>
      <c r="CE13" s="411"/>
      <c r="CF13" s="411"/>
      <c r="CG13" s="411"/>
      <c r="CH13" s="411"/>
      <c r="CI13" s="411"/>
      <c r="CJ13" s="411"/>
      <c r="CK13" s="411"/>
      <c r="CL13" s="411"/>
      <c r="CM13" s="411"/>
      <c r="CN13" s="411"/>
      <c r="CO13" s="411"/>
      <c r="CP13" s="411"/>
      <c r="CQ13" s="411"/>
      <c r="CR13" s="411"/>
      <c r="CS13" s="412"/>
      <c r="CT13" s="404">
        <v>8.5</v>
      </c>
      <c r="CU13" s="405"/>
      <c r="CV13" s="405"/>
      <c r="CW13" s="405"/>
      <c r="CX13" s="405"/>
      <c r="CY13" s="405"/>
      <c r="CZ13" s="405"/>
      <c r="DA13" s="406"/>
      <c r="DB13" s="404">
        <v>9.9</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149</v>
      </c>
      <c r="M14" s="489"/>
      <c r="N14" s="489"/>
      <c r="O14" s="489"/>
      <c r="P14" s="489"/>
      <c r="Q14" s="490"/>
      <c r="R14" s="491">
        <v>98840</v>
      </c>
      <c r="S14" s="492"/>
      <c r="T14" s="492"/>
      <c r="U14" s="492"/>
      <c r="V14" s="493"/>
      <c r="W14" s="397"/>
      <c r="X14" s="398"/>
      <c r="Y14" s="398"/>
      <c r="Z14" s="398"/>
      <c r="AA14" s="398"/>
      <c r="AB14" s="387"/>
      <c r="AC14" s="494">
        <v>1.9</v>
      </c>
      <c r="AD14" s="495"/>
      <c r="AE14" s="495"/>
      <c r="AF14" s="495"/>
      <c r="AG14" s="496"/>
      <c r="AH14" s="494">
        <v>2.2999999999999998</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150</v>
      </c>
      <c r="CE14" s="503"/>
      <c r="CF14" s="503"/>
      <c r="CG14" s="503"/>
      <c r="CH14" s="503"/>
      <c r="CI14" s="503"/>
      <c r="CJ14" s="503"/>
      <c r="CK14" s="503"/>
      <c r="CL14" s="503"/>
      <c r="CM14" s="503"/>
      <c r="CN14" s="503"/>
      <c r="CO14" s="503"/>
      <c r="CP14" s="503"/>
      <c r="CQ14" s="503"/>
      <c r="CR14" s="503"/>
      <c r="CS14" s="504"/>
      <c r="CT14" s="505">
        <v>27.9</v>
      </c>
      <c r="CU14" s="506"/>
      <c r="CV14" s="506"/>
      <c r="CW14" s="506"/>
      <c r="CX14" s="506"/>
      <c r="CY14" s="506"/>
      <c r="CZ14" s="506"/>
      <c r="DA14" s="507"/>
      <c r="DB14" s="505">
        <v>42.8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151</v>
      </c>
      <c r="N15" s="499"/>
      <c r="O15" s="499"/>
      <c r="P15" s="499"/>
      <c r="Q15" s="500"/>
      <c r="R15" s="491">
        <v>96986</v>
      </c>
      <c r="S15" s="492"/>
      <c r="T15" s="492"/>
      <c r="U15" s="492"/>
      <c r="V15" s="493"/>
      <c r="W15" s="423" t="s">
        <v>152</v>
      </c>
      <c r="X15" s="424"/>
      <c r="Y15" s="424"/>
      <c r="Z15" s="424"/>
      <c r="AA15" s="424"/>
      <c r="AB15" s="414"/>
      <c r="AC15" s="458">
        <v>9839</v>
      </c>
      <c r="AD15" s="459"/>
      <c r="AE15" s="459"/>
      <c r="AF15" s="459"/>
      <c r="AG15" s="501"/>
      <c r="AH15" s="458">
        <v>10292</v>
      </c>
      <c r="AI15" s="459"/>
      <c r="AJ15" s="459"/>
      <c r="AK15" s="459"/>
      <c r="AL15" s="460"/>
      <c r="AM15" s="436"/>
      <c r="AN15" s="437"/>
      <c r="AO15" s="437"/>
      <c r="AP15" s="437"/>
      <c r="AQ15" s="437"/>
      <c r="AR15" s="437"/>
      <c r="AS15" s="437"/>
      <c r="AT15" s="438"/>
      <c r="AU15" s="439"/>
      <c r="AV15" s="440"/>
      <c r="AW15" s="440"/>
      <c r="AX15" s="440"/>
      <c r="AY15" s="367" t="s">
        <v>153</v>
      </c>
      <c r="AZ15" s="368"/>
      <c r="BA15" s="368"/>
      <c r="BB15" s="368"/>
      <c r="BC15" s="368"/>
      <c r="BD15" s="368"/>
      <c r="BE15" s="368"/>
      <c r="BF15" s="368"/>
      <c r="BG15" s="368"/>
      <c r="BH15" s="368"/>
      <c r="BI15" s="368"/>
      <c r="BJ15" s="368"/>
      <c r="BK15" s="368"/>
      <c r="BL15" s="368"/>
      <c r="BM15" s="369"/>
      <c r="BN15" s="370">
        <v>16120594</v>
      </c>
      <c r="BO15" s="371"/>
      <c r="BP15" s="371"/>
      <c r="BQ15" s="371"/>
      <c r="BR15" s="371"/>
      <c r="BS15" s="371"/>
      <c r="BT15" s="371"/>
      <c r="BU15" s="372"/>
      <c r="BV15" s="370">
        <v>16003053</v>
      </c>
      <c r="BW15" s="371"/>
      <c r="BX15" s="371"/>
      <c r="BY15" s="371"/>
      <c r="BZ15" s="371"/>
      <c r="CA15" s="371"/>
      <c r="CB15" s="371"/>
      <c r="CC15" s="372"/>
      <c r="CD15" s="508" t="s">
        <v>154</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155</v>
      </c>
      <c r="M16" s="511"/>
      <c r="N16" s="511"/>
      <c r="O16" s="511"/>
      <c r="P16" s="511"/>
      <c r="Q16" s="512"/>
      <c r="R16" s="513" t="s">
        <v>156</v>
      </c>
      <c r="S16" s="514"/>
      <c r="T16" s="514"/>
      <c r="U16" s="514"/>
      <c r="V16" s="515"/>
      <c r="W16" s="397"/>
      <c r="X16" s="398"/>
      <c r="Y16" s="398"/>
      <c r="Z16" s="398"/>
      <c r="AA16" s="398"/>
      <c r="AB16" s="387"/>
      <c r="AC16" s="494">
        <v>22</v>
      </c>
      <c r="AD16" s="495"/>
      <c r="AE16" s="495"/>
      <c r="AF16" s="495"/>
      <c r="AG16" s="496"/>
      <c r="AH16" s="494">
        <v>23.8</v>
      </c>
      <c r="AI16" s="495"/>
      <c r="AJ16" s="495"/>
      <c r="AK16" s="495"/>
      <c r="AL16" s="497"/>
      <c r="AM16" s="436"/>
      <c r="AN16" s="437"/>
      <c r="AO16" s="437"/>
      <c r="AP16" s="437"/>
      <c r="AQ16" s="437"/>
      <c r="AR16" s="437"/>
      <c r="AS16" s="437"/>
      <c r="AT16" s="438"/>
      <c r="AU16" s="439"/>
      <c r="AV16" s="440"/>
      <c r="AW16" s="440"/>
      <c r="AX16" s="440"/>
      <c r="AY16" s="441" t="s">
        <v>157</v>
      </c>
      <c r="AZ16" s="442"/>
      <c r="BA16" s="442"/>
      <c r="BB16" s="442"/>
      <c r="BC16" s="442"/>
      <c r="BD16" s="442"/>
      <c r="BE16" s="442"/>
      <c r="BF16" s="442"/>
      <c r="BG16" s="442"/>
      <c r="BH16" s="442"/>
      <c r="BI16" s="442"/>
      <c r="BJ16" s="442"/>
      <c r="BK16" s="442"/>
      <c r="BL16" s="442"/>
      <c r="BM16" s="443"/>
      <c r="BN16" s="407">
        <v>18854441</v>
      </c>
      <c r="BO16" s="408"/>
      <c r="BP16" s="408"/>
      <c r="BQ16" s="408"/>
      <c r="BR16" s="408"/>
      <c r="BS16" s="408"/>
      <c r="BT16" s="408"/>
      <c r="BU16" s="409"/>
      <c r="BV16" s="407">
        <v>17988995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158</v>
      </c>
      <c r="N17" s="519"/>
      <c r="O17" s="519"/>
      <c r="P17" s="519"/>
      <c r="Q17" s="520"/>
      <c r="R17" s="513" t="s">
        <v>159</v>
      </c>
      <c r="S17" s="514"/>
      <c r="T17" s="514"/>
      <c r="U17" s="514"/>
      <c r="V17" s="515"/>
      <c r="W17" s="423" t="s">
        <v>160</v>
      </c>
      <c r="X17" s="424"/>
      <c r="Y17" s="424"/>
      <c r="Z17" s="424"/>
      <c r="AA17" s="424"/>
      <c r="AB17" s="414"/>
      <c r="AC17" s="458">
        <v>33943</v>
      </c>
      <c r="AD17" s="459"/>
      <c r="AE17" s="459"/>
      <c r="AF17" s="459"/>
      <c r="AG17" s="501"/>
      <c r="AH17" s="458">
        <v>31934</v>
      </c>
      <c r="AI17" s="459"/>
      <c r="AJ17" s="459"/>
      <c r="AK17" s="459"/>
      <c r="AL17" s="460"/>
      <c r="AM17" s="436"/>
      <c r="AN17" s="437"/>
      <c r="AO17" s="437"/>
      <c r="AP17" s="437"/>
      <c r="AQ17" s="437"/>
      <c r="AR17" s="437"/>
      <c r="AS17" s="437"/>
      <c r="AT17" s="438"/>
      <c r="AU17" s="439"/>
      <c r="AV17" s="440"/>
      <c r="AW17" s="440"/>
      <c r="AX17" s="440"/>
      <c r="AY17" s="441" t="s">
        <v>161</v>
      </c>
      <c r="AZ17" s="442"/>
      <c r="BA17" s="442"/>
      <c r="BB17" s="442"/>
      <c r="BC17" s="442"/>
      <c r="BD17" s="442"/>
      <c r="BE17" s="442"/>
      <c r="BF17" s="442"/>
      <c r="BG17" s="442"/>
      <c r="BH17" s="442"/>
      <c r="BI17" s="442"/>
      <c r="BJ17" s="442"/>
      <c r="BK17" s="442"/>
      <c r="BL17" s="442"/>
      <c r="BM17" s="443"/>
      <c r="BN17" s="407">
        <v>20672108</v>
      </c>
      <c r="BO17" s="408"/>
      <c r="BP17" s="408"/>
      <c r="BQ17" s="408"/>
      <c r="BR17" s="408"/>
      <c r="BS17" s="408"/>
      <c r="BT17" s="408"/>
      <c r="BU17" s="409"/>
      <c r="BV17" s="407">
        <v>20561623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162</v>
      </c>
      <c r="C18" s="450"/>
      <c r="D18" s="450"/>
      <c r="E18" s="530"/>
      <c r="F18" s="530"/>
      <c r="G18" s="530"/>
      <c r="H18" s="530"/>
      <c r="I18" s="530"/>
      <c r="J18" s="530"/>
      <c r="K18" s="530"/>
      <c r="L18" s="531">
        <v>56.51</v>
      </c>
      <c r="M18" s="531"/>
      <c r="N18" s="531"/>
      <c r="O18" s="531"/>
      <c r="P18" s="531"/>
      <c r="Q18" s="531"/>
      <c r="R18" s="532"/>
      <c r="S18" s="532"/>
      <c r="T18" s="532"/>
      <c r="U18" s="532"/>
      <c r="V18" s="533"/>
      <c r="W18" s="425"/>
      <c r="X18" s="426"/>
      <c r="Y18" s="426"/>
      <c r="Z18" s="426"/>
      <c r="AA18" s="426"/>
      <c r="AB18" s="417"/>
      <c r="AC18" s="534">
        <v>76.099999999999994</v>
      </c>
      <c r="AD18" s="535"/>
      <c r="AE18" s="535"/>
      <c r="AF18" s="535"/>
      <c r="AG18" s="536"/>
      <c r="AH18" s="534">
        <v>73.900000000000006</v>
      </c>
      <c r="AI18" s="535"/>
      <c r="AJ18" s="535"/>
      <c r="AK18" s="535"/>
      <c r="AL18" s="537"/>
      <c r="AM18" s="436"/>
      <c r="AN18" s="437"/>
      <c r="AO18" s="437"/>
      <c r="AP18" s="437"/>
      <c r="AQ18" s="437"/>
      <c r="AR18" s="437"/>
      <c r="AS18" s="437"/>
      <c r="AT18" s="438"/>
      <c r="AU18" s="439"/>
      <c r="AV18" s="440"/>
      <c r="AW18" s="440"/>
      <c r="AX18" s="440"/>
      <c r="AY18" s="441" t="s">
        <v>163</v>
      </c>
      <c r="AZ18" s="442"/>
      <c r="BA18" s="442"/>
      <c r="BB18" s="442"/>
      <c r="BC18" s="442"/>
      <c r="BD18" s="442"/>
      <c r="BE18" s="442"/>
      <c r="BF18" s="442"/>
      <c r="BG18" s="442"/>
      <c r="BH18" s="442"/>
      <c r="BI18" s="442"/>
      <c r="BJ18" s="442"/>
      <c r="BK18" s="442"/>
      <c r="BL18" s="442"/>
      <c r="BM18" s="443"/>
      <c r="BN18" s="407">
        <v>25858705</v>
      </c>
      <c r="BO18" s="408"/>
      <c r="BP18" s="408"/>
      <c r="BQ18" s="408"/>
      <c r="BR18" s="408"/>
      <c r="BS18" s="408"/>
      <c r="BT18" s="408"/>
      <c r="BU18" s="409"/>
      <c r="BV18" s="407">
        <v>25876200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164</v>
      </c>
      <c r="C19" s="450"/>
      <c r="D19" s="450"/>
      <c r="E19" s="530"/>
      <c r="F19" s="530"/>
      <c r="G19" s="530"/>
      <c r="H19" s="530"/>
      <c r="I19" s="530"/>
      <c r="J19" s="530"/>
      <c r="K19" s="530"/>
      <c r="L19" s="538">
        <v>1772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165</v>
      </c>
      <c r="AZ19" s="442"/>
      <c r="BA19" s="442"/>
      <c r="BB19" s="442"/>
      <c r="BC19" s="442"/>
      <c r="BD19" s="442"/>
      <c r="BE19" s="442"/>
      <c r="BF19" s="442"/>
      <c r="BG19" s="442"/>
      <c r="BH19" s="442"/>
      <c r="BI19" s="442"/>
      <c r="BJ19" s="442"/>
      <c r="BK19" s="442"/>
      <c r="BL19" s="442"/>
      <c r="BM19" s="443"/>
      <c r="BN19" s="407">
        <v>31882767</v>
      </c>
      <c r="BO19" s="408"/>
      <c r="BP19" s="408"/>
      <c r="BQ19" s="408"/>
      <c r="BR19" s="408"/>
      <c r="BS19" s="408"/>
      <c r="BT19" s="408"/>
      <c r="BU19" s="409"/>
      <c r="BV19" s="407">
        <v>31200946</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166</v>
      </c>
      <c r="C20" s="450"/>
      <c r="D20" s="450"/>
      <c r="E20" s="530"/>
      <c r="F20" s="530"/>
      <c r="G20" s="530"/>
      <c r="H20" s="530"/>
      <c r="I20" s="530"/>
      <c r="J20" s="530"/>
      <c r="K20" s="530"/>
      <c r="L20" s="538">
        <v>43864</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167</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168</v>
      </c>
      <c r="C22" s="551"/>
      <c r="D22" s="552"/>
      <c r="E22" s="419" t="s">
        <v>1</v>
      </c>
      <c r="F22" s="424"/>
      <c r="G22" s="424"/>
      <c r="H22" s="424"/>
      <c r="I22" s="424"/>
      <c r="J22" s="424"/>
      <c r="K22" s="414"/>
      <c r="L22" s="419" t="s">
        <v>169</v>
      </c>
      <c r="M22" s="424"/>
      <c r="N22" s="424"/>
      <c r="O22" s="424"/>
      <c r="P22" s="414"/>
      <c r="Q22" s="582" t="s">
        <v>170</v>
      </c>
      <c r="R22" s="583"/>
      <c r="S22" s="583"/>
      <c r="T22" s="583"/>
      <c r="U22" s="583"/>
      <c r="V22" s="584"/>
      <c r="W22" s="550" t="s">
        <v>171</v>
      </c>
      <c r="X22" s="551"/>
      <c r="Y22" s="552"/>
      <c r="Z22" s="419" t="s">
        <v>1</v>
      </c>
      <c r="AA22" s="424"/>
      <c r="AB22" s="424"/>
      <c r="AC22" s="424"/>
      <c r="AD22" s="424"/>
      <c r="AE22" s="424"/>
      <c r="AF22" s="424"/>
      <c r="AG22" s="414"/>
      <c r="AH22" s="588" t="s">
        <v>172</v>
      </c>
      <c r="AI22" s="424"/>
      <c r="AJ22" s="424"/>
      <c r="AK22" s="424"/>
      <c r="AL22" s="414"/>
      <c r="AM22" s="588" t="s">
        <v>173</v>
      </c>
      <c r="AN22" s="589"/>
      <c r="AO22" s="589"/>
      <c r="AP22" s="589"/>
      <c r="AQ22" s="589"/>
      <c r="AR22" s="590"/>
      <c r="AS22" s="582" t="s">
        <v>170</v>
      </c>
      <c r="AT22" s="583"/>
      <c r="AU22" s="583"/>
      <c r="AV22" s="583"/>
      <c r="AW22" s="583"/>
      <c r="AX22" s="594"/>
      <c r="AY22" s="367" t="s">
        <v>174</v>
      </c>
      <c r="AZ22" s="368"/>
      <c r="BA22" s="368"/>
      <c r="BB22" s="368"/>
      <c r="BC22" s="368"/>
      <c r="BD22" s="368"/>
      <c r="BE22" s="368"/>
      <c r="BF22" s="368"/>
      <c r="BG22" s="368"/>
      <c r="BH22" s="368"/>
      <c r="BI22" s="368"/>
      <c r="BJ22" s="368"/>
      <c r="BK22" s="368"/>
      <c r="BL22" s="368"/>
      <c r="BM22" s="369"/>
      <c r="BN22" s="370">
        <v>58619166</v>
      </c>
      <c r="BO22" s="371"/>
      <c r="BP22" s="371"/>
      <c r="BQ22" s="371"/>
      <c r="BR22" s="371"/>
      <c r="BS22" s="371"/>
      <c r="BT22" s="371"/>
      <c r="BU22" s="372"/>
      <c r="BV22" s="370">
        <v>61866870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175</v>
      </c>
      <c r="AZ23" s="442"/>
      <c r="BA23" s="442"/>
      <c r="BB23" s="442"/>
      <c r="BC23" s="442"/>
      <c r="BD23" s="442"/>
      <c r="BE23" s="442"/>
      <c r="BF23" s="442"/>
      <c r="BG23" s="442"/>
      <c r="BH23" s="442"/>
      <c r="BI23" s="442"/>
      <c r="BJ23" s="442"/>
      <c r="BK23" s="442"/>
      <c r="BL23" s="442"/>
      <c r="BM23" s="443"/>
      <c r="BN23" s="407">
        <v>38160638</v>
      </c>
      <c r="BO23" s="408"/>
      <c r="BP23" s="408"/>
      <c r="BQ23" s="408"/>
      <c r="BR23" s="408"/>
      <c r="BS23" s="408"/>
      <c r="BT23" s="408"/>
      <c r="BU23" s="409"/>
      <c r="BV23" s="407">
        <v>39485156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176</v>
      </c>
      <c r="F24" s="437"/>
      <c r="G24" s="437"/>
      <c r="H24" s="437"/>
      <c r="I24" s="437"/>
      <c r="J24" s="437"/>
      <c r="K24" s="438"/>
      <c r="L24" s="458">
        <v>1</v>
      </c>
      <c r="M24" s="459"/>
      <c r="N24" s="459"/>
      <c r="O24" s="459"/>
      <c r="P24" s="501"/>
      <c r="Q24" s="458">
        <v>5934</v>
      </c>
      <c r="R24" s="459"/>
      <c r="S24" s="459"/>
      <c r="T24" s="459"/>
      <c r="U24" s="459"/>
      <c r="V24" s="501"/>
      <c r="W24" s="553"/>
      <c r="X24" s="554"/>
      <c r="Y24" s="555"/>
      <c r="Z24" s="457" t="s">
        <v>177</v>
      </c>
      <c r="AA24" s="437"/>
      <c r="AB24" s="437"/>
      <c r="AC24" s="437"/>
      <c r="AD24" s="437"/>
      <c r="AE24" s="437"/>
      <c r="AF24" s="437"/>
      <c r="AG24" s="438"/>
      <c r="AH24" s="458">
        <v>494</v>
      </c>
      <c r="AI24" s="459"/>
      <c r="AJ24" s="459"/>
      <c r="AK24" s="459"/>
      <c r="AL24" s="501"/>
      <c r="AM24" s="458">
        <v>1620320</v>
      </c>
      <c r="AN24" s="459"/>
      <c r="AO24" s="459"/>
      <c r="AP24" s="459"/>
      <c r="AQ24" s="459"/>
      <c r="AR24" s="501"/>
      <c r="AS24" s="458">
        <v>3280</v>
      </c>
      <c r="AT24" s="459"/>
      <c r="AU24" s="459"/>
      <c r="AV24" s="459"/>
      <c r="AW24" s="459"/>
      <c r="AX24" s="460"/>
      <c r="AY24" s="523" t="s">
        <v>178</v>
      </c>
      <c r="AZ24" s="524"/>
      <c r="BA24" s="524"/>
      <c r="BB24" s="524"/>
      <c r="BC24" s="524"/>
      <c r="BD24" s="524"/>
      <c r="BE24" s="524"/>
      <c r="BF24" s="524"/>
      <c r="BG24" s="524"/>
      <c r="BH24" s="524"/>
      <c r="BI24" s="524"/>
      <c r="BJ24" s="524"/>
      <c r="BK24" s="524"/>
      <c r="BL24" s="524"/>
      <c r="BM24" s="525"/>
      <c r="BN24" s="407">
        <v>43768682</v>
      </c>
      <c r="BO24" s="408"/>
      <c r="BP24" s="408"/>
      <c r="BQ24" s="408"/>
      <c r="BR24" s="408"/>
      <c r="BS24" s="408"/>
      <c r="BT24" s="408"/>
      <c r="BU24" s="409"/>
      <c r="BV24" s="407">
        <v>46389543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179</v>
      </c>
      <c r="F25" s="437"/>
      <c r="G25" s="437"/>
      <c r="H25" s="437"/>
      <c r="I25" s="437"/>
      <c r="J25" s="437"/>
      <c r="K25" s="438"/>
      <c r="L25" s="458">
        <v>2</v>
      </c>
      <c r="M25" s="459"/>
      <c r="N25" s="459"/>
      <c r="O25" s="459"/>
      <c r="P25" s="501"/>
      <c r="Q25" s="458">
        <v>5476</v>
      </c>
      <c r="R25" s="459"/>
      <c r="S25" s="459"/>
      <c r="T25" s="459"/>
      <c r="U25" s="459"/>
      <c r="V25" s="501"/>
      <c r="W25" s="553"/>
      <c r="X25" s="554"/>
      <c r="Y25" s="555"/>
      <c r="Z25" s="457" t="s">
        <v>180</v>
      </c>
      <c r="AA25" s="437"/>
      <c r="AB25" s="437"/>
      <c r="AC25" s="437"/>
      <c r="AD25" s="437"/>
      <c r="AE25" s="437"/>
      <c r="AF25" s="437"/>
      <c r="AG25" s="438"/>
      <c r="AH25" s="458" t="s">
        <v>181</v>
      </c>
      <c r="AI25" s="459"/>
      <c r="AJ25" s="459"/>
      <c r="AK25" s="459"/>
      <c r="AL25" s="501"/>
      <c r="AM25" s="458" t="s">
        <v>182</v>
      </c>
      <c r="AN25" s="459"/>
      <c r="AO25" s="459"/>
      <c r="AP25" s="459"/>
      <c r="AQ25" s="459"/>
      <c r="AR25" s="501"/>
      <c r="AS25" s="458" t="s">
        <v>182</v>
      </c>
      <c r="AT25" s="459"/>
      <c r="AU25" s="459"/>
      <c r="AV25" s="459"/>
      <c r="AW25" s="459"/>
      <c r="AX25" s="460"/>
      <c r="AY25" s="367" t="s">
        <v>183</v>
      </c>
      <c r="AZ25" s="368"/>
      <c r="BA25" s="368"/>
      <c r="BB25" s="368"/>
      <c r="BC25" s="368"/>
      <c r="BD25" s="368"/>
      <c r="BE25" s="368"/>
      <c r="BF25" s="368"/>
      <c r="BG25" s="368"/>
      <c r="BH25" s="368"/>
      <c r="BI25" s="368"/>
      <c r="BJ25" s="368"/>
      <c r="BK25" s="368"/>
      <c r="BL25" s="368"/>
      <c r="BM25" s="369"/>
      <c r="BN25" s="370">
        <v>22726270</v>
      </c>
      <c r="BO25" s="371"/>
      <c r="BP25" s="371"/>
      <c r="BQ25" s="371"/>
      <c r="BR25" s="371"/>
      <c r="BS25" s="371"/>
      <c r="BT25" s="371"/>
      <c r="BU25" s="372"/>
      <c r="BV25" s="370">
        <v>24673871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184</v>
      </c>
      <c r="F26" s="437"/>
      <c r="G26" s="437"/>
      <c r="H26" s="437"/>
      <c r="I26" s="437"/>
      <c r="J26" s="437"/>
      <c r="K26" s="438"/>
      <c r="L26" s="458">
        <v>1</v>
      </c>
      <c r="M26" s="459"/>
      <c r="N26" s="459"/>
      <c r="O26" s="459"/>
      <c r="P26" s="501"/>
      <c r="Q26" s="458">
        <v>5214</v>
      </c>
      <c r="R26" s="459"/>
      <c r="S26" s="459"/>
      <c r="T26" s="459"/>
      <c r="U26" s="459"/>
      <c r="V26" s="501"/>
      <c r="W26" s="553"/>
      <c r="X26" s="554"/>
      <c r="Y26" s="555"/>
      <c r="Z26" s="457" t="s">
        <v>185</v>
      </c>
      <c r="AA26" s="559"/>
      <c r="AB26" s="559"/>
      <c r="AC26" s="559"/>
      <c r="AD26" s="559"/>
      <c r="AE26" s="559"/>
      <c r="AF26" s="559"/>
      <c r="AG26" s="560"/>
      <c r="AH26" s="458">
        <v>12</v>
      </c>
      <c r="AI26" s="459"/>
      <c r="AJ26" s="459"/>
      <c r="AK26" s="459"/>
      <c r="AL26" s="501"/>
      <c r="AM26" s="458">
        <v>39192</v>
      </c>
      <c r="AN26" s="459"/>
      <c r="AO26" s="459"/>
      <c r="AP26" s="459"/>
      <c r="AQ26" s="459"/>
      <c r="AR26" s="501"/>
      <c r="AS26" s="458">
        <v>3266</v>
      </c>
      <c r="AT26" s="459"/>
      <c r="AU26" s="459"/>
      <c r="AV26" s="459"/>
      <c r="AW26" s="459"/>
      <c r="AX26" s="460"/>
      <c r="AY26" s="410" t="s">
        <v>186</v>
      </c>
      <c r="AZ26" s="411"/>
      <c r="BA26" s="411"/>
      <c r="BB26" s="411"/>
      <c r="BC26" s="411"/>
      <c r="BD26" s="411"/>
      <c r="BE26" s="411"/>
      <c r="BF26" s="411"/>
      <c r="BG26" s="411"/>
      <c r="BH26" s="411"/>
      <c r="BI26" s="411"/>
      <c r="BJ26" s="411"/>
      <c r="BK26" s="411"/>
      <c r="BL26" s="411"/>
      <c r="BM26" s="412"/>
      <c r="BN26" s="407">
        <v>304839</v>
      </c>
      <c r="BO26" s="408"/>
      <c r="BP26" s="408"/>
      <c r="BQ26" s="408"/>
      <c r="BR26" s="408"/>
      <c r="BS26" s="408"/>
      <c r="BT26" s="408"/>
      <c r="BU26" s="409"/>
      <c r="BV26" s="407">
        <v>233883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187</v>
      </c>
      <c r="F27" s="437"/>
      <c r="G27" s="437"/>
      <c r="H27" s="437"/>
      <c r="I27" s="437"/>
      <c r="J27" s="437"/>
      <c r="K27" s="438"/>
      <c r="L27" s="458">
        <v>1</v>
      </c>
      <c r="M27" s="459"/>
      <c r="N27" s="459"/>
      <c r="O27" s="459"/>
      <c r="P27" s="501"/>
      <c r="Q27" s="458">
        <v>5890</v>
      </c>
      <c r="R27" s="459"/>
      <c r="S27" s="459"/>
      <c r="T27" s="459"/>
      <c r="U27" s="459"/>
      <c r="V27" s="501"/>
      <c r="W27" s="553"/>
      <c r="X27" s="554"/>
      <c r="Y27" s="555"/>
      <c r="Z27" s="457" t="s">
        <v>188</v>
      </c>
      <c r="AA27" s="437"/>
      <c r="AB27" s="437"/>
      <c r="AC27" s="437"/>
      <c r="AD27" s="437"/>
      <c r="AE27" s="437"/>
      <c r="AF27" s="437"/>
      <c r="AG27" s="438"/>
      <c r="AH27" s="458">
        <v>25</v>
      </c>
      <c r="AI27" s="459"/>
      <c r="AJ27" s="459"/>
      <c r="AK27" s="459"/>
      <c r="AL27" s="501"/>
      <c r="AM27" s="458">
        <v>76831</v>
      </c>
      <c r="AN27" s="459"/>
      <c r="AO27" s="459"/>
      <c r="AP27" s="459"/>
      <c r="AQ27" s="459"/>
      <c r="AR27" s="501"/>
      <c r="AS27" s="458">
        <v>3073</v>
      </c>
      <c r="AT27" s="459"/>
      <c r="AU27" s="459"/>
      <c r="AV27" s="459"/>
      <c r="AW27" s="459"/>
      <c r="AX27" s="460"/>
      <c r="AY27" s="502" t="s">
        <v>189</v>
      </c>
      <c r="AZ27" s="503"/>
      <c r="BA27" s="503"/>
      <c r="BB27" s="503"/>
      <c r="BC27" s="503"/>
      <c r="BD27" s="503"/>
      <c r="BE27" s="503"/>
      <c r="BF27" s="503"/>
      <c r="BG27" s="503"/>
      <c r="BH27" s="503"/>
      <c r="BI27" s="503"/>
      <c r="BJ27" s="503"/>
      <c r="BK27" s="503"/>
      <c r="BL27" s="503"/>
      <c r="BM27" s="504"/>
      <c r="BN27" s="526" t="s">
        <v>182</v>
      </c>
      <c r="BO27" s="527"/>
      <c r="BP27" s="527"/>
      <c r="BQ27" s="527"/>
      <c r="BR27" s="527"/>
      <c r="BS27" s="527"/>
      <c r="BT27" s="527"/>
      <c r="BU27" s="528"/>
      <c r="BV27" s="526" t="s">
        <v>182</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190</v>
      </c>
      <c r="F28" s="437"/>
      <c r="G28" s="437"/>
      <c r="H28" s="437"/>
      <c r="I28" s="437"/>
      <c r="J28" s="437"/>
      <c r="K28" s="438"/>
      <c r="L28" s="458">
        <v>1</v>
      </c>
      <c r="M28" s="459"/>
      <c r="N28" s="459"/>
      <c r="O28" s="459"/>
      <c r="P28" s="501"/>
      <c r="Q28" s="458">
        <v>5510</v>
      </c>
      <c r="R28" s="459"/>
      <c r="S28" s="459"/>
      <c r="T28" s="459"/>
      <c r="U28" s="459"/>
      <c r="V28" s="501"/>
      <c r="W28" s="553"/>
      <c r="X28" s="554"/>
      <c r="Y28" s="555"/>
      <c r="Z28" s="457" t="s">
        <v>191</v>
      </c>
      <c r="AA28" s="437"/>
      <c r="AB28" s="437"/>
      <c r="AC28" s="437"/>
      <c r="AD28" s="437"/>
      <c r="AE28" s="437"/>
      <c r="AF28" s="437"/>
      <c r="AG28" s="438"/>
      <c r="AH28" s="458" t="s">
        <v>181</v>
      </c>
      <c r="AI28" s="459"/>
      <c r="AJ28" s="459"/>
      <c r="AK28" s="459"/>
      <c r="AL28" s="501"/>
      <c r="AM28" s="458" t="s">
        <v>182</v>
      </c>
      <c r="AN28" s="459"/>
      <c r="AO28" s="459"/>
      <c r="AP28" s="459"/>
      <c r="AQ28" s="459"/>
      <c r="AR28" s="501"/>
      <c r="AS28" s="458" t="s">
        <v>181</v>
      </c>
      <c r="AT28" s="459"/>
      <c r="AU28" s="459"/>
      <c r="AV28" s="459"/>
      <c r="AW28" s="459"/>
      <c r="AX28" s="460"/>
      <c r="AY28" s="561" t="s">
        <v>192</v>
      </c>
      <c r="AZ28" s="562"/>
      <c r="BA28" s="562"/>
      <c r="BB28" s="563"/>
      <c r="BC28" s="367" t="s">
        <v>50</v>
      </c>
      <c r="BD28" s="368"/>
      <c r="BE28" s="368"/>
      <c r="BF28" s="368"/>
      <c r="BG28" s="368"/>
      <c r="BH28" s="368"/>
      <c r="BI28" s="368"/>
      <c r="BJ28" s="368"/>
      <c r="BK28" s="368"/>
      <c r="BL28" s="368"/>
      <c r="BM28" s="369"/>
      <c r="BN28" s="370">
        <v>1928050</v>
      </c>
      <c r="BO28" s="371"/>
      <c r="BP28" s="371"/>
      <c r="BQ28" s="371"/>
      <c r="BR28" s="371"/>
      <c r="BS28" s="371"/>
      <c r="BT28" s="371"/>
      <c r="BU28" s="372"/>
      <c r="BV28" s="370">
        <v>1695999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193</v>
      </c>
      <c r="F29" s="437"/>
      <c r="G29" s="437"/>
      <c r="H29" s="437"/>
      <c r="I29" s="437"/>
      <c r="J29" s="437"/>
      <c r="K29" s="438"/>
      <c r="L29" s="458">
        <v>16</v>
      </c>
      <c r="M29" s="459"/>
      <c r="N29" s="459"/>
      <c r="O29" s="459"/>
      <c r="P29" s="501"/>
      <c r="Q29" s="458">
        <v>5225</v>
      </c>
      <c r="R29" s="459"/>
      <c r="S29" s="459"/>
      <c r="T29" s="459"/>
      <c r="U29" s="459"/>
      <c r="V29" s="501"/>
      <c r="W29" s="556"/>
      <c r="X29" s="557"/>
      <c r="Y29" s="558"/>
      <c r="Z29" s="457" t="s">
        <v>194</v>
      </c>
      <c r="AA29" s="437"/>
      <c r="AB29" s="437"/>
      <c r="AC29" s="437"/>
      <c r="AD29" s="437"/>
      <c r="AE29" s="437"/>
      <c r="AF29" s="437"/>
      <c r="AG29" s="438"/>
      <c r="AH29" s="458">
        <v>519</v>
      </c>
      <c r="AI29" s="459"/>
      <c r="AJ29" s="459"/>
      <c r="AK29" s="459"/>
      <c r="AL29" s="501"/>
      <c r="AM29" s="458">
        <v>1697151</v>
      </c>
      <c r="AN29" s="459"/>
      <c r="AO29" s="459"/>
      <c r="AP29" s="459"/>
      <c r="AQ29" s="459"/>
      <c r="AR29" s="501"/>
      <c r="AS29" s="458">
        <v>3270</v>
      </c>
      <c r="AT29" s="459"/>
      <c r="AU29" s="459"/>
      <c r="AV29" s="459"/>
      <c r="AW29" s="459"/>
      <c r="AX29" s="460"/>
      <c r="AY29" s="564"/>
      <c r="AZ29" s="565"/>
      <c r="BA29" s="565"/>
      <c r="BB29" s="566"/>
      <c r="BC29" s="441" t="s">
        <v>195</v>
      </c>
      <c r="BD29" s="442"/>
      <c r="BE29" s="442"/>
      <c r="BF29" s="442"/>
      <c r="BG29" s="442"/>
      <c r="BH29" s="442"/>
      <c r="BI29" s="442"/>
      <c r="BJ29" s="442"/>
      <c r="BK29" s="442"/>
      <c r="BL29" s="442"/>
      <c r="BM29" s="443"/>
      <c r="BN29" s="407">
        <v>159260</v>
      </c>
      <c r="BO29" s="408"/>
      <c r="BP29" s="408"/>
      <c r="BQ29" s="408"/>
      <c r="BR29" s="408"/>
      <c r="BS29" s="408"/>
      <c r="BT29" s="408"/>
      <c r="BU29" s="409"/>
      <c r="BV29" s="407">
        <v>935600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196</v>
      </c>
      <c r="X30" s="575"/>
      <c r="Y30" s="575"/>
      <c r="Z30" s="575"/>
      <c r="AA30" s="575"/>
      <c r="AB30" s="575"/>
      <c r="AC30" s="575"/>
      <c r="AD30" s="575"/>
      <c r="AE30" s="575"/>
      <c r="AF30" s="575"/>
      <c r="AG30" s="576"/>
      <c r="AH30" s="534">
        <v>94.3</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14172046</v>
      </c>
      <c r="BO30" s="527"/>
      <c r="BP30" s="527"/>
      <c r="BQ30" s="527"/>
      <c r="BR30" s="527"/>
      <c r="BS30" s="527"/>
      <c r="BT30" s="527"/>
      <c r="BU30" s="528"/>
      <c r="BV30" s="526">
        <v>14297758</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197</v>
      </c>
      <c r="D32" s="570"/>
      <c r="E32" s="570"/>
      <c r="F32" s="570"/>
      <c r="G32" s="570"/>
      <c r="H32" s="570"/>
      <c r="I32" s="570"/>
      <c r="J32" s="570"/>
      <c r="K32" s="570"/>
      <c r="L32" s="570"/>
      <c r="M32" s="570"/>
      <c r="N32" s="570"/>
      <c r="O32" s="570"/>
      <c r="P32" s="570"/>
      <c r="Q32" s="570"/>
      <c r="R32" s="570"/>
      <c r="S32" s="570"/>
      <c r="U32" s="411" t="s">
        <v>198</v>
      </c>
      <c r="V32" s="411"/>
      <c r="W32" s="411"/>
      <c r="X32" s="411"/>
      <c r="Y32" s="411"/>
      <c r="Z32" s="411"/>
      <c r="AA32" s="411"/>
      <c r="AB32" s="411"/>
      <c r="AC32" s="411"/>
      <c r="AD32" s="411"/>
      <c r="AE32" s="411"/>
      <c r="AF32" s="411"/>
      <c r="AG32" s="411"/>
      <c r="AH32" s="411"/>
      <c r="AI32" s="411"/>
      <c r="AJ32" s="411"/>
      <c r="AK32" s="411"/>
      <c r="AM32" s="411" t="s">
        <v>199</v>
      </c>
      <c r="AN32" s="411"/>
      <c r="AO32" s="411"/>
      <c r="AP32" s="411"/>
      <c r="AQ32" s="411"/>
      <c r="AR32" s="411"/>
      <c r="AS32" s="411"/>
      <c r="AT32" s="411"/>
      <c r="AU32" s="411"/>
      <c r="AV32" s="411"/>
      <c r="AW32" s="411"/>
      <c r="AX32" s="411"/>
      <c r="AY32" s="411"/>
      <c r="AZ32" s="411"/>
      <c r="BA32" s="411"/>
      <c r="BB32" s="411"/>
      <c r="BC32" s="411"/>
      <c r="BE32" s="411" t="s">
        <v>200</v>
      </c>
      <c r="BF32" s="411"/>
      <c r="BG32" s="411"/>
      <c r="BH32" s="411"/>
      <c r="BI32" s="411"/>
      <c r="BJ32" s="411"/>
      <c r="BK32" s="411"/>
      <c r="BL32" s="411"/>
      <c r="BM32" s="411"/>
      <c r="BN32" s="411"/>
      <c r="BO32" s="411"/>
      <c r="BP32" s="411"/>
      <c r="BQ32" s="411"/>
      <c r="BR32" s="411"/>
      <c r="BS32" s="411"/>
      <c r="BT32" s="411"/>
      <c r="BU32" s="411"/>
      <c r="BW32" s="411" t="s">
        <v>201</v>
      </c>
      <c r="BX32" s="411"/>
      <c r="BY32" s="411"/>
      <c r="BZ32" s="411"/>
      <c r="CA32" s="411"/>
      <c r="CB32" s="411"/>
      <c r="CC32" s="411"/>
      <c r="CD32" s="411"/>
      <c r="CE32" s="411"/>
      <c r="CF32" s="411"/>
      <c r="CG32" s="411"/>
      <c r="CH32" s="411"/>
      <c r="CI32" s="411"/>
      <c r="CJ32" s="411"/>
      <c r="CK32" s="411"/>
      <c r="CL32" s="411"/>
      <c r="CM32" s="411"/>
      <c r="CO32" s="411" t="s">
        <v>202</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203</v>
      </c>
      <c r="D33" s="431"/>
      <c r="E33" s="396" t="s">
        <v>204</v>
      </c>
      <c r="F33" s="396"/>
      <c r="G33" s="396"/>
      <c r="H33" s="396"/>
      <c r="I33" s="396"/>
      <c r="J33" s="396"/>
      <c r="K33" s="396"/>
      <c r="L33" s="396"/>
      <c r="M33" s="396"/>
      <c r="N33" s="396"/>
      <c r="O33" s="396"/>
      <c r="P33" s="396"/>
      <c r="Q33" s="396"/>
      <c r="R33" s="396"/>
      <c r="S33" s="396"/>
      <c r="T33" s="206"/>
      <c r="U33" s="431" t="s">
        <v>203</v>
      </c>
      <c r="V33" s="431"/>
      <c r="W33" s="396" t="s">
        <v>205</v>
      </c>
      <c r="X33" s="396"/>
      <c r="Y33" s="396"/>
      <c r="Z33" s="396"/>
      <c r="AA33" s="396"/>
      <c r="AB33" s="396"/>
      <c r="AC33" s="396"/>
      <c r="AD33" s="396"/>
      <c r="AE33" s="396"/>
      <c r="AF33" s="396"/>
      <c r="AG33" s="396"/>
      <c r="AH33" s="396"/>
      <c r="AI33" s="396"/>
      <c r="AJ33" s="396"/>
      <c r="AK33" s="396"/>
      <c r="AL33" s="206"/>
      <c r="AM33" s="431" t="s">
        <v>206</v>
      </c>
      <c r="AN33" s="431"/>
      <c r="AO33" s="396" t="s">
        <v>205</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206</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5</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8</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泉佐野市田尻町清掃施設組合</v>
      </c>
      <c r="BZ34" s="598"/>
      <c r="CA34" s="598"/>
      <c r="CB34" s="598"/>
      <c r="CC34" s="598"/>
      <c r="CD34" s="598"/>
      <c r="CE34" s="598"/>
      <c r="CF34" s="598"/>
      <c r="CG34" s="598"/>
      <c r="CH34" s="598"/>
      <c r="CI34" s="598"/>
      <c r="CJ34" s="598"/>
      <c r="CK34" s="598"/>
      <c r="CL34" s="598"/>
      <c r="CM34" s="598"/>
      <c r="CN34" s="181"/>
      <c r="CO34" s="597">
        <f>IF(CQ34="","",MAX(C34:D43,U34:V43,AM34:AN43,BE34:BF43,BW34:BX43)+1)</f>
        <v>17</v>
      </c>
      <c r="CP34" s="597"/>
      <c r="CQ34" s="598" t="str">
        <f>IF('各会計、関係団体の財政状況及び健全化判断比率'!BS7="","",'各会計、関係団体の財政状況及び健全化判断比率'!BS7)</f>
        <v>泉佐野市土地開発公社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公共用地先行取得事業特別会計</v>
      </c>
      <c r="F35" s="598"/>
      <c r="G35" s="598"/>
      <c r="H35" s="598"/>
      <c r="I35" s="598"/>
      <c r="J35" s="598"/>
      <c r="K35" s="598"/>
      <c r="L35" s="598"/>
      <c r="M35" s="598"/>
      <c r="N35" s="598"/>
      <c r="O35" s="598"/>
      <c r="P35" s="598"/>
      <c r="Q35" s="598"/>
      <c r="R35" s="598"/>
      <c r="S35" s="598"/>
      <c r="T35" s="181"/>
      <c r="U35" s="597">
        <f>IF(W35="","",U34+1)</f>
        <v>6</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9</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泉州南消防組合</v>
      </c>
      <c r="BZ35" s="598"/>
      <c r="CA35" s="598"/>
      <c r="CB35" s="598"/>
      <c r="CC35" s="598"/>
      <c r="CD35" s="598"/>
      <c r="CE35" s="598"/>
      <c r="CF35" s="598"/>
      <c r="CG35" s="598"/>
      <c r="CH35" s="598"/>
      <c r="CI35" s="598"/>
      <c r="CJ35" s="598"/>
      <c r="CK35" s="598"/>
      <c r="CL35" s="598"/>
      <c r="CM35" s="598"/>
      <c r="CN35" s="181"/>
      <c r="CO35" s="597">
        <f t="shared" ref="CO35:CO43" si="3">IF(CQ35="","",CO34+1)</f>
        <v>18</v>
      </c>
      <c r="CP35" s="597"/>
      <c r="CQ35" s="598" t="str">
        <f>IF('各会計、関係団体の財政状況及び健全化判断比率'!BS8="","",'各会計、関係団体の財政状況及び健全化判断比率'!BS8)</f>
        <v>泉佐野市文化振興財団</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病院事業債管理特別会計</v>
      </c>
      <c r="F36" s="598"/>
      <c r="G36" s="598"/>
      <c r="H36" s="598"/>
      <c r="I36" s="598"/>
      <c r="J36" s="598"/>
      <c r="K36" s="598"/>
      <c r="L36" s="598"/>
      <c r="M36" s="598"/>
      <c r="N36" s="598"/>
      <c r="O36" s="598"/>
      <c r="P36" s="598"/>
      <c r="Q36" s="598"/>
      <c r="R36" s="598"/>
      <c r="S36" s="598"/>
      <c r="T36" s="181"/>
      <c r="U36" s="597">
        <f t="shared" ref="U36:U43" si="4">IF(W36="","",U35+1)</f>
        <v>7</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大阪府都市ボートレース企業団</v>
      </c>
      <c r="BZ36" s="598"/>
      <c r="CA36" s="598"/>
      <c r="CB36" s="598"/>
      <c r="CC36" s="598"/>
      <c r="CD36" s="598"/>
      <c r="CE36" s="598"/>
      <c r="CF36" s="598"/>
      <c r="CG36" s="598"/>
      <c r="CH36" s="598"/>
      <c r="CI36" s="598"/>
      <c r="CJ36" s="598"/>
      <c r="CK36" s="598"/>
      <c r="CL36" s="598"/>
      <c r="CM36" s="598"/>
      <c r="CN36" s="181"/>
      <c r="CO36" s="597">
        <f t="shared" si="3"/>
        <v>19</v>
      </c>
      <c r="CP36" s="597"/>
      <c r="CQ36" s="598" t="str">
        <f>IF('各会計、関係団体の財政状況及び健全化判断比率'!BS9="","",'各会計、関係団体の財政状況及び健全化判断比率'!BS9)</f>
        <v>泉佐野市ウォーターフロント</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りんくう公園事業特別会計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大阪府後期高齢者医療広域連合（一般会計）</v>
      </c>
      <c r="BZ37" s="598"/>
      <c r="CA37" s="598"/>
      <c r="CB37" s="598"/>
      <c r="CC37" s="598"/>
      <c r="CD37" s="598"/>
      <c r="CE37" s="598"/>
      <c r="CF37" s="598"/>
      <c r="CG37" s="598"/>
      <c r="CH37" s="598"/>
      <c r="CI37" s="598"/>
      <c r="CJ37" s="598"/>
      <c r="CK37" s="598"/>
      <c r="CL37" s="598"/>
      <c r="CM37" s="598"/>
      <c r="CN37" s="181"/>
      <c r="CO37" s="597">
        <f t="shared" si="3"/>
        <v>20</v>
      </c>
      <c r="CP37" s="597"/>
      <c r="CQ37" s="598" t="str">
        <f>IF('各会計、関係団体の財政状況及び健全化判断比率'!BS10="","",'各会計、関係団体の財政状況及び健全化判断比率'!BS10)</f>
        <v>地方独立行政法人りんくう総合医療センター</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大阪府後期高齢者医療広域連合（後期高齢者医療特別会計）</v>
      </c>
      <c r="BZ38" s="598"/>
      <c r="CA38" s="598"/>
      <c r="CB38" s="598"/>
      <c r="CC38" s="598"/>
      <c r="CD38" s="598"/>
      <c r="CE38" s="598"/>
      <c r="CF38" s="598"/>
      <c r="CG38" s="598"/>
      <c r="CH38" s="598"/>
      <c r="CI38" s="598"/>
      <c r="CJ38" s="598"/>
      <c r="CK38" s="598"/>
      <c r="CL38" s="598"/>
      <c r="CM38" s="598"/>
      <c r="CN38" s="181"/>
      <c r="CO38" s="597">
        <f t="shared" si="3"/>
        <v>21</v>
      </c>
      <c r="CP38" s="597"/>
      <c r="CQ38" s="598" t="str">
        <f>IF('各会計、関係団体の財政状況及び健全化判断比率'!BS11="","",'各会計、関係団体の財政状況及び健全化判断比率'!BS11)</f>
        <v>泉佐野電力</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大阪広域水道企業団（水道事業会計）</v>
      </c>
      <c r="BZ39" s="598"/>
      <c r="CA39" s="598"/>
      <c r="CB39" s="598"/>
      <c r="CC39" s="598"/>
      <c r="CD39" s="598"/>
      <c r="CE39" s="598"/>
      <c r="CF39" s="598"/>
      <c r="CG39" s="598"/>
      <c r="CH39" s="598"/>
      <c r="CI39" s="598"/>
      <c r="CJ39" s="598"/>
      <c r="CK39" s="598"/>
      <c r="CL39" s="598"/>
      <c r="CM39" s="598"/>
      <c r="CN39" s="181"/>
      <c r="CO39" s="597">
        <f t="shared" si="3"/>
        <v>22</v>
      </c>
      <c r="CP39" s="597"/>
      <c r="CQ39" s="598" t="str">
        <f>IF('各会計、関係団体の財政状況及び健全化判断比率'!BS12="","",'各会計、関係団体の財政状況及び健全化判断比率'!BS12)</f>
        <v>泉佐野ガス</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大阪広域水道企業団（工業用水道事業会計）</v>
      </c>
      <c r="BZ40" s="598"/>
      <c r="CA40" s="598"/>
      <c r="CB40" s="598"/>
      <c r="CC40" s="598"/>
      <c r="CD40" s="598"/>
      <c r="CE40" s="598"/>
      <c r="CF40" s="598"/>
      <c r="CG40" s="598"/>
      <c r="CH40" s="598"/>
      <c r="CI40" s="598"/>
      <c r="CJ40" s="598"/>
      <c r="CK40" s="598"/>
      <c r="CL40" s="598"/>
      <c r="CM40" s="598"/>
      <c r="CN40" s="181"/>
      <c r="CO40" s="597">
        <f t="shared" si="3"/>
        <v>23</v>
      </c>
      <c r="CP40" s="597"/>
      <c r="CQ40" s="598" t="str">
        <f>IF('各会計、関係団体の財政状況及び健全化判断比率'!BS13="","",'各会計、関係団体の財政状況及び健全化判断比率'!BS13)</f>
        <v>株式会社さのたす</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f t="shared" si="3"/>
        <v>24</v>
      </c>
      <c r="CP41" s="597"/>
      <c r="CQ41" s="598" t="str">
        <f>IF('各会計、関係団体の財政状況及び健全化判断比率'!BS14="","",'各会計、関係団体の財政状況及び健全化判断比率'!BS14)</f>
        <v>地方独立行政法人泉佐野市行政事務サービスセンター</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aKmRVUmZQYRlHJgtBGUnMEOjqMidmF3FJwuDA67X0i4fy3byDeu6X8nQxVA1yP5213Yyq26mTs7zVbrBHgAi1w==" saltValue="0zM5BiwdzvCiCoIPoOmCv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568</v>
      </c>
      <c r="D34" s="1151"/>
      <c r="E34" s="1152"/>
      <c r="F34" s="32">
        <v>1.76</v>
      </c>
      <c r="G34" s="33">
        <v>2.5299999999999998</v>
      </c>
      <c r="H34" s="33">
        <v>2.87</v>
      </c>
      <c r="I34" s="33">
        <v>2.8</v>
      </c>
      <c r="J34" s="34">
        <v>2.3199999999999998</v>
      </c>
      <c r="K34" s="22"/>
      <c r="L34" s="22"/>
      <c r="M34" s="22"/>
      <c r="N34" s="22"/>
      <c r="O34" s="22"/>
      <c r="P34" s="22"/>
    </row>
    <row r="35" spans="1:16" ht="39" customHeight="1" x14ac:dyDescent="0.2">
      <c r="A35" s="22"/>
      <c r="B35" s="35"/>
      <c r="C35" s="1145" t="s">
        <v>569</v>
      </c>
      <c r="D35" s="1146"/>
      <c r="E35" s="1147"/>
      <c r="F35" s="36" t="s">
        <v>522</v>
      </c>
      <c r="G35" s="37" t="s">
        <v>522</v>
      </c>
      <c r="H35" s="37">
        <v>3.21</v>
      </c>
      <c r="I35" s="37">
        <v>3.05</v>
      </c>
      <c r="J35" s="38">
        <v>2.09</v>
      </c>
      <c r="K35" s="22"/>
      <c r="L35" s="22"/>
      <c r="M35" s="22"/>
      <c r="N35" s="22"/>
      <c r="O35" s="22"/>
      <c r="P35" s="22"/>
    </row>
    <row r="36" spans="1:16" ht="39" customHeight="1" x14ac:dyDescent="0.2">
      <c r="A36" s="22"/>
      <c r="B36" s="35"/>
      <c r="C36" s="1145" t="s">
        <v>570</v>
      </c>
      <c r="D36" s="1146"/>
      <c r="E36" s="1147"/>
      <c r="F36" s="36">
        <v>2.19</v>
      </c>
      <c r="G36" s="37">
        <v>3.02</v>
      </c>
      <c r="H36" s="37">
        <v>2.3199999999999998</v>
      </c>
      <c r="I36" s="37">
        <v>2.0499999999999998</v>
      </c>
      <c r="J36" s="38">
        <v>1.87</v>
      </c>
      <c r="K36" s="22"/>
      <c r="L36" s="22"/>
      <c r="M36" s="22"/>
      <c r="N36" s="22"/>
      <c r="O36" s="22"/>
      <c r="P36" s="22"/>
    </row>
    <row r="37" spans="1:16" ht="39" customHeight="1" x14ac:dyDescent="0.2">
      <c r="A37" s="22"/>
      <c r="B37" s="35"/>
      <c r="C37" s="1145" t="s">
        <v>571</v>
      </c>
      <c r="D37" s="1146"/>
      <c r="E37" s="1147"/>
      <c r="F37" s="36">
        <v>0.26</v>
      </c>
      <c r="G37" s="37">
        <v>0.56999999999999995</v>
      </c>
      <c r="H37" s="37">
        <v>0.56999999999999995</v>
      </c>
      <c r="I37" s="37">
        <v>1.57</v>
      </c>
      <c r="J37" s="38">
        <v>1.69</v>
      </c>
      <c r="K37" s="22"/>
      <c r="L37" s="22"/>
      <c r="M37" s="22"/>
      <c r="N37" s="22"/>
      <c r="O37" s="22"/>
      <c r="P37" s="22"/>
    </row>
    <row r="38" spans="1:16" ht="39" customHeight="1" x14ac:dyDescent="0.2">
      <c r="A38" s="22"/>
      <c r="B38" s="35"/>
      <c r="C38" s="1145" t="s">
        <v>572</v>
      </c>
      <c r="D38" s="1146"/>
      <c r="E38" s="1147"/>
      <c r="F38" s="36">
        <v>0.54</v>
      </c>
      <c r="G38" s="37">
        <v>0.41</v>
      </c>
      <c r="H38" s="37">
        <v>1.17</v>
      </c>
      <c r="I38" s="37">
        <v>1.0900000000000001</v>
      </c>
      <c r="J38" s="38">
        <v>0.63</v>
      </c>
      <c r="K38" s="22"/>
      <c r="L38" s="22"/>
      <c r="M38" s="22"/>
      <c r="N38" s="22"/>
      <c r="O38" s="22"/>
      <c r="P38" s="22"/>
    </row>
    <row r="39" spans="1:16" ht="39" customHeight="1" x14ac:dyDescent="0.2">
      <c r="A39" s="22"/>
      <c r="B39" s="35"/>
      <c r="C39" s="1145" t="s">
        <v>573</v>
      </c>
      <c r="D39" s="1146"/>
      <c r="E39" s="1147"/>
      <c r="F39" s="36">
        <v>0.03</v>
      </c>
      <c r="G39" s="37">
        <v>0.02</v>
      </c>
      <c r="H39" s="37">
        <v>0.02</v>
      </c>
      <c r="I39" s="37">
        <v>0.03</v>
      </c>
      <c r="J39" s="38">
        <v>0.03</v>
      </c>
      <c r="K39" s="22"/>
      <c r="L39" s="22"/>
      <c r="M39" s="22"/>
      <c r="N39" s="22"/>
      <c r="O39" s="22"/>
      <c r="P39" s="22"/>
    </row>
    <row r="40" spans="1:16" ht="39" customHeight="1" x14ac:dyDescent="0.2">
      <c r="A40" s="22"/>
      <c r="B40" s="35"/>
      <c r="C40" s="1145" t="s">
        <v>574</v>
      </c>
      <c r="D40" s="1146"/>
      <c r="E40" s="1147"/>
      <c r="F40" s="36">
        <v>0</v>
      </c>
      <c r="G40" s="37">
        <v>0</v>
      </c>
      <c r="H40" s="37">
        <v>0</v>
      </c>
      <c r="I40" s="37">
        <v>0</v>
      </c>
      <c r="J40" s="38">
        <v>0</v>
      </c>
      <c r="K40" s="22"/>
      <c r="L40" s="22"/>
      <c r="M40" s="22"/>
      <c r="N40" s="22"/>
      <c r="O40" s="22"/>
      <c r="P40" s="22"/>
    </row>
    <row r="41" spans="1:16" ht="39" customHeight="1" x14ac:dyDescent="0.2">
      <c r="A41" s="22"/>
      <c r="B41" s="35"/>
      <c r="C41" s="1145" t="s">
        <v>575</v>
      </c>
      <c r="D41" s="1146"/>
      <c r="E41" s="1147"/>
      <c r="F41" s="36">
        <v>0</v>
      </c>
      <c r="G41" s="37">
        <v>0</v>
      </c>
      <c r="H41" s="37">
        <v>0</v>
      </c>
      <c r="I41" s="37">
        <v>0</v>
      </c>
      <c r="J41" s="38">
        <v>0</v>
      </c>
      <c r="K41" s="22"/>
      <c r="L41" s="22"/>
      <c r="M41" s="22"/>
      <c r="N41" s="22"/>
      <c r="O41" s="22"/>
      <c r="P41" s="22"/>
    </row>
    <row r="42" spans="1:16" ht="39" customHeight="1" x14ac:dyDescent="0.2">
      <c r="A42" s="22"/>
      <c r="B42" s="39"/>
      <c r="C42" s="1145" t="s">
        <v>576</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577</v>
      </c>
      <c r="D43" s="1149"/>
      <c r="E43" s="1150"/>
      <c r="F43" s="41">
        <v>1.1100000000000001</v>
      </c>
      <c r="G43" s="42">
        <v>2.52</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k6ztWpcABVqz6ckS1HC72a+z3H2iNUgWT3QxNxXvddkbmsDFNclj8bkBgLVS06d8pvjXpW+wa7Ubs1Tyt+vm7Q==" saltValue="4WG6P5+0W2EsfoB4O0Ms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70"/>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6922</v>
      </c>
      <c r="L45" s="60">
        <v>6341</v>
      </c>
      <c r="M45" s="60">
        <v>6262</v>
      </c>
      <c r="N45" s="60">
        <v>6139</v>
      </c>
      <c r="O45" s="61">
        <v>6201</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1352</v>
      </c>
      <c r="L48" s="64">
        <v>1378</v>
      </c>
      <c r="M48" s="64">
        <v>1155</v>
      </c>
      <c r="N48" s="64">
        <v>1002</v>
      </c>
      <c r="O48" s="65">
        <v>992</v>
      </c>
      <c r="P48" s="48"/>
      <c r="Q48" s="48"/>
      <c r="R48" s="48"/>
      <c r="S48" s="48"/>
      <c r="T48" s="48"/>
      <c r="U48" s="48"/>
    </row>
    <row r="49" spans="1:21" ht="30.75" customHeight="1" x14ac:dyDescent="0.2">
      <c r="A49" s="48"/>
      <c r="B49" s="1155"/>
      <c r="C49" s="1156"/>
      <c r="D49" s="62"/>
      <c r="E49" s="1161" t="s">
        <v>16</v>
      </c>
      <c r="F49" s="1161"/>
      <c r="G49" s="1161"/>
      <c r="H49" s="1161"/>
      <c r="I49" s="1161"/>
      <c r="J49" s="1162"/>
      <c r="K49" s="63">
        <v>84</v>
      </c>
      <c r="L49" s="64">
        <v>84</v>
      </c>
      <c r="M49" s="64">
        <v>77</v>
      </c>
      <c r="N49" s="64">
        <v>89</v>
      </c>
      <c r="O49" s="65">
        <v>86</v>
      </c>
      <c r="P49" s="48"/>
      <c r="Q49" s="48"/>
      <c r="R49" s="48"/>
      <c r="S49" s="48"/>
      <c r="T49" s="48"/>
      <c r="U49" s="48"/>
    </row>
    <row r="50" spans="1:21" ht="30.75" customHeight="1" x14ac:dyDescent="0.2">
      <c r="A50" s="48"/>
      <c r="B50" s="1155"/>
      <c r="C50" s="1156"/>
      <c r="D50" s="62"/>
      <c r="E50" s="1161" t="s">
        <v>17</v>
      </c>
      <c r="F50" s="1161"/>
      <c r="G50" s="1161"/>
      <c r="H50" s="1161"/>
      <c r="I50" s="1161"/>
      <c r="J50" s="1162"/>
      <c r="K50" s="63">
        <v>31</v>
      </c>
      <c r="L50" s="64">
        <v>31</v>
      </c>
      <c r="M50" s="64">
        <v>31</v>
      </c>
      <c r="N50" s="64">
        <v>32</v>
      </c>
      <c r="O50" s="65">
        <v>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522</v>
      </c>
      <c r="L51" s="64" t="s">
        <v>522</v>
      </c>
      <c r="M51" s="64">
        <v>0</v>
      </c>
      <c r="N51" s="64" t="s">
        <v>522</v>
      </c>
      <c r="O51" s="65" t="s">
        <v>522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5567</v>
      </c>
      <c r="L52" s="64">
        <v>5539</v>
      </c>
      <c r="M52" s="64">
        <v>5470</v>
      </c>
      <c r="N52" s="64">
        <v>5548</v>
      </c>
      <c r="O52" s="65">
        <v>5769</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2822</v>
      </c>
      <c r="L53" s="69">
        <v>2295</v>
      </c>
      <c r="M53" s="69">
        <v>2055</v>
      </c>
      <c r="N53" s="69">
        <v>1714</v>
      </c>
      <c r="O53" s="70">
        <v>1519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5">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2">
      <c r="B58" s="1169" t="s">
        <v>26</v>
      </c>
      <c r="C58" s="1170"/>
      <c r="D58" s="1175" t="s">
        <v>27</v>
      </c>
      <c r="E58" s="1176"/>
      <c r="F58" s="1176"/>
      <c r="G58" s="1176"/>
      <c r="H58" s="1176"/>
      <c r="I58" s="1176"/>
      <c r="J58" s="1177"/>
      <c r="K58" s="83" t="s">
        <v>522</v>
      </c>
      <c r="L58" s="84" t="s">
        <v>522</v>
      </c>
      <c r="M58" s="84" t="s">
        <v>522</v>
      </c>
      <c r="N58" s="84" t="s">
        <v>522</v>
      </c>
      <c r="O58" s="85" t="s">
        <v>522</v>
      </c>
    </row>
    <row r="59" spans="1:21" ht="31.5" customHeight="1" x14ac:dyDescent="0.2">
      <c r="B59" s="1171"/>
      <c r="C59" s="1172"/>
      <c r="D59" s="1178" t="s">
        <v>28</v>
      </c>
      <c r="E59" s="1179"/>
      <c r="F59" s="1179"/>
      <c r="G59" s="1179"/>
      <c r="H59" s="1179"/>
      <c r="I59" s="1179"/>
      <c r="J59" s="1180"/>
      <c r="K59" s="86" t="s">
        <v>522</v>
      </c>
      <c r="L59" s="87" t="s">
        <v>522</v>
      </c>
      <c r="M59" s="87" t="s">
        <v>522</v>
      </c>
      <c r="N59" s="87" t="s">
        <v>522</v>
      </c>
      <c r="O59" s="88" t="s">
        <v>522</v>
      </c>
    </row>
    <row r="60" spans="1:21" ht="31.5" customHeight="1" thickBot="1" x14ac:dyDescent="0.25">
      <c r="B60" s="1173"/>
      <c r="C60" s="1174"/>
      <c r="D60" s="1181" t="s">
        <v>29</v>
      </c>
      <c r="E60" s="1182"/>
      <c r="F60" s="1182"/>
      <c r="G60" s="1182"/>
      <c r="H60" s="1182"/>
      <c r="I60" s="1182"/>
      <c r="J60" s="1183"/>
      <c r="K60" s="89" t="s">
        <v>522</v>
      </c>
      <c r="L60" s="90" t="s">
        <v>522</v>
      </c>
      <c r="M60" s="90" t="s">
        <v>522</v>
      </c>
      <c r="N60" s="90" t="s">
        <v>522</v>
      </c>
      <c r="O60" s="91" t="s">
        <v>522</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row r="65" s="49" customFormat="1" ht="12.6" hidden="1" customHeight="1" x14ac:dyDescent="0.2"/>
    <row r="66" s="49" customFormat="1" ht="12.6" hidden="1" customHeight="1" x14ac:dyDescent="0.2"/>
    <row r="67" s="49" customFormat="1" ht="12.6" hidden="1" customHeight="1" x14ac:dyDescent="0.2"/>
    <row r="68" s="49" customFormat="1" ht="12.6" hidden="1" customHeight="1" x14ac:dyDescent="0.2"/>
    <row r="69" s="49" customFormat="1" ht="12.6" hidden="1" customHeight="1" x14ac:dyDescent="0.2"/>
    <row r="70" s="49" customFormat="1" ht="12.6" hidden="1" customHeight="1" x14ac:dyDescent="0.2"/>
  </sheetData>
  <sheetProtection algorithmName="SHA-512" hashValue="plUS6ICAw8xeEwfCwGL7kh8c3Yy6X5LBFy5DapY5S72LFkNiDnXnvr/21kHUlxv8RuNLeFqRKg0GDl+aucUWdA==" saltValue="qyep/ov+NrOsssL0RupIf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s="96" customFormat="1" ht="15" customHeight="1" x14ac:dyDescent="0.2"/>
    <row r="30" s="96" customFormat="1" ht="15" customHeight="1" x14ac:dyDescent="0.2"/>
    <row r="31" s="96" customFormat="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72426</v>
      </c>
      <c r="J41" s="356">
        <v>70320</v>
      </c>
      <c r="K41" s="356">
        <v>68842</v>
      </c>
      <c r="L41" s="356">
        <v>67182</v>
      </c>
      <c r="M41" s="357">
        <v>62936</v>
      </c>
    </row>
    <row r="42" spans="2:13" ht="27.75" customHeight="1" x14ac:dyDescent="0.2">
      <c r="B42" s="1186"/>
      <c r="C42" s="1187"/>
      <c r="D42" s="106"/>
      <c r="E42" s="1192" t="s">
        <v>34</v>
      </c>
      <c r="F42" s="1192"/>
      <c r="G42" s="1192"/>
      <c r="H42" s="1193"/>
      <c r="I42" s="358">
        <v>170</v>
      </c>
      <c r="J42" s="359">
        <v>141</v>
      </c>
      <c r="K42" s="359">
        <v>112</v>
      </c>
      <c r="L42" s="359">
        <v>104</v>
      </c>
      <c r="M42" s="360">
        <v>73</v>
      </c>
    </row>
    <row r="43" spans="2:13" ht="27.75" customHeight="1" x14ac:dyDescent="0.2">
      <c r="B43" s="1186"/>
      <c r="C43" s="1187"/>
      <c r="D43" s="106"/>
      <c r="E43" s="1192" t="s">
        <v>35</v>
      </c>
      <c r="F43" s="1192"/>
      <c r="G43" s="1192"/>
      <c r="H43" s="1193"/>
      <c r="I43" s="358">
        <v>17328</v>
      </c>
      <c r="J43" s="359">
        <v>16873</v>
      </c>
      <c r="K43" s="359">
        <v>14567</v>
      </c>
      <c r="L43" s="359">
        <v>12788</v>
      </c>
      <c r="M43" s="360">
        <v>11138</v>
      </c>
    </row>
    <row r="44" spans="2:13" ht="27.75" customHeight="1" x14ac:dyDescent="0.2">
      <c r="B44" s="1186"/>
      <c r="C44" s="1187"/>
      <c r="D44" s="106"/>
      <c r="E44" s="1192" t="s">
        <v>36</v>
      </c>
      <c r="F44" s="1192"/>
      <c r="G44" s="1192"/>
      <c r="H44" s="1193"/>
      <c r="I44" s="358">
        <v>660</v>
      </c>
      <c r="J44" s="359">
        <v>616</v>
      </c>
      <c r="K44" s="359">
        <v>574</v>
      </c>
      <c r="L44" s="359">
        <v>519</v>
      </c>
      <c r="M44" s="360">
        <v>472</v>
      </c>
    </row>
    <row r="45" spans="2:13" ht="27.75" customHeight="1" x14ac:dyDescent="0.2">
      <c r="B45" s="1186"/>
      <c r="C45" s="1187"/>
      <c r="D45" s="106"/>
      <c r="E45" s="1192" t="s">
        <v>37</v>
      </c>
      <c r="F45" s="1192"/>
      <c r="G45" s="1192"/>
      <c r="H45" s="1193"/>
      <c r="I45" s="358">
        <v>5102</v>
      </c>
      <c r="J45" s="359">
        <v>5214</v>
      </c>
      <c r="K45" s="359">
        <v>5259</v>
      </c>
      <c r="L45" s="359">
        <v>5074</v>
      </c>
      <c r="M45" s="360">
        <v>5005</v>
      </c>
    </row>
    <row r="46" spans="2:13" ht="27.75" customHeight="1" x14ac:dyDescent="0.2">
      <c r="B46" s="1186"/>
      <c r="C46" s="1187"/>
      <c r="D46" s="107"/>
      <c r="E46" s="1192" t="s">
        <v>38</v>
      </c>
      <c r="F46" s="1192"/>
      <c r="G46" s="1192"/>
      <c r="H46" s="1193"/>
      <c r="I46" s="358">
        <v>3825</v>
      </c>
      <c r="J46" s="359">
        <v>3446</v>
      </c>
      <c r="K46" s="359">
        <v>2366</v>
      </c>
      <c r="L46" s="359">
        <v>1209</v>
      </c>
      <c r="M46" s="360">
        <v>809</v>
      </c>
    </row>
    <row r="47" spans="2:13" ht="27.75" customHeight="1" x14ac:dyDescent="0.2">
      <c r="B47" s="1186"/>
      <c r="C47" s="1187"/>
      <c r="D47" s="108"/>
      <c r="E47" s="1194" t="s">
        <v>39</v>
      </c>
      <c r="F47" s="1195"/>
      <c r="G47" s="1195"/>
      <c r="H47" s="1196"/>
      <c r="I47" s="358" t="s">
        <v>522</v>
      </c>
      <c r="J47" s="359" t="s">
        <v>522</v>
      </c>
      <c r="K47" s="359" t="s">
        <v>522</v>
      </c>
      <c r="L47" s="359" t="s">
        <v>522</v>
      </c>
      <c r="M47" s="360" t="s">
        <v>522</v>
      </c>
    </row>
    <row r="48" spans="2:13" ht="27.75" customHeight="1" x14ac:dyDescent="0.2">
      <c r="B48" s="1186"/>
      <c r="C48" s="1187"/>
      <c r="D48" s="106"/>
      <c r="E48" s="1192" t="s">
        <v>40</v>
      </c>
      <c r="F48" s="1192"/>
      <c r="G48" s="1192"/>
      <c r="H48" s="1193"/>
      <c r="I48" s="358" t="s">
        <v>522</v>
      </c>
      <c r="J48" s="359" t="s">
        <v>522</v>
      </c>
      <c r="K48" s="359" t="s">
        <v>522</v>
      </c>
      <c r="L48" s="359" t="s">
        <v>522</v>
      </c>
      <c r="M48" s="360" t="s">
        <v>522</v>
      </c>
    </row>
    <row r="49" spans="2:13" ht="27.75" customHeight="1" x14ac:dyDescent="0.2">
      <c r="B49" s="1188"/>
      <c r="C49" s="1189"/>
      <c r="D49" s="106"/>
      <c r="E49" s="1192" t="s">
        <v>41</v>
      </c>
      <c r="F49" s="1192"/>
      <c r="G49" s="1192"/>
      <c r="H49" s="1193"/>
      <c r="I49" s="358" t="s">
        <v>522</v>
      </c>
      <c r="J49" s="359" t="s">
        <v>522</v>
      </c>
      <c r="K49" s="359" t="s">
        <v>522</v>
      </c>
      <c r="L49" s="359" t="s">
        <v>522</v>
      </c>
      <c r="M49" s="360" t="s">
        <v>522</v>
      </c>
    </row>
    <row r="50" spans="2:13" ht="27.75" customHeight="1" x14ac:dyDescent="0.2">
      <c r="B50" s="1197" t="s">
        <v>42</v>
      </c>
      <c r="C50" s="1198"/>
      <c r="D50" s="109"/>
      <c r="E50" s="1192" t="s">
        <v>43</v>
      </c>
      <c r="F50" s="1192"/>
      <c r="G50" s="1192"/>
      <c r="H50" s="1193"/>
      <c r="I50" s="358">
        <v>29836</v>
      </c>
      <c r="J50" s="359">
        <v>19220</v>
      </c>
      <c r="K50" s="359">
        <v>14410</v>
      </c>
      <c r="L50" s="359">
        <v>18425</v>
      </c>
      <c r="M50" s="360">
        <v>17408</v>
      </c>
    </row>
    <row r="51" spans="2:13" ht="27.75" customHeight="1" x14ac:dyDescent="0.2">
      <c r="B51" s="1186"/>
      <c r="C51" s="1187"/>
      <c r="D51" s="106"/>
      <c r="E51" s="1192" t="s">
        <v>44</v>
      </c>
      <c r="F51" s="1192"/>
      <c r="G51" s="1192"/>
      <c r="H51" s="1193"/>
      <c r="I51" s="358">
        <v>21414</v>
      </c>
      <c r="J51" s="359">
        <v>21172</v>
      </c>
      <c r="K51" s="359">
        <v>21368</v>
      </c>
      <c r="L51" s="359">
        <v>20529</v>
      </c>
      <c r="M51" s="360">
        <v>19440</v>
      </c>
    </row>
    <row r="52" spans="2:13" ht="27.75" customHeight="1" x14ac:dyDescent="0.2">
      <c r="B52" s="1188"/>
      <c r="C52" s="1189"/>
      <c r="D52" s="106"/>
      <c r="E52" s="1192" t="s">
        <v>45</v>
      </c>
      <c r="F52" s="1192"/>
      <c r="G52" s="1192"/>
      <c r="H52" s="1193"/>
      <c r="I52" s="358">
        <v>41293</v>
      </c>
      <c r="J52" s="359">
        <v>40327</v>
      </c>
      <c r="K52" s="359">
        <v>39119</v>
      </c>
      <c r="L52" s="359">
        <v>38858</v>
      </c>
      <c r="M52" s="360">
        <v>37823</v>
      </c>
    </row>
    <row r="53" spans="2:13" ht="27.75" customHeight="1" thickBot="1" x14ac:dyDescent="0.25">
      <c r="B53" s="1199" t="s">
        <v>46</v>
      </c>
      <c r="C53" s="1200"/>
      <c r="D53" s="110"/>
      <c r="E53" s="1201" t="s">
        <v>47</v>
      </c>
      <c r="F53" s="1201"/>
      <c r="G53" s="1201"/>
      <c r="H53" s="1202"/>
      <c r="I53" s="361">
        <v>6967</v>
      </c>
      <c r="J53" s="362">
        <v>15892</v>
      </c>
      <c r="K53" s="362">
        <v>16824</v>
      </c>
      <c r="L53" s="362">
        <v>9063</v>
      </c>
      <c r="M53" s="363">
        <v>5762</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R2WAvAXkNS0cND4hG+rYFwP2W0pYiKBkculhLfGbai9Q6LqR4PkQ+ot3kyUPTyorAlsN7bNfahWswqpRJFXcLg==" saltValue="tnM14NsTTaB8SpxCZ6r8N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565</v>
      </c>
      <c r="G54" s="119" t="s">
        <v>566</v>
      </c>
      <c r="H54" s="120" t="s">
        <v>567</v>
      </c>
    </row>
    <row r="55" spans="2:8" ht="52.5" customHeight="1" x14ac:dyDescent="0.2">
      <c r="B55" s="121"/>
      <c r="C55" s="1211" t="s">
        <v>50</v>
      </c>
      <c r="D55" s="1211"/>
      <c r="E55" s="1212"/>
      <c r="F55" s="122">
        <v>1628</v>
      </c>
      <c r="G55" s="122">
        <v>1696</v>
      </c>
      <c r="H55" s="123">
        <v>1928</v>
      </c>
    </row>
    <row r="56" spans="2:8" ht="52.5" customHeight="1" x14ac:dyDescent="0.2">
      <c r="B56" s="124"/>
      <c r="C56" s="1213" t="s">
        <v>51</v>
      </c>
      <c r="D56" s="1213"/>
      <c r="E56" s="1214"/>
      <c r="F56" s="125">
        <v>3</v>
      </c>
      <c r="G56" s="125">
        <v>936</v>
      </c>
      <c r="H56" s="126">
        <v>159</v>
      </c>
    </row>
    <row r="57" spans="2:8" ht="53.25" customHeight="1" x14ac:dyDescent="0.2">
      <c r="B57" s="124"/>
      <c r="C57" s="1215" t="s">
        <v>52</v>
      </c>
      <c r="D57" s="1215"/>
      <c r="E57" s="1216"/>
      <c r="F57" s="127">
        <v>11563</v>
      </c>
      <c r="G57" s="127">
        <v>14298</v>
      </c>
      <c r="H57" s="128">
        <v>14172</v>
      </c>
    </row>
    <row r="58" spans="2:8" ht="45.75" customHeight="1" x14ac:dyDescent="0.2">
      <c r="B58" s="129"/>
      <c r="C58" s="1203" t="s">
        <v>584</v>
      </c>
      <c r="D58" s="1204"/>
      <c r="E58" s="1205"/>
      <c r="F58" s="130">
        <v>4014</v>
      </c>
      <c r="G58" s="130">
        <v>5985</v>
      </c>
      <c r="H58" s="131">
        <v>6571</v>
      </c>
    </row>
    <row r="59" spans="2:8" ht="45.75" customHeight="1" x14ac:dyDescent="0.2">
      <c r="B59" s="129"/>
      <c r="C59" s="1203" t="s">
        <v>585</v>
      </c>
      <c r="D59" s="1204"/>
      <c r="E59" s="1205"/>
      <c r="F59" s="130">
        <v>2757</v>
      </c>
      <c r="G59" s="130">
        <v>2393</v>
      </c>
      <c r="H59" s="131">
        <v>2314</v>
      </c>
    </row>
    <row r="60" spans="2:8" ht="45.75" customHeight="1" x14ac:dyDescent="0.2">
      <c r="B60" s="129"/>
      <c r="C60" s="1203" t="s">
        <v>586</v>
      </c>
      <c r="D60" s="1204"/>
      <c r="E60" s="1205"/>
      <c r="F60" s="130">
        <v>1853</v>
      </c>
      <c r="G60" s="130">
        <v>2257</v>
      </c>
      <c r="H60" s="131">
        <v>2075</v>
      </c>
    </row>
    <row r="61" spans="2:8" ht="45.75" customHeight="1" x14ac:dyDescent="0.2">
      <c r="B61" s="129"/>
      <c r="C61" s="1203" t="s">
        <v>587</v>
      </c>
      <c r="D61" s="1204"/>
      <c r="E61" s="1205"/>
      <c r="F61" s="130">
        <v>898</v>
      </c>
      <c r="G61" s="130">
        <v>1384</v>
      </c>
      <c r="H61" s="131">
        <v>843</v>
      </c>
    </row>
    <row r="62" spans="2:8" ht="45.75" customHeight="1" thickBot="1" x14ac:dyDescent="0.25">
      <c r="B62" s="132"/>
      <c r="C62" s="1206" t="s">
        <v>588</v>
      </c>
      <c r="D62" s="1207"/>
      <c r="E62" s="1208"/>
      <c r="F62" s="133">
        <v>546</v>
      </c>
      <c r="G62" s="133">
        <v>574</v>
      </c>
      <c r="H62" s="134">
        <v>546</v>
      </c>
    </row>
    <row r="63" spans="2:8" ht="52.5" customHeight="1" thickBot="1" x14ac:dyDescent="0.25">
      <c r="B63" s="135"/>
      <c r="C63" s="1209" t="s">
        <v>53</v>
      </c>
      <c r="D63" s="1209"/>
      <c r="E63" s="1210"/>
      <c r="F63" s="136">
        <v>13194</v>
      </c>
      <c r="G63" s="136">
        <v>16929</v>
      </c>
      <c r="H63" s="137">
        <v>16259</v>
      </c>
    </row>
    <row r="64" spans="2:8" ht="13.2" x14ac:dyDescent="0.2"/>
  </sheetData>
  <sheetProtection algorithmName="SHA-512" hashValue="QughPqj25jhNhy7N7f/wC0f6hbsIa5dHjNorhlNfwiHJUYLsBTTXz8D6WkBHY0a8JOxIGDzZHg1WhKPSQyRMow==" saltValue="Izg9BO2fqLHq7315BuUg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48901</v>
      </c>
      <c r="E3" s="156"/>
      <c r="F3" s="157">
        <v>43226</v>
      </c>
      <c r="G3" s="158"/>
      <c r="H3" s="159"/>
    </row>
    <row r="4" spans="1:8" x14ac:dyDescent="0.2">
      <c r="A4" s="160"/>
      <c r="B4" s="161"/>
      <c r="C4" s="162"/>
      <c r="D4" s="163">
        <v>39462</v>
      </c>
      <c r="E4" s="164"/>
      <c r="F4" s="165">
        <v>22622</v>
      </c>
      <c r="G4" s="166"/>
      <c r="H4" s="167"/>
    </row>
    <row r="5" spans="1:8" x14ac:dyDescent="0.2">
      <c r="A5" s="148" t="s">
        <v>555</v>
      </c>
      <c r="B5" s="153"/>
      <c r="C5" s="154"/>
      <c r="D5" s="155">
        <v>57425</v>
      </c>
      <c r="E5" s="156"/>
      <c r="F5" s="157">
        <v>42836</v>
      </c>
      <c r="G5" s="158"/>
      <c r="H5" s="159"/>
    </row>
    <row r="6" spans="1:8" x14ac:dyDescent="0.2">
      <c r="A6" s="160"/>
      <c r="B6" s="161"/>
      <c r="C6" s="162"/>
      <c r="D6" s="163">
        <v>48853</v>
      </c>
      <c r="E6" s="164"/>
      <c r="F6" s="165">
        <v>22936</v>
      </c>
      <c r="G6" s="166"/>
      <c r="H6" s="167"/>
    </row>
    <row r="7" spans="1:8" x14ac:dyDescent="0.2">
      <c r="A7" s="148" t="s">
        <v>556</v>
      </c>
      <c r="B7" s="153"/>
      <c r="C7" s="154"/>
      <c r="D7" s="155">
        <v>52480</v>
      </c>
      <c r="E7" s="156"/>
      <c r="F7" s="157">
        <v>44161</v>
      </c>
      <c r="G7" s="158"/>
      <c r="H7" s="159"/>
    </row>
    <row r="8" spans="1:8" x14ac:dyDescent="0.2">
      <c r="A8" s="160"/>
      <c r="B8" s="161"/>
      <c r="C8" s="162"/>
      <c r="D8" s="163">
        <v>32249</v>
      </c>
      <c r="E8" s="164"/>
      <c r="F8" s="165">
        <v>23644</v>
      </c>
      <c r="G8" s="166"/>
      <c r="H8" s="167"/>
    </row>
    <row r="9" spans="1:8" x14ac:dyDescent="0.2">
      <c r="A9" s="148" t="s">
        <v>557</v>
      </c>
      <c r="B9" s="153"/>
      <c r="C9" s="154"/>
      <c r="D9" s="155">
        <v>40168</v>
      </c>
      <c r="E9" s="156"/>
      <c r="F9" s="157">
        <v>43955</v>
      </c>
      <c r="G9" s="158"/>
      <c r="H9" s="159"/>
    </row>
    <row r="10" spans="1:8" x14ac:dyDescent="0.2">
      <c r="A10" s="160"/>
      <c r="B10" s="161"/>
      <c r="C10" s="162"/>
      <c r="D10" s="163">
        <v>29040</v>
      </c>
      <c r="E10" s="164"/>
      <c r="F10" s="165">
        <v>21318</v>
      </c>
      <c r="G10" s="166"/>
      <c r="H10" s="167"/>
    </row>
    <row r="11" spans="1:8" x14ac:dyDescent="0.2">
      <c r="A11" s="148" t="s">
        <v>558</v>
      </c>
      <c r="B11" s="153"/>
      <c r="C11" s="154"/>
      <c r="D11" s="155">
        <v>42819</v>
      </c>
      <c r="E11" s="156"/>
      <c r="F11" s="157">
        <v>41921</v>
      </c>
      <c r="G11" s="158"/>
      <c r="H11" s="159"/>
    </row>
    <row r="12" spans="1:8" x14ac:dyDescent="0.2">
      <c r="A12" s="160"/>
      <c r="B12" s="161"/>
      <c r="C12" s="168"/>
      <c r="D12" s="163">
        <v>27669</v>
      </c>
      <c r="E12" s="164"/>
      <c r="F12" s="165">
        <v>21655</v>
      </c>
      <c r="G12" s="166"/>
      <c r="H12" s="167"/>
    </row>
    <row r="13" spans="1:8" x14ac:dyDescent="0.2">
      <c r="A13" s="148"/>
      <c r="B13" s="153"/>
      <c r="C13" s="169"/>
      <c r="D13" s="170">
        <v>48359</v>
      </c>
      <c r="E13" s="171"/>
      <c r="F13" s="172">
        <v>43220</v>
      </c>
      <c r="G13" s="173"/>
      <c r="H13" s="159"/>
    </row>
    <row r="14" spans="1:8" x14ac:dyDescent="0.2">
      <c r="A14" s="160"/>
      <c r="B14" s="161"/>
      <c r="C14" s="162"/>
      <c r="D14" s="163">
        <v>35455</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0.27</v>
      </c>
      <c r="C19" s="174">
        <f>ROUND(VALUE(SUBSTITUTE(実質収支比率等に係る経年分析!G$48,"▲","-")),2)</f>
        <v>0.56999999999999995</v>
      </c>
      <c r="D19" s="174">
        <f>ROUND(VALUE(SUBSTITUTE(実質収支比率等に係る経年分析!H$48,"▲","-")),2)</f>
        <v>0.57999999999999996</v>
      </c>
      <c r="E19" s="174">
        <f>ROUND(VALUE(SUBSTITUTE(実質収支比率等に係る経年分析!I$48,"▲","-")),2)</f>
        <v>1.57</v>
      </c>
      <c r="F19" s="174">
        <f>ROUND(VALUE(SUBSTITUTE(実質収支比率等に係る経年分析!J$48,"▲","-")),2)</f>
        <v>1.7</v>
      </c>
    </row>
    <row r="20" spans="1:11" x14ac:dyDescent="0.2">
      <c r="A20" s="174" t="s">
        <v>57</v>
      </c>
      <c r="B20" s="174">
        <f>ROUND(VALUE(SUBSTITUTE(実質収支比率等に係る経年分析!F$47,"▲","-")),2)</f>
        <v>7.02</v>
      </c>
      <c r="C20" s="174">
        <f>ROUND(VALUE(SUBSTITUTE(実質収支比率等に係る経年分析!G$47,"▲","-")),2)</f>
        <v>7.99</v>
      </c>
      <c r="D20" s="174">
        <f>ROUND(VALUE(SUBSTITUTE(実質収支比率等に係る経年分析!H$47,"▲","-")),2)</f>
        <v>6.91</v>
      </c>
      <c r="E20" s="174">
        <f>ROUND(VALUE(SUBSTITUTE(実質収支比率等に係る経年分析!I$47,"▲","-")),2)</f>
        <v>6.92</v>
      </c>
      <c r="F20" s="174">
        <f>ROUND(VALUE(SUBSTITUTE(実質収支比率等に係る経年分析!J$47,"▲","-")),2)</f>
        <v>8.01</v>
      </c>
    </row>
    <row r="21" spans="1:11" x14ac:dyDescent="0.2">
      <c r="A21" s="174" t="s">
        <v>58</v>
      </c>
      <c r="B21" s="174">
        <f>IF(ISNUMBER(VALUE(SUBSTITUTE(実質収支比率等に係る経年分析!F$49,"▲","-"))),ROUND(VALUE(SUBSTITUTE(実質収支比率等に係る経年分析!F$49,"▲","-")),2),NA())</f>
        <v>10.18</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3.32</v>
      </c>
      <c r="E21" s="174">
        <f>IF(ISNUMBER(VALUE(SUBSTITUTE(実質収支比率等に係る経年分析!I$49,"▲","-"))),ROUND(VALUE(SUBSTITUTE(実質収支比率等に係る経年分析!I$49,"▲","-")),2),NA())</f>
        <v>1.29</v>
      </c>
      <c r="F21" s="174">
        <f>IF(ISNUMBER(VALUE(SUBSTITUTE(実質収支比率等に係る経年分析!J$49,"▲","-"))),ROUND(VALUE(SUBSTITUTE(実質収支比率等に係る経年分析!J$49,"▲","-")),2),NA())</f>
        <v>5.7</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1.1100000000000001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2.52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病院事業債管理特別会計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公共用地先行取得事業特別会計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後期高齢者医療事業特別会計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0.03</v>
      </c>
    </row>
    <row r="32" spans="1:11" x14ac:dyDescent="0.2">
      <c r="A32" s="175" t="str">
        <f>IF(連結実質赤字比率に係る赤字・黒字の構成分析!C$38="",NA(),連結実質赤字比率に係る赤字・黒字の構成分析!C$38)</f>
        <v>介護保険事業特別会計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1.17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0.63</v>
      </c>
    </row>
    <row r="33" spans="1:16" x14ac:dyDescent="0.2">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0.56999999999999995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0.56999999999999995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1.69</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2.19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2.3199999999999998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2.0499999999999998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1.87</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3.21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3.05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2.09</v>
      </c>
    </row>
    <row r="36" spans="1:16" x14ac:dyDescent="0.2">
      <c r="A36" s="175" t="str">
        <f>IF(連結実質赤字比率に係る赤字・黒字の構成分析!C$34="",NA(),連結実質赤字比率に係る赤字・黒字の構成分析!C$34)</f>
        <v>国民健康保険事業特別会計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2.5299999999999998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2.87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2.3199999999999998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5567</v>
      </c>
      <c r="E42" s="176"/>
      <c r="F42" s="176"/>
      <c r="G42" s="176">
        <f>'実質公債費比率（分子）の構造'!L$52</f>
        <v>5539</v>
      </c>
      <c r="H42" s="176"/>
      <c r="I42" s="176"/>
      <c r="J42" s="176">
        <f>'実質公債費比率（分子）の構造'!M$52</f>
        <v>5470</v>
      </c>
      <c r="K42" s="176"/>
      <c r="L42" s="176"/>
      <c r="M42" s="176">
        <f>'実質公債費比率（分子）の構造'!N$52</f>
        <v>5548</v>
      </c>
      <c r="N42" s="176"/>
      <c r="O42" s="176"/>
      <c r="P42" s="176">
        <f>'実質公債費比率（分子）の構造'!O$52</f>
        <v>5769</v>
      </c>
    </row>
    <row r="43" spans="1:16" x14ac:dyDescent="0.2">
      <c r="A43" s="176" t="s">
        <v>66</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31</v>
      </c>
      <c r="C44" s="176"/>
      <c r="D44" s="176"/>
      <c r="E44" s="176">
        <f>'実質公債費比率（分子）の構造'!L$50</f>
        <v>31</v>
      </c>
      <c r="F44" s="176"/>
      <c r="G44" s="176"/>
      <c r="H44" s="176">
        <f>'実質公債費比率（分子）の構造'!M$50</f>
        <v>31</v>
      </c>
      <c r="I44" s="176"/>
      <c r="J44" s="176"/>
      <c r="K44" s="176">
        <f>'実質公債費比率（分子）の構造'!N$50</f>
        <v>32</v>
      </c>
      <c r="L44" s="176"/>
      <c r="M44" s="176"/>
      <c r="N44" s="176">
        <f>'実質公債費比率（分子）の構造'!O$50</f>
        <v>9</v>
      </c>
      <c r="O44" s="176"/>
      <c r="P44" s="176"/>
    </row>
    <row r="45" spans="1:16" x14ac:dyDescent="0.2">
      <c r="A45" s="176" t="s">
        <v>68</v>
      </c>
      <c r="B45" s="176">
        <f>'実質公債費比率（分子）の構造'!K$49</f>
        <v>84</v>
      </c>
      <c r="C45" s="176"/>
      <c r="D45" s="176"/>
      <c r="E45" s="176">
        <f>'実質公債費比率（分子）の構造'!L$49</f>
        <v>84</v>
      </c>
      <c r="F45" s="176"/>
      <c r="G45" s="176"/>
      <c r="H45" s="176">
        <f>'実質公債費比率（分子）の構造'!M$49</f>
        <v>77</v>
      </c>
      <c r="I45" s="176"/>
      <c r="J45" s="176"/>
      <c r="K45" s="176">
        <f>'実質公債費比率（分子）の構造'!N$49</f>
        <v>89</v>
      </c>
      <c r="L45" s="176"/>
      <c r="M45" s="176"/>
      <c r="N45" s="176">
        <f>'実質公債費比率（分子）の構造'!O$49</f>
        <v>86</v>
      </c>
      <c r="O45" s="176"/>
      <c r="P45" s="176"/>
    </row>
    <row r="46" spans="1:16" x14ac:dyDescent="0.2">
      <c r="A46" s="176" t="s">
        <v>69</v>
      </c>
      <c r="B46" s="176">
        <f>'実質公債費比率（分子）の構造'!K$48</f>
        <v>1352</v>
      </c>
      <c r="C46" s="176"/>
      <c r="D46" s="176"/>
      <c r="E46" s="176">
        <f>'実質公債費比率（分子）の構造'!L$48</f>
        <v>1378</v>
      </c>
      <c r="F46" s="176"/>
      <c r="G46" s="176"/>
      <c r="H46" s="176">
        <f>'実質公債費比率（分子）の構造'!M$48</f>
        <v>1155</v>
      </c>
      <c r="I46" s="176"/>
      <c r="J46" s="176"/>
      <c r="K46" s="176">
        <f>'実質公債費比率（分子）の構造'!N$48</f>
        <v>1002</v>
      </c>
      <c r="L46" s="176"/>
      <c r="M46" s="176"/>
      <c r="N46" s="176">
        <f>'実質公債費比率（分子）の構造'!O$48</f>
        <v>992</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6922</v>
      </c>
      <c r="C49" s="176"/>
      <c r="D49" s="176"/>
      <c r="E49" s="176">
        <f>'実質公債費比率（分子）の構造'!L$45</f>
        <v>6341</v>
      </c>
      <c r="F49" s="176"/>
      <c r="G49" s="176"/>
      <c r="H49" s="176">
        <f>'実質公債費比率（分子）の構造'!M$45</f>
        <v>6262</v>
      </c>
      <c r="I49" s="176"/>
      <c r="J49" s="176"/>
      <c r="K49" s="176">
        <f>'実質公債費比率（分子）の構造'!N$45</f>
        <v>6139</v>
      </c>
      <c r="L49" s="176"/>
      <c r="M49" s="176"/>
      <c r="N49" s="176">
        <f>'実質公債費比率（分子）の構造'!O$45</f>
        <v>6201</v>
      </c>
      <c r="O49" s="176"/>
      <c r="P49" s="176"/>
    </row>
    <row r="50" spans="1:16" x14ac:dyDescent="0.2">
      <c r="A50" s="176" t="s">
        <v>73</v>
      </c>
      <c r="B50" s="176" t="e">
        <f>NA()</f>
        <v>#N/A</v>
      </c>
      <c r="C50" s="176">
        <f>IF(ISNUMBER('実質公債費比率（分子）の構造'!K$53),'実質公債費比率（分子）の構造'!K$53,NA())</f>
        <v>2822</v>
      </c>
      <c r="D50" s="176" t="e">
        <f>NA()</f>
        <v>#N/A</v>
      </c>
      <c r="E50" s="176" t="e">
        <f>NA()</f>
        <v>#N/A</v>
      </c>
      <c r="F50" s="176">
        <f>IF(ISNUMBER('実質公債費比率（分子）の構造'!L$53),'実質公債費比率（分子）の構造'!L$53,NA())</f>
        <v>2295</v>
      </c>
      <c r="G50" s="176" t="e">
        <f>NA()</f>
        <v>#N/A</v>
      </c>
      <c r="H50" s="176" t="e">
        <f>NA()</f>
        <v>#N/A</v>
      </c>
      <c r="I50" s="176">
        <f>IF(ISNUMBER('実質公債費比率（分子）の構造'!M$53),'実質公債費比率（分子）の構造'!M$53,NA())</f>
        <v>2055</v>
      </c>
      <c r="J50" s="176" t="e">
        <f>NA()</f>
        <v>#N/A</v>
      </c>
      <c r="K50" s="176" t="e">
        <f>NA()</f>
        <v>#N/A</v>
      </c>
      <c r="L50" s="176">
        <f>IF(ISNUMBER('実質公債費比率（分子）の構造'!N$53),'実質公債費比率（分子）の構造'!N$53,NA())</f>
        <v>1714</v>
      </c>
      <c r="M50" s="176" t="e">
        <f>NA()</f>
        <v>#N/A</v>
      </c>
      <c r="N50" s="176" t="e">
        <f>NA()</f>
        <v>#N/A</v>
      </c>
      <c r="O50" s="176">
        <f>IF(ISNUMBER('実質公債費比率（分子）の構造'!O$53),'実質公債費比率（分子）の構造'!O$53,NA())</f>
        <v>1519</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41293</v>
      </c>
      <c r="E56" s="175"/>
      <c r="F56" s="175"/>
      <c r="G56" s="175">
        <f>'将来負担比率（分子）の構造'!J$52</f>
        <v>40327</v>
      </c>
      <c r="H56" s="175"/>
      <c r="I56" s="175"/>
      <c r="J56" s="175">
        <f>'将来負担比率（分子）の構造'!K$52</f>
        <v>39119</v>
      </c>
      <c r="K56" s="175"/>
      <c r="L56" s="175"/>
      <c r="M56" s="175">
        <f>'将来負担比率（分子）の構造'!L$52</f>
        <v>38858</v>
      </c>
      <c r="N56" s="175"/>
      <c r="O56" s="175"/>
      <c r="P56" s="175">
        <f>'将来負担比率（分子）の構造'!M$52</f>
        <v>37823</v>
      </c>
    </row>
    <row r="57" spans="1:16" x14ac:dyDescent="0.2">
      <c r="A57" s="175" t="s">
        <v>44</v>
      </c>
      <c r="B57" s="175"/>
      <c r="C57" s="175"/>
      <c r="D57" s="175">
        <f>'将来負担比率（分子）の構造'!I$51</f>
        <v>21414</v>
      </c>
      <c r="E57" s="175"/>
      <c r="F57" s="175"/>
      <c r="G57" s="175">
        <f>'将来負担比率（分子）の構造'!J$51</f>
        <v>21172</v>
      </c>
      <c r="H57" s="175"/>
      <c r="I57" s="175"/>
      <c r="J57" s="175">
        <f>'将来負担比率（分子）の構造'!K$51</f>
        <v>21368</v>
      </c>
      <c r="K57" s="175"/>
      <c r="L57" s="175"/>
      <c r="M57" s="175">
        <f>'将来負担比率（分子）の構造'!L$51</f>
        <v>20529</v>
      </c>
      <c r="N57" s="175"/>
      <c r="O57" s="175"/>
      <c r="P57" s="175">
        <f>'将来負担比率（分子）の構造'!M$51</f>
        <v>19440</v>
      </c>
    </row>
    <row r="58" spans="1:16" x14ac:dyDescent="0.2">
      <c r="A58" s="175" t="s">
        <v>43</v>
      </c>
      <c r="B58" s="175"/>
      <c r="C58" s="175"/>
      <c r="D58" s="175">
        <f>'将来負担比率（分子）の構造'!I$50</f>
        <v>29836</v>
      </c>
      <c r="E58" s="175"/>
      <c r="F58" s="175"/>
      <c r="G58" s="175">
        <f>'将来負担比率（分子）の構造'!J$50</f>
        <v>19220</v>
      </c>
      <c r="H58" s="175"/>
      <c r="I58" s="175"/>
      <c r="J58" s="175">
        <f>'将来負担比率（分子）の構造'!K$50</f>
        <v>14410</v>
      </c>
      <c r="K58" s="175"/>
      <c r="L58" s="175"/>
      <c r="M58" s="175">
        <f>'将来負担比率（分子）の構造'!L$50</f>
        <v>18425</v>
      </c>
      <c r="N58" s="175"/>
      <c r="O58" s="175"/>
      <c r="P58" s="175">
        <f>'将来負担比率（分子）の構造'!M$50</f>
        <v>17408</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3825</v>
      </c>
      <c r="C61" s="175"/>
      <c r="D61" s="175"/>
      <c r="E61" s="175">
        <f>'将来負担比率（分子）の構造'!J$46</f>
        <v>3446</v>
      </c>
      <c r="F61" s="175"/>
      <c r="G61" s="175"/>
      <c r="H61" s="175">
        <f>'将来負担比率（分子）の構造'!K$46</f>
        <v>2366</v>
      </c>
      <c r="I61" s="175"/>
      <c r="J61" s="175"/>
      <c r="K61" s="175">
        <f>'将来負担比率（分子）の構造'!L$46</f>
        <v>1209</v>
      </c>
      <c r="L61" s="175"/>
      <c r="M61" s="175"/>
      <c r="N61" s="175">
        <f>'将来負担比率（分子）の構造'!M$46</f>
        <v>809</v>
      </c>
      <c r="O61" s="175"/>
      <c r="P61" s="175"/>
    </row>
    <row r="62" spans="1:16" x14ac:dyDescent="0.2">
      <c r="A62" s="175" t="s">
        <v>37</v>
      </c>
      <c r="B62" s="175">
        <f>'将来負担比率（分子）の構造'!I$45</f>
        <v>5102</v>
      </c>
      <c r="C62" s="175"/>
      <c r="D62" s="175"/>
      <c r="E62" s="175">
        <f>'将来負担比率（分子）の構造'!J$45</f>
        <v>5214</v>
      </c>
      <c r="F62" s="175"/>
      <c r="G62" s="175"/>
      <c r="H62" s="175">
        <f>'将来負担比率（分子）の構造'!K$45</f>
        <v>5259</v>
      </c>
      <c r="I62" s="175"/>
      <c r="J62" s="175"/>
      <c r="K62" s="175">
        <f>'将来負担比率（分子）の構造'!L$45</f>
        <v>5074</v>
      </c>
      <c r="L62" s="175"/>
      <c r="M62" s="175"/>
      <c r="N62" s="175">
        <f>'将来負担比率（分子）の構造'!M$45</f>
        <v>5005</v>
      </c>
      <c r="O62" s="175"/>
      <c r="P62" s="175"/>
    </row>
    <row r="63" spans="1:16" x14ac:dyDescent="0.2">
      <c r="A63" s="175" t="s">
        <v>36</v>
      </c>
      <c r="B63" s="175">
        <f>'将来負担比率（分子）の構造'!I$44</f>
        <v>660</v>
      </c>
      <c r="C63" s="175"/>
      <c r="D63" s="175"/>
      <c r="E63" s="175">
        <f>'将来負担比率（分子）の構造'!J$44</f>
        <v>616</v>
      </c>
      <c r="F63" s="175"/>
      <c r="G63" s="175"/>
      <c r="H63" s="175">
        <f>'将来負担比率（分子）の構造'!K$44</f>
        <v>574</v>
      </c>
      <c r="I63" s="175"/>
      <c r="J63" s="175"/>
      <c r="K63" s="175">
        <f>'将来負担比率（分子）の構造'!L$44</f>
        <v>519</v>
      </c>
      <c r="L63" s="175"/>
      <c r="M63" s="175"/>
      <c r="N63" s="175">
        <f>'将来負担比率（分子）の構造'!M$44</f>
        <v>472</v>
      </c>
      <c r="O63" s="175"/>
      <c r="P63" s="175"/>
    </row>
    <row r="64" spans="1:16" x14ac:dyDescent="0.2">
      <c r="A64" s="175" t="s">
        <v>35</v>
      </c>
      <c r="B64" s="175">
        <f>'将来負担比率（分子）の構造'!I$43</f>
        <v>17328</v>
      </c>
      <c r="C64" s="175"/>
      <c r="D64" s="175"/>
      <c r="E64" s="175">
        <f>'将来負担比率（分子）の構造'!J$43</f>
        <v>16873</v>
      </c>
      <c r="F64" s="175"/>
      <c r="G64" s="175"/>
      <c r="H64" s="175">
        <f>'将来負担比率（分子）の構造'!K$43</f>
        <v>14567</v>
      </c>
      <c r="I64" s="175"/>
      <c r="J64" s="175"/>
      <c r="K64" s="175">
        <f>'将来負担比率（分子）の構造'!L$43</f>
        <v>12788</v>
      </c>
      <c r="L64" s="175"/>
      <c r="M64" s="175"/>
      <c r="N64" s="175">
        <f>'将来負担比率（分子）の構造'!M$43</f>
        <v>11138</v>
      </c>
      <c r="O64" s="175"/>
      <c r="P64" s="175"/>
    </row>
    <row r="65" spans="1:16" x14ac:dyDescent="0.2">
      <c r="A65" s="175" t="s">
        <v>34</v>
      </c>
      <c r="B65" s="175">
        <f>'将来負担比率（分子）の構造'!I$42</f>
        <v>170</v>
      </c>
      <c r="C65" s="175"/>
      <c r="D65" s="175"/>
      <c r="E65" s="175">
        <f>'将来負担比率（分子）の構造'!J$42</f>
        <v>141</v>
      </c>
      <c r="F65" s="175"/>
      <c r="G65" s="175"/>
      <c r="H65" s="175">
        <f>'将来負担比率（分子）の構造'!K$42</f>
        <v>112</v>
      </c>
      <c r="I65" s="175"/>
      <c r="J65" s="175"/>
      <c r="K65" s="175">
        <f>'将来負担比率（分子）の構造'!L$42</f>
        <v>104</v>
      </c>
      <c r="L65" s="175"/>
      <c r="M65" s="175"/>
      <c r="N65" s="175">
        <f>'将来負担比率（分子）の構造'!M$42</f>
        <v>73</v>
      </c>
      <c r="O65" s="175"/>
      <c r="P65" s="175"/>
    </row>
    <row r="66" spans="1:16" x14ac:dyDescent="0.2">
      <c r="A66" s="175" t="s">
        <v>33</v>
      </c>
      <c r="B66" s="175">
        <f>'将来負担比率（分子）の構造'!I$41</f>
        <v>72426</v>
      </c>
      <c r="C66" s="175"/>
      <c r="D66" s="175"/>
      <c r="E66" s="175">
        <f>'将来負担比率（分子）の構造'!J$41</f>
        <v>70320</v>
      </c>
      <c r="F66" s="175"/>
      <c r="G66" s="175"/>
      <c r="H66" s="175">
        <f>'将来負担比率（分子）の構造'!K$41</f>
        <v>68842</v>
      </c>
      <c r="I66" s="175"/>
      <c r="J66" s="175"/>
      <c r="K66" s="175">
        <f>'将来負担比率（分子）の構造'!L$41</f>
        <v>67182</v>
      </c>
      <c r="L66" s="175"/>
      <c r="M66" s="175"/>
      <c r="N66" s="175">
        <f>'将来負担比率（分子）の構造'!M$41</f>
        <v>62936</v>
      </c>
      <c r="O66" s="175"/>
      <c r="P66" s="175"/>
    </row>
    <row r="67" spans="1:16" x14ac:dyDescent="0.2">
      <c r="A67" s="175" t="s">
        <v>77</v>
      </c>
      <c r="B67" s="175" t="e">
        <f>NA()</f>
        <v>#N/A</v>
      </c>
      <c r="C67" s="175">
        <f>IF(ISNUMBER('将来負担比率（分子）の構造'!I$53), IF('将来負担比率（分子）の構造'!I$53 &lt; 0, 0, '将来負担比率（分子）の構造'!I$53), NA())</f>
        <v>6967</v>
      </c>
      <c r="D67" s="175" t="e">
        <f>NA()</f>
        <v>#N/A</v>
      </c>
      <c r="E67" s="175" t="e">
        <f>NA()</f>
        <v>#N/A</v>
      </c>
      <c r="F67" s="175">
        <f>IF(ISNUMBER('将来負担比率（分子）の構造'!J$53), IF('将来負担比率（分子）の構造'!J$53 &lt; 0, 0, '将来負担比率（分子）の構造'!J$53), NA())</f>
        <v>15892</v>
      </c>
      <c r="G67" s="175" t="e">
        <f>NA()</f>
        <v>#N/A</v>
      </c>
      <c r="H67" s="175" t="e">
        <f>NA()</f>
        <v>#N/A</v>
      </c>
      <c r="I67" s="175">
        <f>IF(ISNUMBER('将来負担比率（分子）の構造'!K$53), IF('将来負担比率（分子）の構造'!K$53 &lt; 0, 0, '将来負担比率（分子）の構造'!K$53), NA())</f>
        <v>16824</v>
      </c>
      <c r="J67" s="175" t="e">
        <f>NA()</f>
        <v>#N/A</v>
      </c>
      <c r="K67" s="175" t="e">
        <f>NA()</f>
        <v>#N/A</v>
      </c>
      <c r="L67" s="175">
        <f>IF(ISNUMBER('将来負担比率（分子）の構造'!L$53), IF('将来負担比率（分子）の構造'!L$53 &lt; 0, 0, '将来負担比率（分子）の構造'!L$53), NA())</f>
        <v>9063</v>
      </c>
      <c r="M67" s="175" t="e">
        <f>NA()</f>
        <v>#N/A</v>
      </c>
      <c r="N67" s="175" t="e">
        <f>NA()</f>
        <v>#N/A</v>
      </c>
      <c r="O67" s="175">
        <f>IF(ISNUMBER('将来負担比率（分子）の構造'!M$53), IF('将来負担比率（分子）の構造'!M$53 &lt; 0, 0, '将来負担比率（分子）の構造'!M$53), NA())</f>
        <v>5762</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1628</v>
      </c>
      <c r="C72" s="179">
        <f>基金残高に係る経年分析!G55</f>
        <v>1696</v>
      </c>
      <c r="D72" s="179">
        <f>基金残高に係る経年分析!H55</f>
        <v>1928</v>
      </c>
    </row>
    <row r="73" spans="1:16" x14ac:dyDescent="0.2">
      <c r="A73" s="178" t="s">
        <v>80</v>
      </c>
      <c r="B73" s="179">
        <f>基金残高に係る経年分析!F56</f>
        <v>3</v>
      </c>
      <c r="C73" s="179">
        <f>基金残高に係る経年分析!G56</f>
        <v>936</v>
      </c>
      <c r="D73" s="179">
        <f>基金残高に係る経年分析!H56</f>
        <v>159</v>
      </c>
    </row>
    <row r="74" spans="1:16" x14ac:dyDescent="0.2">
      <c r="A74" s="178" t="s">
        <v>81</v>
      </c>
      <c r="B74" s="179">
        <f>基金残高に係る経年分析!F57</f>
        <v>11563</v>
      </c>
      <c r="C74" s="179">
        <f>基金残高に係る経年分析!G57</f>
        <v>14298</v>
      </c>
      <c r="D74" s="179">
        <f>基金残高に係る経年分析!H57</f>
        <v>14172</v>
      </c>
    </row>
  </sheetData>
  <sheetProtection algorithmName="SHA-512" hashValue="hzBMMR8/RUKwBt+BxzOcHCMcvz5cNdHiXgvO6zCssY8k0TgtNG9hUEJ+4QRNSADNrh/A1rg6cVFZ+zhuw83qgQ==" saltValue="ZKxCa1QsFb3wEv1WoJ6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19532650</v>
      </c>
      <c r="S5" s="613"/>
      <c r="T5" s="613"/>
      <c r="U5" s="613"/>
      <c r="V5" s="613"/>
      <c r="W5" s="613"/>
      <c r="X5" s="613"/>
      <c r="Y5" s="614"/>
      <c r="Z5" s="615">
        <v>25.4</v>
      </c>
      <c r="AA5" s="615"/>
      <c r="AB5" s="615"/>
      <c r="AC5" s="615"/>
      <c r="AD5" s="616">
        <v>17766364</v>
      </c>
      <c r="AE5" s="616"/>
      <c r="AF5" s="616"/>
      <c r="AG5" s="616"/>
      <c r="AH5" s="616"/>
      <c r="AI5" s="616"/>
      <c r="AJ5" s="616"/>
      <c r="AK5" s="616"/>
      <c r="AL5" s="617">
        <v>73.7</v>
      </c>
      <c r="AM5" s="618"/>
      <c r="AN5" s="618"/>
      <c r="AO5" s="619"/>
      <c r="AP5" s="609" t="s">
        <v>235</v>
      </c>
      <c r="AQ5" s="610"/>
      <c r="AR5" s="610"/>
      <c r="AS5" s="610"/>
      <c r="AT5" s="610"/>
      <c r="AU5" s="610"/>
      <c r="AV5" s="610"/>
      <c r="AW5" s="610"/>
      <c r="AX5" s="610"/>
      <c r="AY5" s="610"/>
      <c r="AZ5" s="610"/>
      <c r="BA5" s="610"/>
      <c r="BB5" s="610"/>
      <c r="BC5" s="610"/>
      <c r="BD5" s="610"/>
      <c r="BE5" s="610"/>
      <c r="BF5" s="611"/>
      <c r="BG5" s="623">
        <v>18022266</v>
      </c>
      <c r="BH5" s="624"/>
      <c r="BI5" s="624"/>
      <c r="BJ5" s="624"/>
      <c r="BK5" s="624"/>
      <c r="BL5" s="624"/>
      <c r="BM5" s="624"/>
      <c r="BN5" s="625"/>
      <c r="BO5" s="626">
        <v>92.3</v>
      </c>
      <c r="BP5" s="626"/>
      <c r="BQ5" s="626"/>
      <c r="BR5" s="626"/>
      <c r="BS5" s="627">
        <v>260903</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215358</v>
      </c>
      <c r="S6" s="624"/>
      <c r="T6" s="624"/>
      <c r="U6" s="624"/>
      <c r="V6" s="624"/>
      <c r="W6" s="624"/>
      <c r="X6" s="624"/>
      <c r="Y6" s="625"/>
      <c r="Z6" s="626">
        <v>0.3</v>
      </c>
      <c r="AA6" s="626"/>
      <c r="AB6" s="626"/>
      <c r="AC6" s="626"/>
      <c r="AD6" s="627">
        <v>215358</v>
      </c>
      <c r="AE6" s="627"/>
      <c r="AF6" s="627"/>
      <c r="AG6" s="627"/>
      <c r="AH6" s="627"/>
      <c r="AI6" s="627"/>
      <c r="AJ6" s="627"/>
      <c r="AK6" s="627"/>
      <c r="AL6" s="628">
        <v>0.9</v>
      </c>
      <c r="AM6" s="629"/>
      <c r="AN6" s="629"/>
      <c r="AO6" s="630"/>
      <c r="AP6" s="620" t="s">
        <v>240</v>
      </c>
      <c r="AQ6" s="621"/>
      <c r="AR6" s="621"/>
      <c r="AS6" s="621"/>
      <c r="AT6" s="621"/>
      <c r="AU6" s="621"/>
      <c r="AV6" s="621"/>
      <c r="AW6" s="621"/>
      <c r="AX6" s="621"/>
      <c r="AY6" s="621"/>
      <c r="AZ6" s="621"/>
      <c r="BA6" s="621"/>
      <c r="BB6" s="621"/>
      <c r="BC6" s="621"/>
      <c r="BD6" s="621"/>
      <c r="BE6" s="621"/>
      <c r="BF6" s="622"/>
      <c r="BG6" s="623">
        <v>17755573</v>
      </c>
      <c r="BH6" s="624"/>
      <c r="BI6" s="624"/>
      <c r="BJ6" s="624"/>
      <c r="BK6" s="624"/>
      <c r="BL6" s="624"/>
      <c r="BM6" s="624"/>
      <c r="BN6" s="625"/>
      <c r="BO6" s="626">
        <v>90.9</v>
      </c>
      <c r="BP6" s="626"/>
      <c r="BQ6" s="626"/>
      <c r="BR6" s="626"/>
      <c r="BS6" s="627">
        <v>260903</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273668</v>
      </c>
      <c r="CS6" s="624"/>
      <c r="CT6" s="624"/>
      <c r="CU6" s="624"/>
      <c r="CV6" s="624"/>
      <c r="CW6" s="624"/>
      <c r="CX6" s="624"/>
      <c r="CY6" s="625"/>
      <c r="CZ6" s="617">
        <v>0.4</v>
      </c>
      <c r="DA6" s="618"/>
      <c r="DB6" s="618"/>
      <c r="DC6" s="634"/>
      <c r="DD6" s="632" t="s">
        <v>242</v>
      </c>
      <c r="DE6" s="624"/>
      <c r="DF6" s="624"/>
      <c r="DG6" s="624"/>
      <c r="DH6" s="624"/>
      <c r="DI6" s="624"/>
      <c r="DJ6" s="624"/>
      <c r="DK6" s="624"/>
      <c r="DL6" s="624"/>
      <c r="DM6" s="624"/>
      <c r="DN6" s="624"/>
      <c r="DO6" s="624"/>
      <c r="DP6" s="625"/>
      <c r="DQ6" s="632">
        <v>273593</v>
      </c>
      <c r="DR6" s="624"/>
      <c r="DS6" s="624"/>
      <c r="DT6" s="624"/>
      <c r="DU6" s="624"/>
      <c r="DV6" s="624"/>
      <c r="DW6" s="624"/>
      <c r="DX6" s="624"/>
      <c r="DY6" s="624"/>
      <c r="DZ6" s="624"/>
      <c r="EA6" s="624"/>
      <c r="EB6" s="624"/>
      <c r="EC6" s="633"/>
    </row>
    <row r="7" spans="2:143" ht="11.25" customHeight="1" x14ac:dyDescent="0.2">
      <c r="B7" s="620" t="s">
        <v>243</v>
      </c>
      <c r="C7" s="621"/>
      <c r="D7" s="621"/>
      <c r="E7" s="621"/>
      <c r="F7" s="621"/>
      <c r="G7" s="621"/>
      <c r="H7" s="621"/>
      <c r="I7" s="621"/>
      <c r="J7" s="621"/>
      <c r="K7" s="621"/>
      <c r="L7" s="621"/>
      <c r="M7" s="621"/>
      <c r="N7" s="621"/>
      <c r="O7" s="621"/>
      <c r="P7" s="621"/>
      <c r="Q7" s="622"/>
      <c r="R7" s="623">
        <v>12372</v>
      </c>
      <c r="S7" s="624"/>
      <c r="T7" s="624"/>
      <c r="U7" s="624"/>
      <c r="V7" s="624"/>
      <c r="W7" s="624"/>
      <c r="X7" s="624"/>
      <c r="Y7" s="625"/>
      <c r="Z7" s="626">
        <v>0</v>
      </c>
      <c r="AA7" s="626"/>
      <c r="AB7" s="626"/>
      <c r="AC7" s="626"/>
      <c r="AD7" s="627">
        <v>12372</v>
      </c>
      <c r="AE7" s="627"/>
      <c r="AF7" s="627"/>
      <c r="AG7" s="627"/>
      <c r="AH7" s="627"/>
      <c r="AI7" s="627"/>
      <c r="AJ7" s="627"/>
      <c r="AK7" s="627"/>
      <c r="AL7" s="628">
        <v>0.1</v>
      </c>
      <c r="AM7" s="629"/>
      <c r="AN7" s="629"/>
      <c r="AO7" s="630"/>
      <c r="AP7" s="620" t="s">
        <v>244</v>
      </c>
      <c r="AQ7" s="621"/>
      <c r="AR7" s="621"/>
      <c r="AS7" s="621"/>
      <c r="AT7" s="621"/>
      <c r="AU7" s="621"/>
      <c r="AV7" s="621"/>
      <c r="AW7" s="621"/>
      <c r="AX7" s="621"/>
      <c r="AY7" s="621"/>
      <c r="AZ7" s="621"/>
      <c r="BA7" s="621"/>
      <c r="BB7" s="621"/>
      <c r="BC7" s="621"/>
      <c r="BD7" s="621"/>
      <c r="BE7" s="621"/>
      <c r="BF7" s="622"/>
      <c r="BG7" s="623">
        <v>6361176</v>
      </c>
      <c r="BH7" s="624"/>
      <c r="BI7" s="624"/>
      <c r="BJ7" s="624"/>
      <c r="BK7" s="624"/>
      <c r="BL7" s="624"/>
      <c r="BM7" s="624"/>
      <c r="BN7" s="625"/>
      <c r="BO7" s="626">
        <v>32.6</v>
      </c>
      <c r="BP7" s="626"/>
      <c r="BQ7" s="626"/>
      <c r="BR7" s="626"/>
      <c r="BS7" s="627">
        <v>260903</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27170392</v>
      </c>
      <c r="CS7" s="624"/>
      <c r="CT7" s="624"/>
      <c r="CU7" s="624"/>
      <c r="CV7" s="624"/>
      <c r="CW7" s="624"/>
      <c r="CX7" s="624"/>
      <c r="CY7" s="625"/>
      <c r="CZ7" s="626">
        <v>35.6</v>
      </c>
      <c r="DA7" s="626"/>
      <c r="DB7" s="626"/>
      <c r="DC7" s="626"/>
      <c r="DD7" s="632">
        <v>879656</v>
      </c>
      <c r="DE7" s="624"/>
      <c r="DF7" s="624"/>
      <c r="DG7" s="624"/>
      <c r="DH7" s="624"/>
      <c r="DI7" s="624"/>
      <c r="DJ7" s="624"/>
      <c r="DK7" s="624"/>
      <c r="DL7" s="624"/>
      <c r="DM7" s="624"/>
      <c r="DN7" s="624"/>
      <c r="DO7" s="624"/>
      <c r="DP7" s="625"/>
      <c r="DQ7" s="632">
        <v>5575112</v>
      </c>
      <c r="DR7" s="624"/>
      <c r="DS7" s="624"/>
      <c r="DT7" s="624"/>
      <c r="DU7" s="624"/>
      <c r="DV7" s="624"/>
      <c r="DW7" s="624"/>
      <c r="DX7" s="624"/>
      <c r="DY7" s="624"/>
      <c r="DZ7" s="624"/>
      <c r="EA7" s="624"/>
      <c r="EB7" s="624"/>
      <c r="EC7" s="633"/>
    </row>
    <row r="8" spans="2:143" ht="11.25" customHeight="1" x14ac:dyDescent="0.2">
      <c r="B8" s="620" t="s">
        <v>246</v>
      </c>
      <c r="C8" s="621"/>
      <c r="D8" s="621"/>
      <c r="E8" s="621"/>
      <c r="F8" s="621"/>
      <c r="G8" s="621"/>
      <c r="H8" s="621"/>
      <c r="I8" s="621"/>
      <c r="J8" s="621"/>
      <c r="K8" s="621"/>
      <c r="L8" s="621"/>
      <c r="M8" s="621"/>
      <c r="N8" s="621"/>
      <c r="O8" s="621"/>
      <c r="P8" s="621"/>
      <c r="Q8" s="622"/>
      <c r="R8" s="623">
        <v>103344</v>
      </c>
      <c r="S8" s="624"/>
      <c r="T8" s="624"/>
      <c r="U8" s="624"/>
      <c r="V8" s="624"/>
      <c r="W8" s="624"/>
      <c r="X8" s="624"/>
      <c r="Y8" s="625"/>
      <c r="Z8" s="626">
        <v>0.1</v>
      </c>
      <c r="AA8" s="626"/>
      <c r="AB8" s="626"/>
      <c r="AC8" s="626"/>
      <c r="AD8" s="627">
        <v>103344</v>
      </c>
      <c r="AE8" s="627"/>
      <c r="AF8" s="627"/>
      <c r="AG8" s="627"/>
      <c r="AH8" s="627"/>
      <c r="AI8" s="627"/>
      <c r="AJ8" s="627"/>
      <c r="AK8" s="627"/>
      <c r="AL8" s="628">
        <v>0.4</v>
      </c>
      <c r="AM8" s="629"/>
      <c r="AN8" s="629"/>
      <c r="AO8" s="630"/>
      <c r="AP8" s="620" t="s">
        <v>247</v>
      </c>
      <c r="AQ8" s="621"/>
      <c r="AR8" s="621"/>
      <c r="AS8" s="621"/>
      <c r="AT8" s="621"/>
      <c r="AU8" s="621"/>
      <c r="AV8" s="621"/>
      <c r="AW8" s="621"/>
      <c r="AX8" s="621"/>
      <c r="AY8" s="621"/>
      <c r="AZ8" s="621"/>
      <c r="BA8" s="621"/>
      <c r="BB8" s="621"/>
      <c r="BC8" s="621"/>
      <c r="BD8" s="621"/>
      <c r="BE8" s="621"/>
      <c r="BF8" s="622"/>
      <c r="BG8" s="623">
        <v>168631</v>
      </c>
      <c r="BH8" s="624"/>
      <c r="BI8" s="624"/>
      <c r="BJ8" s="624"/>
      <c r="BK8" s="624"/>
      <c r="BL8" s="624"/>
      <c r="BM8" s="624"/>
      <c r="BN8" s="625"/>
      <c r="BO8" s="626">
        <v>0.9</v>
      </c>
      <c r="BP8" s="626"/>
      <c r="BQ8" s="626"/>
      <c r="BR8" s="626"/>
      <c r="BS8" s="627" t="s">
        <v>242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21194081</v>
      </c>
      <c r="CS8" s="624"/>
      <c r="CT8" s="624"/>
      <c r="CU8" s="624"/>
      <c r="CV8" s="624"/>
      <c r="CW8" s="624"/>
      <c r="CX8" s="624"/>
      <c r="CY8" s="625"/>
      <c r="CZ8" s="626">
        <v>27.8</v>
      </c>
      <c r="DA8" s="626"/>
      <c r="DB8" s="626"/>
      <c r="DC8" s="626"/>
      <c r="DD8" s="632">
        <v>221788</v>
      </c>
      <c r="DE8" s="624"/>
      <c r="DF8" s="624"/>
      <c r="DG8" s="624"/>
      <c r="DH8" s="624"/>
      <c r="DI8" s="624"/>
      <c r="DJ8" s="624"/>
      <c r="DK8" s="624"/>
      <c r="DL8" s="624"/>
      <c r="DM8" s="624"/>
      <c r="DN8" s="624"/>
      <c r="DO8" s="624"/>
      <c r="DP8" s="625"/>
      <c r="DQ8" s="632">
        <v>7979144</v>
      </c>
      <c r="DR8" s="624"/>
      <c r="DS8" s="624"/>
      <c r="DT8" s="624"/>
      <c r="DU8" s="624"/>
      <c r="DV8" s="624"/>
      <c r="DW8" s="624"/>
      <c r="DX8" s="624"/>
      <c r="DY8" s="624"/>
      <c r="DZ8" s="624"/>
      <c r="EA8" s="624"/>
      <c r="EB8" s="624"/>
      <c r="EC8" s="633"/>
    </row>
    <row r="9" spans="2:143" ht="11.25" customHeight="1" x14ac:dyDescent="0.2">
      <c r="B9" s="620" t="s">
        <v>249</v>
      </c>
      <c r="C9" s="621"/>
      <c r="D9" s="621"/>
      <c r="E9" s="621"/>
      <c r="F9" s="621"/>
      <c r="G9" s="621"/>
      <c r="H9" s="621"/>
      <c r="I9" s="621"/>
      <c r="J9" s="621"/>
      <c r="K9" s="621"/>
      <c r="L9" s="621"/>
      <c r="M9" s="621"/>
      <c r="N9" s="621"/>
      <c r="O9" s="621"/>
      <c r="P9" s="621"/>
      <c r="Q9" s="622"/>
      <c r="R9" s="623">
        <v>73985</v>
      </c>
      <c r="S9" s="624"/>
      <c r="T9" s="624"/>
      <c r="U9" s="624"/>
      <c r="V9" s="624"/>
      <c r="W9" s="624"/>
      <c r="X9" s="624"/>
      <c r="Y9" s="625"/>
      <c r="Z9" s="626">
        <v>0.1</v>
      </c>
      <c r="AA9" s="626"/>
      <c r="AB9" s="626"/>
      <c r="AC9" s="626"/>
      <c r="AD9" s="627">
        <v>73985</v>
      </c>
      <c r="AE9" s="627"/>
      <c r="AF9" s="627"/>
      <c r="AG9" s="627"/>
      <c r="AH9" s="627"/>
      <c r="AI9" s="627"/>
      <c r="AJ9" s="627"/>
      <c r="AK9" s="627"/>
      <c r="AL9" s="628">
        <v>0.3</v>
      </c>
      <c r="AM9" s="629"/>
      <c r="AN9" s="629"/>
      <c r="AO9" s="630"/>
      <c r="AP9" s="620" t="s">
        <v>250</v>
      </c>
      <c r="AQ9" s="621"/>
      <c r="AR9" s="621"/>
      <c r="AS9" s="621"/>
      <c r="AT9" s="621"/>
      <c r="AU9" s="621"/>
      <c r="AV9" s="621"/>
      <c r="AW9" s="621"/>
      <c r="AX9" s="621"/>
      <c r="AY9" s="621"/>
      <c r="AZ9" s="621"/>
      <c r="BA9" s="621"/>
      <c r="BB9" s="621"/>
      <c r="BC9" s="621"/>
      <c r="BD9" s="621"/>
      <c r="BE9" s="621"/>
      <c r="BF9" s="622"/>
      <c r="BG9" s="623">
        <v>4862103</v>
      </c>
      <c r="BH9" s="624"/>
      <c r="BI9" s="624"/>
      <c r="BJ9" s="624"/>
      <c r="BK9" s="624"/>
      <c r="BL9" s="624"/>
      <c r="BM9" s="624"/>
      <c r="BN9" s="625"/>
      <c r="BO9" s="626">
        <v>24.9</v>
      </c>
      <c r="BP9" s="626"/>
      <c r="BQ9" s="626"/>
      <c r="BR9" s="626"/>
      <c r="BS9" s="627" t="s">
        <v>242</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6138450</v>
      </c>
      <c r="CS9" s="624"/>
      <c r="CT9" s="624"/>
      <c r="CU9" s="624"/>
      <c r="CV9" s="624"/>
      <c r="CW9" s="624"/>
      <c r="CX9" s="624"/>
      <c r="CY9" s="625"/>
      <c r="CZ9" s="626">
        <v>8</v>
      </c>
      <c r="DA9" s="626"/>
      <c r="DB9" s="626"/>
      <c r="DC9" s="626"/>
      <c r="DD9" s="632">
        <v>30165</v>
      </c>
      <c r="DE9" s="624"/>
      <c r="DF9" s="624"/>
      <c r="DG9" s="624"/>
      <c r="DH9" s="624"/>
      <c r="DI9" s="624"/>
      <c r="DJ9" s="624"/>
      <c r="DK9" s="624"/>
      <c r="DL9" s="624"/>
      <c r="DM9" s="624"/>
      <c r="DN9" s="624"/>
      <c r="DO9" s="624"/>
      <c r="DP9" s="625"/>
      <c r="DQ9" s="632">
        <v>4282495</v>
      </c>
      <c r="DR9" s="624"/>
      <c r="DS9" s="624"/>
      <c r="DT9" s="624"/>
      <c r="DU9" s="624"/>
      <c r="DV9" s="624"/>
      <c r="DW9" s="624"/>
      <c r="DX9" s="624"/>
      <c r="DY9" s="624"/>
      <c r="DZ9" s="624"/>
      <c r="EA9" s="624"/>
      <c r="EB9" s="624"/>
      <c r="EC9" s="633"/>
    </row>
    <row r="10" spans="2:143" ht="11.25" customHeight="1" x14ac:dyDescent="0.2">
      <c r="B10" s="620" t="s">
        <v>252</v>
      </c>
      <c r="C10" s="621"/>
      <c r="D10" s="621"/>
      <c r="E10" s="621"/>
      <c r="F10" s="621"/>
      <c r="G10" s="621"/>
      <c r="H10" s="621"/>
      <c r="I10" s="621"/>
      <c r="J10" s="621"/>
      <c r="K10" s="621"/>
      <c r="L10" s="621"/>
      <c r="M10" s="621"/>
      <c r="N10" s="621"/>
      <c r="O10" s="621"/>
      <c r="P10" s="621"/>
      <c r="Q10" s="622"/>
      <c r="R10" s="623" t="s">
        <v>253</v>
      </c>
      <c r="S10" s="624"/>
      <c r="T10" s="624"/>
      <c r="U10" s="624"/>
      <c r="V10" s="624"/>
      <c r="W10" s="624"/>
      <c r="X10" s="624"/>
      <c r="Y10" s="625"/>
      <c r="Z10" s="626" t="s">
        <v>242</v>
      </c>
      <c r="AA10" s="626"/>
      <c r="AB10" s="626"/>
      <c r="AC10" s="626"/>
      <c r="AD10" s="627" t="s">
        <v>242</v>
      </c>
      <c r="AE10" s="627"/>
      <c r="AF10" s="627"/>
      <c r="AG10" s="627"/>
      <c r="AH10" s="627"/>
      <c r="AI10" s="627"/>
      <c r="AJ10" s="627"/>
      <c r="AK10" s="627"/>
      <c r="AL10" s="628" t="s">
        <v>253</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480585</v>
      </c>
      <c r="BH10" s="624"/>
      <c r="BI10" s="624"/>
      <c r="BJ10" s="624"/>
      <c r="BK10" s="624"/>
      <c r="BL10" s="624"/>
      <c r="BM10" s="624"/>
      <c r="BN10" s="625"/>
      <c r="BO10" s="626">
        <v>2.5</v>
      </c>
      <c r="BP10" s="626"/>
      <c r="BQ10" s="626"/>
      <c r="BR10" s="626"/>
      <c r="BS10" s="627">
        <v>80484</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v>97212</v>
      </c>
      <c r="CS10" s="624"/>
      <c r="CT10" s="624"/>
      <c r="CU10" s="624"/>
      <c r="CV10" s="624"/>
      <c r="CW10" s="624"/>
      <c r="CX10" s="624"/>
      <c r="CY10" s="625"/>
      <c r="CZ10" s="626">
        <v>0.1</v>
      </c>
      <c r="DA10" s="626"/>
      <c r="DB10" s="626"/>
      <c r="DC10" s="626"/>
      <c r="DD10" s="632" t="s">
        <v>242</v>
      </c>
      <c r="DE10" s="624"/>
      <c r="DF10" s="624"/>
      <c r="DG10" s="624"/>
      <c r="DH10" s="624"/>
      <c r="DI10" s="624"/>
      <c r="DJ10" s="624"/>
      <c r="DK10" s="624"/>
      <c r="DL10" s="624"/>
      <c r="DM10" s="624"/>
      <c r="DN10" s="624"/>
      <c r="DO10" s="624"/>
      <c r="DP10" s="625"/>
      <c r="DQ10" s="632">
        <v>36127</v>
      </c>
      <c r="DR10" s="624"/>
      <c r="DS10" s="624"/>
      <c r="DT10" s="624"/>
      <c r="DU10" s="624"/>
      <c r="DV10" s="624"/>
      <c r="DW10" s="624"/>
      <c r="DX10" s="624"/>
      <c r="DY10" s="624"/>
      <c r="DZ10" s="624"/>
      <c r="EA10" s="624"/>
      <c r="EB10" s="624"/>
      <c r="EC10" s="633"/>
    </row>
    <row r="11" spans="2:143" ht="11.25" customHeight="1" x14ac:dyDescent="0.2">
      <c r="B11" s="620" t="s">
        <v>256</v>
      </c>
      <c r="C11" s="621"/>
      <c r="D11" s="621"/>
      <c r="E11" s="621"/>
      <c r="F11" s="621"/>
      <c r="G11" s="621"/>
      <c r="H11" s="621"/>
      <c r="I11" s="621"/>
      <c r="J11" s="621"/>
      <c r="K11" s="621"/>
      <c r="L11" s="621"/>
      <c r="M11" s="621"/>
      <c r="N11" s="621"/>
      <c r="O11" s="621"/>
      <c r="P11" s="621"/>
      <c r="Q11" s="622"/>
      <c r="R11" s="623">
        <v>2469503</v>
      </c>
      <c r="S11" s="624"/>
      <c r="T11" s="624"/>
      <c r="U11" s="624"/>
      <c r="V11" s="624"/>
      <c r="W11" s="624"/>
      <c r="X11" s="624"/>
      <c r="Y11" s="625"/>
      <c r="Z11" s="628">
        <v>3.2</v>
      </c>
      <c r="AA11" s="629"/>
      <c r="AB11" s="629"/>
      <c r="AC11" s="635"/>
      <c r="AD11" s="632">
        <v>2469503</v>
      </c>
      <c r="AE11" s="624"/>
      <c r="AF11" s="624"/>
      <c r="AG11" s="624"/>
      <c r="AH11" s="624"/>
      <c r="AI11" s="624"/>
      <c r="AJ11" s="624"/>
      <c r="AK11" s="625"/>
      <c r="AL11" s="628">
        <v>10.199999999999999</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849857</v>
      </c>
      <c r="BH11" s="624"/>
      <c r="BI11" s="624"/>
      <c r="BJ11" s="624"/>
      <c r="BK11" s="624"/>
      <c r="BL11" s="624"/>
      <c r="BM11" s="624"/>
      <c r="BN11" s="625"/>
      <c r="BO11" s="626">
        <v>4.4000000000000004</v>
      </c>
      <c r="BP11" s="626"/>
      <c r="BQ11" s="626"/>
      <c r="BR11" s="626"/>
      <c r="BS11" s="627">
        <v>180419</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348626</v>
      </c>
      <c r="CS11" s="624"/>
      <c r="CT11" s="624"/>
      <c r="CU11" s="624"/>
      <c r="CV11" s="624"/>
      <c r="CW11" s="624"/>
      <c r="CX11" s="624"/>
      <c r="CY11" s="625"/>
      <c r="CZ11" s="626">
        <v>0.5</v>
      </c>
      <c r="DA11" s="626"/>
      <c r="DB11" s="626"/>
      <c r="DC11" s="626"/>
      <c r="DD11" s="632">
        <v>69320</v>
      </c>
      <c r="DE11" s="624"/>
      <c r="DF11" s="624"/>
      <c r="DG11" s="624"/>
      <c r="DH11" s="624"/>
      <c r="DI11" s="624"/>
      <c r="DJ11" s="624"/>
      <c r="DK11" s="624"/>
      <c r="DL11" s="624"/>
      <c r="DM11" s="624"/>
      <c r="DN11" s="624"/>
      <c r="DO11" s="624"/>
      <c r="DP11" s="625"/>
      <c r="DQ11" s="632">
        <v>211491</v>
      </c>
      <c r="DR11" s="624"/>
      <c r="DS11" s="624"/>
      <c r="DT11" s="624"/>
      <c r="DU11" s="624"/>
      <c r="DV11" s="624"/>
      <c r="DW11" s="624"/>
      <c r="DX11" s="624"/>
      <c r="DY11" s="624"/>
      <c r="DZ11" s="624"/>
      <c r="EA11" s="624"/>
      <c r="EB11" s="624"/>
      <c r="EC11" s="633"/>
    </row>
    <row r="12" spans="2:143" ht="11.25" customHeight="1" x14ac:dyDescent="0.2">
      <c r="B12" s="620" t="s">
        <v>259</v>
      </c>
      <c r="C12" s="621"/>
      <c r="D12" s="621"/>
      <c r="E12" s="621"/>
      <c r="F12" s="621"/>
      <c r="G12" s="621"/>
      <c r="H12" s="621"/>
      <c r="I12" s="621"/>
      <c r="J12" s="621"/>
      <c r="K12" s="621"/>
      <c r="L12" s="621"/>
      <c r="M12" s="621"/>
      <c r="N12" s="621"/>
      <c r="O12" s="621"/>
      <c r="P12" s="621"/>
      <c r="Q12" s="622"/>
      <c r="R12" s="623">
        <v>48013</v>
      </c>
      <c r="S12" s="624"/>
      <c r="T12" s="624"/>
      <c r="U12" s="624"/>
      <c r="V12" s="624"/>
      <c r="W12" s="624"/>
      <c r="X12" s="624"/>
      <c r="Y12" s="625"/>
      <c r="Z12" s="626">
        <v>0.1</v>
      </c>
      <c r="AA12" s="626"/>
      <c r="AB12" s="626"/>
      <c r="AC12" s="626"/>
      <c r="AD12" s="627">
        <v>48013</v>
      </c>
      <c r="AE12" s="627"/>
      <c r="AF12" s="627"/>
      <c r="AG12" s="627"/>
      <c r="AH12" s="627"/>
      <c r="AI12" s="627"/>
      <c r="AJ12" s="627"/>
      <c r="AK12" s="627"/>
      <c r="AL12" s="628">
        <v>0.2</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10226058</v>
      </c>
      <c r="BH12" s="624"/>
      <c r="BI12" s="624"/>
      <c r="BJ12" s="624"/>
      <c r="BK12" s="624"/>
      <c r="BL12" s="624"/>
      <c r="BM12" s="624"/>
      <c r="BN12" s="625"/>
      <c r="BO12" s="626">
        <v>52.4</v>
      </c>
      <c r="BP12" s="626"/>
      <c r="BQ12" s="626"/>
      <c r="BR12" s="626"/>
      <c r="BS12" s="627" t="s">
        <v>242</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3030154</v>
      </c>
      <c r="CS12" s="624"/>
      <c r="CT12" s="624"/>
      <c r="CU12" s="624"/>
      <c r="CV12" s="624"/>
      <c r="CW12" s="624"/>
      <c r="CX12" s="624"/>
      <c r="CY12" s="625"/>
      <c r="CZ12" s="626">
        <v>4</v>
      </c>
      <c r="DA12" s="626"/>
      <c r="DB12" s="626"/>
      <c r="DC12" s="626"/>
      <c r="DD12" s="632" t="s">
        <v>253</v>
      </c>
      <c r="DE12" s="624"/>
      <c r="DF12" s="624"/>
      <c r="DG12" s="624"/>
      <c r="DH12" s="624"/>
      <c r="DI12" s="624"/>
      <c r="DJ12" s="624"/>
      <c r="DK12" s="624"/>
      <c r="DL12" s="624"/>
      <c r="DM12" s="624"/>
      <c r="DN12" s="624"/>
      <c r="DO12" s="624"/>
      <c r="DP12" s="625"/>
      <c r="DQ12" s="632">
        <v>782659</v>
      </c>
      <c r="DR12" s="624"/>
      <c r="DS12" s="624"/>
      <c r="DT12" s="624"/>
      <c r="DU12" s="624"/>
      <c r="DV12" s="624"/>
      <c r="DW12" s="624"/>
      <c r="DX12" s="624"/>
      <c r="DY12" s="624"/>
      <c r="DZ12" s="624"/>
      <c r="EA12" s="624"/>
      <c r="EB12" s="624"/>
      <c r="EC12" s="633"/>
    </row>
    <row r="13" spans="2:143" ht="11.25" customHeight="1" x14ac:dyDescent="0.2">
      <c r="B13" s="620" t="s">
        <v>262</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242</v>
      </c>
      <c r="AA13" s="626"/>
      <c r="AB13" s="626"/>
      <c r="AC13" s="626"/>
      <c r="AD13" s="627" t="s">
        <v>253</v>
      </c>
      <c r="AE13" s="627"/>
      <c r="AF13" s="627"/>
      <c r="AG13" s="627"/>
      <c r="AH13" s="627"/>
      <c r="AI13" s="627"/>
      <c r="AJ13" s="627"/>
      <c r="AK13" s="627"/>
      <c r="AL13" s="628" t="s">
        <v>242</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9766257</v>
      </c>
      <c r="BH13" s="624"/>
      <c r="BI13" s="624"/>
      <c r="BJ13" s="624"/>
      <c r="BK13" s="624"/>
      <c r="BL13" s="624"/>
      <c r="BM13" s="624"/>
      <c r="BN13" s="625"/>
      <c r="BO13" s="626">
        <v>50</v>
      </c>
      <c r="BP13" s="626"/>
      <c r="BQ13" s="626"/>
      <c r="BR13" s="626"/>
      <c r="BS13" s="627" t="s">
        <v>242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4886655</v>
      </c>
      <c r="CS13" s="624"/>
      <c r="CT13" s="624"/>
      <c r="CU13" s="624"/>
      <c r="CV13" s="624"/>
      <c r="CW13" s="624"/>
      <c r="CX13" s="624"/>
      <c r="CY13" s="625"/>
      <c r="CZ13" s="626">
        <v>6.4</v>
      </c>
      <c r="DA13" s="626"/>
      <c r="DB13" s="626"/>
      <c r="DC13" s="626"/>
      <c r="DD13" s="632">
        <v>1903424</v>
      </c>
      <c r="DE13" s="624"/>
      <c r="DF13" s="624"/>
      <c r="DG13" s="624"/>
      <c r="DH13" s="624"/>
      <c r="DI13" s="624"/>
      <c r="DJ13" s="624"/>
      <c r="DK13" s="624"/>
      <c r="DL13" s="624"/>
      <c r="DM13" s="624"/>
      <c r="DN13" s="624"/>
      <c r="DO13" s="624"/>
      <c r="DP13" s="625"/>
      <c r="DQ13" s="632">
        <v>2856915</v>
      </c>
      <c r="DR13" s="624"/>
      <c r="DS13" s="624"/>
      <c r="DT13" s="624"/>
      <c r="DU13" s="624"/>
      <c r="DV13" s="624"/>
      <c r="DW13" s="624"/>
      <c r="DX13" s="624"/>
      <c r="DY13" s="624"/>
      <c r="DZ13" s="624"/>
      <c r="EA13" s="624"/>
      <c r="EB13" s="624"/>
      <c r="EC13" s="633"/>
    </row>
    <row r="14" spans="2:143" ht="11.25" customHeight="1" x14ac:dyDescent="0.2">
      <c r="B14" s="620" t="s">
        <v>265</v>
      </c>
      <c r="C14" s="621"/>
      <c r="D14" s="621"/>
      <c r="E14" s="621"/>
      <c r="F14" s="621"/>
      <c r="G14" s="621"/>
      <c r="H14" s="621"/>
      <c r="I14" s="621"/>
      <c r="J14" s="621"/>
      <c r="K14" s="621"/>
      <c r="L14" s="621"/>
      <c r="M14" s="621"/>
      <c r="N14" s="621"/>
      <c r="O14" s="621"/>
      <c r="P14" s="621"/>
      <c r="Q14" s="622"/>
      <c r="R14" s="623">
        <v>1293</v>
      </c>
      <c r="S14" s="624"/>
      <c r="T14" s="624"/>
      <c r="U14" s="624"/>
      <c r="V14" s="624"/>
      <c r="W14" s="624"/>
      <c r="X14" s="624"/>
      <c r="Y14" s="625"/>
      <c r="Z14" s="626">
        <v>0</v>
      </c>
      <c r="AA14" s="626"/>
      <c r="AB14" s="626"/>
      <c r="AC14" s="626"/>
      <c r="AD14" s="627">
        <v>1293</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289032</v>
      </c>
      <c r="BH14" s="624"/>
      <c r="BI14" s="624"/>
      <c r="BJ14" s="624"/>
      <c r="BK14" s="624"/>
      <c r="BL14" s="624"/>
      <c r="BM14" s="624"/>
      <c r="BN14" s="625"/>
      <c r="BO14" s="626">
        <v>1.5</v>
      </c>
      <c r="BP14" s="626"/>
      <c r="BQ14" s="626"/>
      <c r="BR14" s="626"/>
      <c r="BS14" s="627" t="s">
        <v>242</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1388423</v>
      </c>
      <c r="CS14" s="624"/>
      <c r="CT14" s="624"/>
      <c r="CU14" s="624"/>
      <c r="CV14" s="624"/>
      <c r="CW14" s="624"/>
      <c r="CX14" s="624"/>
      <c r="CY14" s="625"/>
      <c r="CZ14" s="626">
        <v>1.8</v>
      </c>
      <c r="DA14" s="626"/>
      <c r="DB14" s="626"/>
      <c r="DC14" s="626"/>
      <c r="DD14" s="632">
        <v>13252</v>
      </c>
      <c r="DE14" s="624"/>
      <c r="DF14" s="624"/>
      <c r="DG14" s="624"/>
      <c r="DH14" s="624"/>
      <c r="DI14" s="624"/>
      <c r="DJ14" s="624"/>
      <c r="DK14" s="624"/>
      <c r="DL14" s="624"/>
      <c r="DM14" s="624"/>
      <c r="DN14" s="624"/>
      <c r="DO14" s="624"/>
      <c r="DP14" s="625"/>
      <c r="DQ14" s="632">
        <v>1293112</v>
      </c>
      <c r="DR14" s="624"/>
      <c r="DS14" s="624"/>
      <c r="DT14" s="624"/>
      <c r="DU14" s="624"/>
      <c r="DV14" s="624"/>
      <c r="DW14" s="624"/>
      <c r="DX14" s="624"/>
      <c r="DY14" s="624"/>
      <c r="DZ14" s="624"/>
      <c r="EA14" s="624"/>
      <c r="EB14" s="624"/>
      <c r="EC14" s="633"/>
    </row>
    <row r="15" spans="2:143" ht="11.25" customHeight="1" x14ac:dyDescent="0.2">
      <c r="B15" s="620" t="s">
        <v>268</v>
      </c>
      <c r="C15" s="621"/>
      <c r="D15" s="621"/>
      <c r="E15" s="621"/>
      <c r="F15" s="621"/>
      <c r="G15" s="621"/>
      <c r="H15" s="621"/>
      <c r="I15" s="621"/>
      <c r="J15" s="621"/>
      <c r="K15" s="621"/>
      <c r="L15" s="621"/>
      <c r="M15" s="621"/>
      <c r="N15" s="621"/>
      <c r="O15" s="621"/>
      <c r="P15" s="621"/>
      <c r="Q15" s="622"/>
      <c r="R15" s="623" t="s">
        <v>242</v>
      </c>
      <c r="S15" s="624"/>
      <c r="T15" s="624"/>
      <c r="U15" s="624"/>
      <c r="V15" s="624"/>
      <c r="W15" s="624"/>
      <c r="X15" s="624"/>
      <c r="Y15" s="625"/>
      <c r="Z15" s="626" t="s">
        <v>242</v>
      </c>
      <c r="AA15" s="626"/>
      <c r="AB15" s="626"/>
      <c r="AC15" s="626"/>
      <c r="AD15" s="627" t="s">
        <v>253</v>
      </c>
      <c r="AE15" s="627"/>
      <c r="AF15" s="627"/>
      <c r="AG15" s="627"/>
      <c r="AH15" s="627"/>
      <c r="AI15" s="627"/>
      <c r="AJ15" s="627"/>
      <c r="AK15" s="627"/>
      <c r="AL15" s="628" t="s">
        <v>242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879307</v>
      </c>
      <c r="BH15" s="624"/>
      <c r="BI15" s="624"/>
      <c r="BJ15" s="624"/>
      <c r="BK15" s="624"/>
      <c r="BL15" s="624"/>
      <c r="BM15" s="624"/>
      <c r="BN15" s="625"/>
      <c r="BO15" s="626">
        <v>4.5</v>
      </c>
      <c r="BP15" s="626"/>
      <c r="BQ15" s="626"/>
      <c r="BR15" s="626"/>
      <c r="BS15" s="627" t="s">
        <v>253</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5598691</v>
      </c>
      <c r="CS15" s="624"/>
      <c r="CT15" s="624"/>
      <c r="CU15" s="624"/>
      <c r="CV15" s="624"/>
      <c r="CW15" s="624"/>
      <c r="CX15" s="624"/>
      <c r="CY15" s="625"/>
      <c r="CZ15" s="626">
        <v>7.3</v>
      </c>
      <c r="DA15" s="626"/>
      <c r="DB15" s="626"/>
      <c r="DC15" s="626"/>
      <c r="DD15" s="632">
        <v>1102008</v>
      </c>
      <c r="DE15" s="624"/>
      <c r="DF15" s="624"/>
      <c r="DG15" s="624"/>
      <c r="DH15" s="624"/>
      <c r="DI15" s="624"/>
      <c r="DJ15" s="624"/>
      <c r="DK15" s="624"/>
      <c r="DL15" s="624"/>
      <c r="DM15" s="624"/>
      <c r="DN15" s="624"/>
      <c r="DO15" s="624"/>
      <c r="DP15" s="625"/>
      <c r="DQ15" s="632">
        <v>2440266</v>
      </c>
      <c r="DR15" s="624"/>
      <c r="DS15" s="624"/>
      <c r="DT15" s="624"/>
      <c r="DU15" s="624"/>
      <c r="DV15" s="624"/>
      <c r="DW15" s="624"/>
      <c r="DX15" s="624"/>
      <c r="DY15" s="624"/>
      <c r="DZ15" s="624"/>
      <c r="EA15" s="624"/>
      <c r="EB15" s="624"/>
      <c r="EC15" s="633"/>
    </row>
    <row r="16" spans="2:143" ht="11.25" customHeight="1" x14ac:dyDescent="0.2">
      <c r="B16" s="620" t="s">
        <v>271</v>
      </c>
      <c r="C16" s="621"/>
      <c r="D16" s="621"/>
      <c r="E16" s="621"/>
      <c r="F16" s="621"/>
      <c r="G16" s="621"/>
      <c r="H16" s="621"/>
      <c r="I16" s="621"/>
      <c r="J16" s="621"/>
      <c r="K16" s="621"/>
      <c r="L16" s="621"/>
      <c r="M16" s="621"/>
      <c r="N16" s="621"/>
      <c r="O16" s="621"/>
      <c r="P16" s="621"/>
      <c r="Q16" s="622"/>
      <c r="R16" s="623">
        <v>38671</v>
      </c>
      <c r="S16" s="624"/>
      <c r="T16" s="624"/>
      <c r="U16" s="624"/>
      <c r="V16" s="624"/>
      <c r="W16" s="624"/>
      <c r="X16" s="624"/>
      <c r="Y16" s="625"/>
      <c r="Z16" s="626">
        <v>0.1</v>
      </c>
      <c r="AA16" s="626"/>
      <c r="AB16" s="626"/>
      <c r="AC16" s="626"/>
      <c r="AD16" s="627">
        <v>38671</v>
      </c>
      <c r="AE16" s="627"/>
      <c r="AF16" s="627"/>
      <c r="AG16" s="627"/>
      <c r="AH16" s="627"/>
      <c r="AI16" s="627"/>
      <c r="AJ16" s="627"/>
      <c r="AK16" s="627"/>
      <c r="AL16" s="628">
        <v>0.2</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242</v>
      </c>
      <c r="BP16" s="626"/>
      <c r="BQ16" s="626"/>
      <c r="BR16" s="626"/>
      <c r="BS16" s="627" t="s">
        <v>242</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242</v>
      </c>
      <c r="DE16" s="624"/>
      <c r="DF16" s="624"/>
      <c r="DG16" s="624"/>
      <c r="DH16" s="624"/>
      <c r="DI16" s="624"/>
      <c r="DJ16" s="624"/>
      <c r="DK16" s="624"/>
      <c r="DL16" s="624"/>
      <c r="DM16" s="624"/>
      <c r="DN16" s="624"/>
      <c r="DO16" s="624"/>
      <c r="DP16" s="625"/>
      <c r="DQ16" s="632" t="s">
        <v>242</v>
      </c>
      <c r="DR16" s="624"/>
      <c r="DS16" s="624"/>
      <c r="DT16" s="624"/>
      <c r="DU16" s="624"/>
      <c r="DV16" s="624"/>
      <c r="DW16" s="624"/>
      <c r="DX16" s="624"/>
      <c r="DY16" s="624"/>
      <c r="DZ16" s="624"/>
      <c r="EA16" s="624"/>
      <c r="EB16" s="624"/>
      <c r="EC16" s="633"/>
    </row>
    <row r="17" spans="2:133" ht="11.25" customHeight="1" x14ac:dyDescent="0.2">
      <c r="B17" s="620" t="s">
        <v>274</v>
      </c>
      <c r="C17" s="621"/>
      <c r="D17" s="621"/>
      <c r="E17" s="621"/>
      <c r="F17" s="621"/>
      <c r="G17" s="621"/>
      <c r="H17" s="621"/>
      <c r="I17" s="621"/>
      <c r="J17" s="621"/>
      <c r="K17" s="621"/>
      <c r="L17" s="621"/>
      <c r="M17" s="621"/>
      <c r="N17" s="621"/>
      <c r="O17" s="621"/>
      <c r="P17" s="621"/>
      <c r="Q17" s="622"/>
      <c r="R17" s="623">
        <v>357536</v>
      </c>
      <c r="S17" s="624"/>
      <c r="T17" s="624"/>
      <c r="U17" s="624"/>
      <c r="V17" s="624"/>
      <c r="W17" s="624"/>
      <c r="X17" s="624"/>
      <c r="Y17" s="625"/>
      <c r="Z17" s="626">
        <v>0.5</v>
      </c>
      <c r="AA17" s="626"/>
      <c r="AB17" s="626"/>
      <c r="AC17" s="626"/>
      <c r="AD17" s="627">
        <v>357536</v>
      </c>
      <c r="AE17" s="627"/>
      <c r="AF17" s="627"/>
      <c r="AG17" s="627"/>
      <c r="AH17" s="627"/>
      <c r="AI17" s="627"/>
      <c r="AJ17" s="627"/>
      <c r="AK17" s="627"/>
      <c r="AL17" s="628">
        <v>1.5</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6190229</v>
      </c>
      <c r="CS17" s="624"/>
      <c r="CT17" s="624"/>
      <c r="CU17" s="624"/>
      <c r="CV17" s="624"/>
      <c r="CW17" s="624"/>
      <c r="CX17" s="624"/>
      <c r="CY17" s="625"/>
      <c r="CZ17" s="626">
        <v>8.1</v>
      </c>
      <c r="DA17" s="626"/>
      <c r="DB17" s="626"/>
      <c r="DC17" s="626"/>
      <c r="DD17" s="632" t="s">
        <v>242</v>
      </c>
      <c r="DE17" s="624"/>
      <c r="DF17" s="624"/>
      <c r="DG17" s="624"/>
      <c r="DH17" s="624"/>
      <c r="DI17" s="624"/>
      <c r="DJ17" s="624"/>
      <c r="DK17" s="624"/>
      <c r="DL17" s="624"/>
      <c r="DM17" s="624"/>
      <c r="DN17" s="624"/>
      <c r="DO17" s="624"/>
      <c r="DP17" s="625"/>
      <c r="DQ17" s="632">
        <v>5649546</v>
      </c>
      <c r="DR17" s="624"/>
      <c r="DS17" s="624"/>
      <c r="DT17" s="624"/>
      <c r="DU17" s="624"/>
      <c r="DV17" s="624"/>
      <c r="DW17" s="624"/>
      <c r="DX17" s="624"/>
      <c r="DY17" s="624"/>
      <c r="DZ17" s="624"/>
      <c r="EA17" s="624"/>
      <c r="EB17" s="624"/>
      <c r="EC17" s="633"/>
    </row>
    <row r="18" spans="2:133" ht="11.25" customHeight="1" x14ac:dyDescent="0.2">
      <c r="B18" s="620" t="s">
        <v>277</v>
      </c>
      <c r="C18" s="621"/>
      <c r="D18" s="621"/>
      <c r="E18" s="621"/>
      <c r="F18" s="621"/>
      <c r="G18" s="621"/>
      <c r="H18" s="621"/>
      <c r="I18" s="621"/>
      <c r="J18" s="621"/>
      <c r="K18" s="621"/>
      <c r="L18" s="621"/>
      <c r="M18" s="621"/>
      <c r="N18" s="621"/>
      <c r="O18" s="621"/>
      <c r="P18" s="621"/>
      <c r="Q18" s="622"/>
      <c r="R18" s="623">
        <v>102503</v>
      </c>
      <c r="S18" s="624"/>
      <c r="T18" s="624"/>
      <c r="U18" s="624"/>
      <c r="V18" s="624"/>
      <c r="W18" s="624"/>
      <c r="X18" s="624"/>
      <c r="Y18" s="625"/>
      <c r="Z18" s="626">
        <v>0.1</v>
      </c>
      <c r="AA18" s="626"/>
      <c r="AB18" s="626"/>
      <c r="AC18" s="626"/>
      <c r="AD18" s="627">
        <v>102503</v>
      </c>
      <c r="AE18" s="627"/>
      <c r="AF18" s="627"/>
      <c r="AG18" s="627"/>
      <c r="AH18" s="627"/>
      <c r="AI18" s="627"/>
      <c r="AJ18" s="627"/>
      <c r="AK18" s="627"/>
      <c r="AL18" s="628">
        <v>0.4</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v>266693</v>
      </c>
      <c r="BH18" s="624"/>
      <c r="BI18" s="624"/>
      <c r="BJ18" s="624"/>
      <c r="BK18" s="624"/>
      <c r="BL18" s="624"/>
      <c r="BM18" s="624"/>
      <c r="BN18" s="625"/>
      <c r="BO18" s="626">
        <v>1.4</v>
      </c>
      <c r="BP18" s="626"/>
      <c r="BQ18" s="626"/>
      <c r="BR18" s="626"/>
      <c r="BS18" s="627" t="s">
        <v>242</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242</v>
      </c>
      <c r="CS18" s="624"/>
      <c r="CT18" s="624"/>
      <c r="CU18" s="624"/>
      <c r="CV18" s="624"/>
      <c r="CW18" s="624"/>
      <c r="CX18" s="624"/>
      <c r="CY18" s="625"/>
      <c r="CZ18" s="626" t="s">
        <v>242</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x14ac:dyDescent="0.2">
      <c r="B19" s="620" t="s">
        <v>280</v>
      </c>
      <c r="C19" s="621"/>
      <c r="D19" s="621"/>
      <c r="E19" s="621"/>
      <c r="F19" s="621"/>
      <c r="G19" s="621"/>
      <c r="H19" s="621"/>
      <c r="I19" s="621"/>
      <c r="J19" s="621"/>
      <c r="K19" s="621"/>
      <c r="L19" s="621"/>
      <c r="M19" s="621"/>
      <c r="N19" s="621"/>
      <c r="O19" s="621"/>
      <c r="P19" s="621"/>
      <c r="Q19" s="622"/>
      <c r="R19" s="623">
        <v>101869</v>
      </c>
      <c r="S19" s="624"/>
      <c r="T19" s="624"/>
      <c r="U19" s="624"/>
      <c r="V19" s="624"/>
      <c r="W19" s="624"/>
      <c r="X19" s="624"/>
      <c r="Y19" s="625"/>
      <c r="Z19" s="626">
        <v>0.1</v>
      </c>
      <c r="AA19" s="626"/>
      <c r="AB19" s="626"/>
      <c r="AC19" s="626"/>
      <c r="AD19" s="627">
        <v>101869</v>
      </c>
      <c r="AE19" s="627"/>
      <c r="AF19" s="627"/>
      <c r="AG19" s="627"/>
      <c r="AH19" s="627"/>
      <c r="AI19" s="627"/>
      <c r="AJ19" s="627"/>
      <c r="AK19" s="627"/>
      <c r="AL19" s="628">
        <v>0.4</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v>1510384</v>
      </c>
      <c r="BH19" s="624"/>
      <c r="BI19" s="624"/>
      <c r="BJ19" s="624"/>
      <c r="BK19" s="624"/>
      <c r="BL19" s="624"/>
      <c r="BM19" s="624"/>
      <c r="BN19" s="625"/>
      <c r="BO19" s="626">
        <v>7.7</v>
      </c>
      <c r="BP19" s="626"/>
      <c r="BQ19" s="626"/>
      <c r="BR19" s="626"/>
      <c r="BS19" s="627" t="s">
        <v>253</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242</v>
      </c>
      <c r="CS19" s="624"/>
      <c r="CT19" s="624"/>
      <c r="CU19" s="624"/>
      <c r="CV19" s="624"/>
      <c r="CW19" s="624"/>
      <c r="CX19" s="624"/>
      <c r="CY19" s="625"/>
      <c r="CZ19" s="626" t="s">
        <v>253</v>
      </c>
      <c r="DA19" s="626"/>
      <c r="DB19" s="626"/>
      <c r="DC19" s="626"/>
      <c r="DD19" s="632" t="s">
        <v>242</v>
      </c>
      <c r="DE19" s="624"/>
      <c r="DF19" s="624"/>
      <c r="DG19" s="624"/>
      <c r="DH19" s="624"/>
      <c r="DI19" s="624"/>
      <c r="DJ19" s="624"/>
      <c r="DK19" s="624"/>
      <c r="DL19" s="624"/>
      <c r="DM19" s="624"/>
      <c r="DN19" s="624"/>
      <c r="DO19" s="624"/>
      <c r="DP19" s="625"/>
      <c r="DQ19" s="632" t="s">
        <v>242</v>
      </c>
      <c r="DR19" s="624"/>
      <c r="DS19" s="624"/>
      <c r="DT19" s="624"/>
      <c r="DU19" s="624"/>
      <c r="DV19" s="624"/>
      <c r="DW19" s="624"/>
      <c r="DX19" s="624"/>
      <c r="DY19" s="624"/>
      <c r="DZ19" s="624"/>
      <c r="EA19" s="624"/>
      <c r="EB19" s="624"/>
      <c r="EC19" s="633"/>
    </row>
    <row r="20" spans="2:133" ht="11.25" customHeight="1" x14ac:dyDescent="0.2">
      <c r="B20" s="636" t="s">
        <v>283</v>
      </c>
      <c r="C20" s="637"/>
      <c r="D20" s="637"/>
      <c r="E20" s="637"/>
      <c r="F20" s="637"/>
      <c r="G20" s="637"/>
      <c r="H20" s="637"/>
      <c r="I20" s="637"/>
      <c r="J20" s="637"/>
      <c r="K20" s="637"/>
      <c r="L20" s="637"/>
      <c r="M20" s="637"/>
      <c r="N20" s="637"/>
      <c r="O20" s="637"/>
      <c r="P20" s="637"/>
      <c r="Q20" s="638"/>
      <c r="R20" s="623">
        <v>634</v>
      </c>
      <c r="S20" s="624"/>
      <c r="T20" s="624"/>
      <c r="U20" s="624"/>
      <c r="V20" s="624"/>
      <c r="W20" s="624"/>
      <c r="X20" s="624"/>
      <c r="Y20" s="625"/>
      <c r="Z20" s="626">
        <v>0</v>
      </c>
      <c r="AA20" s="626"/>
      <c r="AB20" s="626"/>
      <c r="AC20" s="626"/>
      <c r="AD20" s="627">
        <v>634</v>
      </c>
      <c r="AE20" s="627"/>
      <c r="AF20" s="627"/>
      <c r="AG20" s="627"/>
      <c r="AH20" s="627"/>
      <c r="AI20" s="627"/>
      <c r="AJ20" s="627"/>
      <c r="AK20" s="627"/>
      <c r="AL20" s="628">
        <v>0</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v>1510384</v>
      </c>
      <c r="BH20" s="624"/>
      <c r="BI20" s="624"/>
      <c r="BJ20" s="624"/>
      <c r="BK20" s="624"/>
      <c r="BL20" s="624"/>
      <c r="BM20" s="624"/>
      <c r="BN20" s="625"/>
      <c r="BO20" s="626">
        <v>7.7</v>
      </c>
      <c r="BP20" s="626"/>
      <c r="BQ20" s="626"/>
      <c r="BR20" s="626"/>
      <c r="BS20" s="627" t="s">
        <v>242</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76316581</v>
      </c>
      <c r="CS20" s="624"/>
      <c r="CT20" s="624"/>
      <c r="CU20" s="624"/>
      <c r="CV20" s="624"/>
      <c r="CW20" s="624"/>
      <c r="CX20" s="624"/>
      <c r="CY20" s="625"/>
      <c r="CZ20" s="626">
        <v>100</v>
      </c>
      <c r="DA20" s="626"/>
      <c r="DB20" s="626"/>
      <c r="DC20" s="626"/>
      <c r="DD20" s="632">
        <v>4219613</v>
      </c>
      <c r="DE20" s="624"/>
      <c r="DF20" s="624"/>
      <c r="DG20" s="624"/>
      <c r="DH20" s="624"/>
      <c r="DI20" s="624"/>
      <c r="DJ20" s="624"/>
      <c r="DK20" s="624"/>
      <c r="DL20" s="624"/>
      <c r="DM20" s="624"/>
      <c r="DN20" s="624"/>
      <c r="DO20" s="624"/>
      <c r="DP20" s="625"/>
      <c r="DQ20" s="632">
        <v>31380460</v>
      </c>
      <c r="DR20" s="624"/>
      <c r="DS20" s="624"/>
      <c r="DT20" s="624"/>
      <c r="DU20" s="624"/>
      <c r="DV20" s="624"/>
      <c r="DW20" s="624"/>
      <c r="DX20" s="624"/>
      <c r="DY20" s="624"/>
      <c r="DZ20" s="624"/>
      <c r="EA20" s="624"/>
      <c r="EB20" s="624"/>
      <c r="EC20" s="633"/>
    </row>
    <row r="21" spans="2:133" ht="11.25" customHeight="1" x14ac:dyDescent="0.2">
      <c r="B21" s="620" t="s">
        <v>286</v>
      </c>
      <c r="C21" s="621"/>
      <c r="D21" s="621"/>
      <c r="E21" s="621"/>
      <c r="F21" s="621"/>
      <c r="G21" s="621"/>
      <c r="H21" s="621"/>
      <c r="I21" s="621"/>
      <c r="J21" s="621"/>
      <c r="K21" s="621"/>
      <c r="L21" s="621"/>
      <c r="M21" s="621"/>
      <c r="N21" s="621"/>
      <c r="O21" s="621"/>
      <c r="P21" s="621"/>
      <c r="Q21" s="622"/>
      <c r="R21" s="623">
        <v>3335923</v>
      </c>
      <c r="S21" s="624"/>
      <c r="T21" s="624"/>
      <c r="U21" s="624"/>
      <c r="V21" s="624"/>
      <c r="W21" s="624"/>
      <c r="X21" s="624"/>
      <c r="Y21" s="625"/>
      <c r="Z21" s="626">
        <v>4.3</v>
      </c>
      <c r="AA21" s="626"/>
      <c r="AB21" s="626"/>
      <c r="AC21" s="626"/>
      <c r="AD21" s="627">
        <v>2745188</v>
      </c>
      <c r="AE21" s="627"/>
      <c r="AF21" s="627"/>
      <c r="AG21" s="627"/>
      <c r="AH21" s="627"/>
      <c r="AI21" s="627"/>
      <c r="AJ21" s="627"/>
      <c r="AK21" s="627"/>
      <c r="AL21" s="628">
        <v>11.4</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v>10791</v>
      </c>
      <c r="BH21" s="624"/>
      <c r="BI21" s="624"/>
      <c r="BJ21" s="624"/>
      <c r="BK21" s="624"/>
      <c r="BL21" s="624"/>
      <c r="BM21" s="624"/>
      <c r="BN21" s="625"/>
      <c r="BO21" s="626">
        <v>0.1</v>
      </c>
      <c r="BP21" s="626"/>
      <c r="BQ21" s="626"/>
      <c r="BR21" s="626"/>
      <c r="BS21" s="627" t="s">
        <v>242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288</v>
      </c>
      <c r="C22" s="621"/>
      <c r="D22" s="621"/>
      <c r="E22" s="621"/>
      <c r="F22" s="621"/>
      <c r="G22" s="621"/>
      <c r="H22" s="621"/>
      <c r="I22" s="621"/>
      <c r="J22" s="621"/>
      <c r="K22" s="621"/>
      <c r="L22" s="621"/>
      <c r="M22" s="621"/>
      <c r="N22" s="621"/>
      <c r="O22" s="621"/>
      <c r="P22" s="621"/>
      <c r="Q22" s="622"/>
      <c r="R22" s="623">
        <v>2745188</v>
      </c>
      <c r="S22" s="624"/>
      <c r="T22" s="624"/>
      <c r="U22" s="624"/>
      <c r="V22" s="624"/>
      <c r="W22" s="624"/>
      <c r="X22" s="624"/>
      <c r="Y22" s="625"/>
      <c r="Z22" s="626">
        <v>3.6</v>
      </c>
      <c r="AA22" s="626"/>
      <c r="AB22" s="626"/>
      <c r="AC22" s="626"/>
      <c r="AD22" s="627">
        <v>2745188</v>
      </c>
      <c r="AE22" s="627"/>
      <c r="AF22" s="627"/>
      <c r="AG22" s="627"/>
      <c r="AH22" s="627"/>
      <c r="AI22" s="627"/>
      <c r="AJ22" s="627"/>
      <c r="AK22" s="627"/>
      <c r="AL22" s="628">
        <v>11.4</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242</v>
      </c>
      <c r="BH22" s="624"/>
      <c r="BI22" s="624"/>
      <c r="BJ22" s="624"/>
      <c r="BK22" s="624"/>
      <c r="BL22" s="624"/>
      <c r="BM22" s="624"/>
      <c r="BN22" s="625"/>
      <c r="BO22" s="626" t="s">
        <v>253</v>
      </c>
      <c r="BP22" s="626"/>
      <c r="BQ22" s="626"/>
      <c r="BR22" s="626"/>
      <c r="BS22" s="627" t="s">
        <v>253</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291</v>
      </c>
      <c r="C23" s="621"/>
      <c r="D23" s="621"/>
      <c r="E23" s="621"/>
      <c r="F23" s="621"/>
      <c r="G23" s="621"/>
      <c r="H23" s="621"/>
      <c r="I23" s="621"/>
      <c r="J23" s="621"/>
      <c r="K23" s="621"/>
      <c r="L23" s="621"/>
      <c r="M23" s="621"/>
      <c r="N23" s="621"/>
      <c r="O23" s="621"/>
      <c r="P23" s="621"/>
      <c r="Q23" s="622"/>
      <c r="R23" s="623">
        <v>590735</v>
      </c>
      <c r="S23" s="624"/>
      <c r="T23" s="624"/>
      <c r="U23" s="624"/>
      <c r="V23" s="624"/>
      <c r="W23" s="624"/>
      <c r="X23" s="624"/>
      <c r="Y23" s="625"/>
      <c r="Z23" s="626">
        <v>0.8</v>
      </c>
      <c r="AA23" s="626"/>
      <c r="AB23" s="626"/>
      <c r="AC23" s="626"/>
      <c r="AD23" s="627" t="s">
        <v>242</v>
      </c>
      <c r="AE23" s="627"/>
      <c r="AF23" s="627"/>
      <c r="AG23" s="627"/>
      <c r="AH23" s="627"/>
      <c r="AI23" s="627"/>
      <c r="AJ23" s="627"/>
      <c r="AK23" s="627"/>
      <c r="AL23" s="628" t="s">
        <v>242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v>1499593</v>
      </c>
      <c r="BH23" s="624"/>
      <c r="BI23" s="624"/>
      <c r="BJ23" s="624"/>
      <c r="BK23" s="624"/>
      <c r="BL23" s="624"/>
      <c r="BM23" s="624"/>
      <c r="BN23" s="625"/>
      <c r="BO23" s="626">
        <v>7.7</v>
      </c>
      <c r="BP23" s="626"/>
      <c r="BQ23" s="626"/>
      <c r="BR23" s="626"/>
      <c r="BS23" s="627" t="s">
        <v>242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2">
      <c r="B24" s="620" t="s">
        <v>298</v>
      </c>
      <c r="C24" s="621"/>
      <c r="D24" s="621"/>
      <c r="E24" s="621"/>
      <c r="F24" s="621"/>
      <c r="G24" s="621"/>
      <c r="H24" s="621"/>
      <c r="I24" s="621"/>
      <c r="J24" s="621"/>
      <c r="K24" s="621"/>
      <c r="L24" s="621"/>
      <c r="M24" s="621"/>
      <c r="N24" s="621"/>
      <c r="O24" s="621"/>
      <c r="P24" s="621"/>
      <c r="Q24" s="622"/>
      <c r="R24" s="623" t="s">
        <v>242</v>
      </c>
      <c r="S24" s="624"/>
      <c r="T24" s="624"/>
      <c r="U24" s="624"/>
      <c r="V24" s="624"/>
      <c r="W24" s="624"/>
      <c r="X24" s="624"/>
      <c r="Y24" s="625"/>
      <c r="Z24" s="626" t="s">
        <v>242</v>
      </c>
      <c r="AA24" s="626"/>
      <c r="AB24" s="626"/>
      <c r="AC24" s="626"/>
      <c r="AD24" s="627" t="s">
        <v>242</v>
      </c>
      <c r="AE24" s="627"/>
      <c r="AF24" s="627"/>
      <c r="AG24" s="627"/>
      <c r="AH24" s="627"/>
      <c r="AI24" s="627"/>
      <c r="AJ24" s="627"/>
      <c r="AK24" s="627"/>
      <c r="AL24" s="628" t="s">
        <v>253</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242</v>
      </c>
      <c r="BH24" s="624"/>
      <c r="BI24" s="624"/>
      <c r="BJ24" s="624"/>
      <c r="BK24" s="624"/>
      <c r="BL24" s="624"/>
      <c r="BM24" s="624"/>
      <c r="BN24" s="625"/>
      <c r="BO24" s="626" t="s">
        <v>242</v>
      </c>
      <c r="BP24" s="626"/>
      <c r="BQ24" s="626"/>
      <c r="BR24" s="626"/>
      <c r="BS24" s="627" t="s">
        <v>253</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25918411</v>
      </c>
      <c r="CS24" s="613"/>
      <c r="CT24" s="613"/>
      <c r="CU24" s="613"/>
      <c r="CV24" s="613"/>
      <c r="CW24" s="613"/>
      <c r="CX24" s="613"/>
      <c r="CY24" s="614"/>
      <c r="CZ24" s="617">
        <v>34</v>
      </c>
      <c r="DA24" s="618"/>
      <c r="DB24" s="618"/>
      <c r="DC24" s="634"/>
      <c r="DD24" s="658">
        <v>14053008</v>
      </c>
      <c r="DE24" s="613"/>
      <c r="DF24" s="613"/>
      <c r="DG24" s="613"/>
      <c r="DH24" s="613"/>
      <c r="DI24" s="613"/>
      <c r="DJ24" s="613"/>
      <c r="DK24" s="614"/>
      <c r="DL24" s="658">
        <v>12765630</v>
      </c>
      <c r="DM24" s="613"/>
      <c r="DN24" s="613"/>
      <c r="DO24" s="613"/>
      <c r="DP24" s="613"/>
      <c r="DQ24" s="613"/>
      <c r="DR24" s="613"/>
      <c r="DS24" s="613"/>
      <c r="DT24" s="613"/>
      <c r="DU24" s="613"/>
      <c r="DV24" s="614"/>
      <c r="DW24" s="617">
        <v>51.5</v>
      </c>
      <c r="DX24" s="618"/>
      <c r="DY24" s="618"/>
      <c r="DZ24" s="618"/>
      <c r="EA24" s="618"/>
      <c r="EB24" s="618"/>
      <c r="EC24" s="619"/>
    </row>
    <row r="25" spans="2:133" ht="11.25" customHeight="1" x14ac:dyDescent="0.2">
      <c r="B25" s="620" t="s">
        <v>301</v>
      </c>
      <c r="C25" s="621"/>
      <c r="D25" s="621"/>
      <c r="E25" s="621"/>
      <c r="F25" s="621"/>
      <c r="G25" s="621"/>
      <c r="H25" s="621"/>
      <c r="I25" s="621"/>
      <c r="J25" s="621"/>
      <c r="K25" s="621"/>
      <c r="L25" s="621"/>
      <c r="M25" s="621"/>
      <c r="N25" s="621"/>
      <c r="O25" s="621"/>
      <c r="P25" s="621"/>
      <c r="Q25" s="622"/>
      <c r="R25" s="623">
        <v>26291151</v>
      </c>
      <c r="S25" s="624"/>
      <c r="T25" s="624"/>
      <c r="U25" s="624"/>
      <c r="V25" s="624"/>
      <c r="W25" s="624"/>
      <c r="X25" s="624"/>
      <c r="Y25" s="625"/>
      <c r="Z25" s="626">
        <v>34.200000000000003</v>
      </c>
      <c r="AA25" s="626"/>
      <c r="AB25" s="626"/>
      <c r="AC25" s="626"/>
      <c r="AD25" s="627">
        <v>23934130</v>
      </c>
      <c r="AE25" s="627"/>
      <c r="AF25" s="627"/>
      <c r="AG25" s="627"/>
      <c r="AH25" s="627"/>
      <c r="AI25" s="627"/>
      <c r="AJ25" s="627"/>
      <c r="AK25" s="627"/>
      <c r="AL25" s="628">
        <v>99.3</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242</v>
      </c>
      <c r="BH25" s="624"/>
      <c r="BI25" s="624"/>
      <c r="BJ25" s="624"/>
      <c r="BK25" s="624"/>
      <c r="BL25" s="624"/>
      <c r="BM25" s="624"/>
      <c r="BN25" s="625"/>
      <c r="BO25" s="626" t="s">
        <v>242</v>
      </c>
      <c r="BP25" s="626"/>
      <c r="BQ25" s="626"/>
      <c r="BR25" s="626"/>
      <c r="BS25" s="627" t="s">
        <v>242</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6073513</v>
      </c>
      <c r="CS25" s="655"/>
      <c r="CT25" s="655"/>
      <c r="CU25" s="655"/>
      <c r="CV25" s="655"/>
      <c r="CW25" s="655"/>
      <c r="CX25" s="655"/>
      <c r="CY25" s="656"/>
      <c r="CZ25" s="628">
        <v>8</v>
      </c>
      <c r="DA25" s="653"/>
      <c r="DB25" s="653"/>
      <c r="DC25" s="657"/>
      <c r="DD25" s="632">
        <v>5287991</v>
      </c>
      <c r="DE25" s="655"/>
      <c r="DF25" s="655"/>
      <c r="DG25" s="655"/>
      <c r="DH25" s="655"/>
      <c r="DI25" s="655"/>
      <c r="DJ25" s="655"/>
      <c r="DK25" s="656"/>
      <c r="DL25" s="632">
        <v>5118496</v>
      </c>
      <c r="DM25" s="655"/>
      <c r="DN25" s="655"/>
      <c r="DO25" s="655"/>
      <c r="DP25" s="655"/>
      <c r="DQ25" s="655"/>
      <c r="DR25" s="655"/>
      <c r="DS25" s="655"/>
      <c r="DT25" s="655"/>
      <c r="DU25" s="655"/>
      <c r="DV25" s="656"/>
      <c r="DW25" s="628">
        <v>20.7</v>
      </c>
      <c r="DX25" s="653"/>
      <c r="DY25" s="653"/>
      <c r="DZ25" s="653"/>
      <c r="EA25" s="653"/>
      <c r="EB25" s="653"/>
      <c r="EC25" s="654"/>
    </row>
    <row r="26" spans="2:133" ht="11.25" customHeight="1" x14ac:dyDescent="0.2">
      <c r="B26" s="620" t="s">
        <v>304</v>
      </c>
      <c r="C26" s="621"/>
      <c r="D26" s="621"/>
      <c r="E26" s="621"/>
      <c r="F26" s="621"/>
      <c r="G26" s="621"/>
      <c r="H26" s="621"/>
      <c r="I26" s="621"/>
      <c r="J26" s="621"/>
      <c r="K26" s="621"/>
      <c r="L26" s="621"/>
      <c r="M26" s="621"/>
      <c r="N26" s="621"/>
      <c r="O26" s="621"/>
      <c r="P26" s="621"/>
      <c r="Q26" s="622"/>
      <c r="R26" s="623">
        <v>15579</v>
      </c>
      <c r="S26" s="624"/>
      <c r="T26" s="624"/>
      <c r="U26" s="624"/>
      <c r="V26" s="624"/>
      <c r="W26" s="624"/>
      <c r="X26" s="624"/>
      <c r="Y26" s="625"/>
      <c r="Z26" s="626">
        <v>0</v>
      </c>
      <c r="AA26" s="626"/>
      <c r="AB26" s="626"/>
      <c r="AC26" s="626"/>
      <c r="AD26" s="627">
        <v>15579</v>
      </c>
      <c r="AE26" s="627"/>
      <c r="AF26" s="627"/>
      <c r="AG26" s="627"/>
      <c r="AH26" s="627"/>
      <c r="AI26" s="627"/>
      <c r="AJ26" s="627"/>
      <c r="AK26" s="627"/>
      <c r="AL26" s="628">
        <v>0.1</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242</v>
      </c>
      <c r="BH26" s="624"/>
      <c r="BI26" s="624"/>
      <c r="BJ26" s="624"/>
      <c r="BK26" s="624"/>
      <c r="BL26" s="624"/>
      <c r="BM26" s="624"/>
      <c r="BN26" s="625"/>
      <c r="BO26" s="626" t="s">
        <v>253</v>
      </c>
      <c r="BP26" s="626"/>
      <c r="BQ26" s="626"/>
      <c r="BR26" s="626"/>
      <c r="BS26" s="627" t="s">
        <v>253</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3790936</v>
      </c>
      <c r="CS26" s="624"/>
      <c r="CT26" s="624"/>
      <c r="CU26" s="624"/>
      <c r="CV26" s="624"/>
      <c r="CW26" s="624"/>
      <c r="CX26" s="624"/>
      <c r="CY26" s="625"/>
      <c r="CZ26" s="628">
        <v>5</v>
      </c>
      <c r="DA26" s="653"/>
      <c r="DB26" s="653"/>
      <c r="DC26" s="657"/>
      <c r="DD26" s="632">
        <v>3076562</v>
      </c>
      <c r="DE26" s="624"/>
      <c r="DF26" s="624"/>
      <c r="DG26" s="624"/>
      <c r="DH26" s="624"/>
      <c r="DI26" s="624"/>
      <c r="DJ26" s="624"/>
      <c r="DK26" s="625"/>
      <c r="DL26" s="632" t="s">
        <v>242</v>
      </c>
      <c r="DM26" s="624"/>
      <c r="DN26" s="624"/>
      <c r="DO26" s="624"/>
      <c r="DP26" s="624"/>
      <c r="DQ26" s="624"/>
      <c r="DR26" s="624"/>
      <c r="DS26" s="624"/>
      <c r="DT26" s="624"/>
      <c r="DU26" s="624"/>
      <c r="DV26" s="625"/>
      <c r="DW26" s="628" t="s">
        <v>242</v>
      </c>
      <c r="DX26" s="653"/>
      <c r="DY26" s="653"/>
      <c r="DZ26" s="653"/>
      <c r="EA26" s="653"/>
      <c r="EB26" s="653"/>
      <c r="EC26" s="654"/>
    </row>
    <row r="27" spans="2:133" ht="11.25" customHeight="1" x14ac:dyDescent="0.2">
      <c r="B27" s="620" t="s">
        <v>307</v>
      </c>
      <c r="C27" s="621"/>
      <c r="D27" s="621"/>
      <c r="E27" s="621"/>
      <c r="F27" s="621"/>
      <c r="G27" s="621"/>
      <c r="H27" s="621"/>
      <c r="I27" s="621"/>
      <c r="J27" s="621"/>
      <c r="K27" s="621"/>
      <c r="L27" s="621"/>
      <c r="M27" s="621"/>
      <c r="N27" s="621"/>
      <c r="O27" s="621"/>
      <c r="P27" s="621"/>
      <c r="Q27" s="622"/>
      <c r="R27" s="623">
        <v>249191</v>
      </c>
      <c r="S27" s="624"/>
      <c r="T27" s="624"/>
      <c r="U27" s="624"/>
      <c r="V27" s="624"/>
      <c r="W27" s="624"/>
      <c r="X27" s="624"/>
      <c r="Y27" s="625"/>
      <c r="Z27" s="626">
        <v>0.3</v>
      </c>
      <c r="AA27" s="626"/>
      <c r="AB27" s="626"/>
      <c r="AC27" s="626"/>
      <c r="AD27" s="627" t="s">
        <v>253</v>
      </c>
      <c r="AE27" s="627"/>
      <c r="AF27" s="627"/>
      <c r="AG27" s="627"/>
      <c r="AH27" s="627"/>
      <c r="AI27" s="627"/>
      <c r="AJ27" s="627"/>
      <c r="AK27" s="627"/>
      <c r="AL27" s="628" t="s">
        <v>242</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19532650</v>
      </c>
      <c r="BH27" s="624"/>
      <c r="BI27" s="624"/>
      <c r="BJ27" s="624"/>
      <c r="BK27" s="624"/>
      <c r="BL27" s="624"/>
      <c r="BM27" s="624"/>
      <c r="BN27" s="625"/>
      <c r="BO27" s="626">
        <v>100</v>
      </c>
      <c r="BP27" s="626"/>
      <c r="BQ27" s="626"/>
      <c r="BR27" s="626"/>
      <c r="BS27" s="627">
        <v>260903</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13655219</v>
      </c>
      <c r="CS27" s="655"/>
      <c r="CT27" s="655"/>
      <c r="CU27" s="655"/>
      <c r="CV27" s="655"/>
      <c r="CW27" s="655"/>
      <c r="CX27" s="655"/>
      <c r="CY27" s="656"/>
      <c r="CZ27" s="628">
        <v>17.899999999999999</v>
      </c>
      <c r="DA27" s="653"/>
      <c r="DB27" s="653"/>
      <c r="DC27" s="657"/>
      <c r="DD27" s="632">
        <v>3115471</v>
      </c>
      <c r="DE27" s="655"/>
      <c r="DF27" s="655"/>
      <c r="DG27" s="655"/>
      <c r="DH27" s="655"/>
      <c r="DI27" s="655"/>
      <c r="DJ27" s="655"/>
      <c r="DK27" s="656"/>
      <c r="DL27" s="632">
        <v>3113588</v>
      </c>
      <c r="DM27" s="655"/>
      <c r="DN27" s="655"/>
      <c r="DO27" s="655"/>
      <c r="DP27" s="655"/>
      <c r="DQ27" s="655"/>
      <c r="DR27" s="655"/>
      <c r="DS27" s="655"/>
      <c r="DT27" s="655"/>
      <c r="DU27" s="655"/>
      <c r="DV27" s="656"/>
      <c r="DW27" s="628">
        <v>12.6</v>
      </c>
      <c r="DX27" s="653"/>
      <c r="DY27" s="653"/>
      <c r="DZ27" s="653"/>
      <c r="EA27" s="653"/>
      <c r="EB27" s="653"/>
      <c r="EC27" s="654"/>
    </row>
    <row r="28" spans="2:133" ht="11.25" customHeight="1" x14ac:dyDescent="0.2">
      <c r="B28" s="620" t="s">
        <v>310</v>
      </c>
      <c r="C28" s="621"/>
      <c r="D28" s="621"/>
      <c r="E28" s="621"/>
      <c r="F28" s="621"/>
      <c r="G28" s="621"/>
      <c r="H28" s="621"/>
      <c r="I28" s="621"/>
      <c r="J28" s="621"/>
      <c r="K28" s="621"/>
      <c r="L28" s="621"/>
      <c r="M28" s="621"/>
      <c r="N28" s="621"/>
      <c r="O28" s="621"/>
      <c r="P28" s="621"/>
      <c r="Q28" s="622"/>
      <c r="R28" s="623">
        <v>545566</v>
      </c>
      <c r="S28" s="624"/>
      <c r="T28" s="624"/>
      <c r="U28" s="624"/>
      <c r="V28" s="624"/>
      <c r="W28" s="624"/>
      <c r="X28" s="624"/>
      <c r="Y28" s="625"/>
      <c r="Z28" s="626">
        <v>0.7</v>
      </c>
      <c r="AA28" s="626"/>
      <c r="AB28" s="626"/>
      <c r="AC28" s="626"/>
      <c r="AD28" s="627">
        <v>139072</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6189679</v>
      </c>
      <c r="CS28" s="624"/>
      <c r="CT28" s="624"/>
      <c r="CU28" s="624"/>
      <c r="CV28" s="624"/>
      <c r="CW28" s="624"/>
      <c r="CX28" s="624"/>
      <c r="CY28" s="625"/>
      <c r="CZ28" s="628">
        <v>8.1</v>
      </c>
      <c r="DA28" s="653"/>
      <c r="DB28" s="653"/>
      <c r="DC28" s="657"/>
      <c r="DD28" s="632">
        <v>5649546</v>
      </c>
      <c r="DE28" s="624"/>
      <c r="DF28" s="624"/>
      <c r="DG28" s="624"/>
      <c r="DH28" s="624"/>
      <c r="DI28" s="624"/>
      <c r="DJ28" s="624"/>
      <c r="DK28" s="625"/>
      <c r="DL28" s="632">
        <v>4533546</v>
      </c>
      <c r="DM28" s="624"/>
      <c r="DN28" s="624"/>
      <c r="DO28" s="624"/>
      <c r="DP28" s="624"/>
      <c r="DQ28" s="624"/>
      <c r="DR28" s="624"/>
      <c r="DS28" s="624"/>
      <c r="DT28" s="624"/>
      <c r="DU28" s="624"/>
      <c r="DV28" s="625"/>
      <c r="DW28" s="628">
        <v>18.3</v>
      </c>
      <c r="DX28" s="653"/>
      <c r="DY28" s="653"/>
      <c r="DZ28" s="653"/>
      <c r="EA28" s="653"/>
      <c r="EB28" s="653"/>
      <c r="EC28" s="654"/>
    </row>
    <row r="29" spans="2:133" ht="11.25" customHeight="1" x14ac:dyDescent="0.2">
      <c r="B29" s="620" t="s">
        <v>312</v>
      </c>
      <c r="C29" s="621"/>
      <c r="D29" s="621"/>
      <c r="E29" s="621"/>
      <c r="F29" s="621"/>
      <c r="G29" s="621"/>
      <c r="H29" s="621"/>
      <c r="I29" s="621"/>
      <c r="J29" s="621"/>
      <c r="K29" s="621"/>
      <c r="L29" s="621"/>
      <c r="M29" s="621"/>
      <c r="N29" s="621"/>
      <c r="O29" s="621"/>
      <c r="P29" s="621"/>
      <c r="Q29" s="622"/>
      <c r="R29" s="623">
        <v>238007</v>
      </c>
      <c r="S29" s="624"/>
      <c r="T29" s="624"/>
      <c r="U29" s="624"/>
      <c r="V29" s="624"/>
      <c r="W29" s="624"/>
      <c r="X29" s="624"/>
      <c r="Y29" s="625"/>
      <c r="Z29" s="626">
        <v>0.3</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313</v>
      </c>
      <c r="CE29" s="660"/>
      <c r="CF29" s="620" t="s">
        <v>314</v>
      </c>
      <c r="CG29" s="621"/>
      <c r="CH29" s="621"/>
      <c r="CI29" s="621"/>
      <c r="CJ29" s="621"/>
      <c r="CK29" s="621"/>
      <c r="CL29" s="621"/>
      <c r="CM29" s="621"/>
      <c r="CN29" s="621"/>
      <c r="CO29" s="621"/>
      <c r="CP29" s="621"/>
      <c r="CQ29" s="622"/>
      <c r="CR29" s="623">
        <v>6189191</v>
      </c>
      <c r="CS29" s="655"/>
      <c r="CT29" s="655"/>
      <c r="CU29" s="655"/>
      <c r="CV29" s="655"/>
      <c r="CW29" s="655"/>
      <c r="CX29" s="655"/>
      <c r="CY29" s="656"/>
      <c r="CZ29" s="628">
        <v>8.1</v>
      </c>
      <c r="DA29" s="653"/>
      <c r="DB29" s="653"/>
      <c r="DC29" s="657"/>
      <c r="DD29" s="632">
        <v>5649058</v>
      </c>
      <c r="DE29" s="655"/>
      <c r="DF29" s="655"/>
      <c r="DG29" s="655"/>
      <c r="DH29" s="655"/>
      <c r="DI29" s="655"/>
      <c r="DJ29" s="655"/>
      <c r="DK29" s="656"/>
      <c r="DL29" s="632">
        <v>4533058</v>
      </c>
      <c r="DM29" s="655"/>
      <c r="DN29" s="655"/>
      <c r="DO29" s="655"/>
      <c r="DP29" s="655"/>
      <c r="DQ29" s="655"/>
      <c r="DR29" s="655"/>
      <c r="DS29" s="655"/>
      <c r="DT29" s="655"/>
      <c r="DU29" s="655"/>
      <c r="DV29" s="656"/>
      <c r="DW29" s="628">
        <v>18.3</v>
      </c>
      <c r="DX29" s="653"/>
      <c r="DY29" s="653"/>
      <c r="DZ29" s="653"/>
      <c r="EA29" s="653"/>
      <c r="EB29" s="653"/>
      <c r="EC29" s="654"/>
    </row>
    <row r="30" spans="2:133" ht="11.25" customHeight="1" x14ac:dyDescent="0.2">
      <c r="B30" s="620" t="s">
        <v>315</v>
      </c>
      <c r="C30" s="621"/>
      <c r="D30" s="621"/>
      <c r="E30" s="621"/>
      <c r="F30" s="621"/>
      <c r="G30" s="621"/>
      <c r="H30" s="621"/>
      <c r="I30" s="621"/>
      <c r="J30" s="621"/>
      <c r="K30" s="621"/>
      <c r="L30" s="621"/>
      <c r="M30" s="621"/>
      <c r="N30" s="621"/>
      <c r="O30" s="621"/>
      <c r="P30" s="621"/>
      <c r="Q30" s="622"/>
      <c r="R30" s="623">
        <v>11304866</v>
      </c>
      <c r="S30" s="624"/>
      <c r="T30" s="624"/>
      <c r="U30" s="624"/>
      <c r="V30" s="624"/>
      <c r="W30" s="624"/>
      <c r="X30" s="624"/>
      <c r="Y30" s="625"/>
      <c r="Z30" s="626">
        <v>14.7</v>
      </c>
      <c r="AA30" s="626"/>
      <c r="AB30" s="626"/>
      <c r="AC30" s="626"/>
      <c r="AD30" s="627" t="s">
        <v>242</v>
      </c>
      <c r="AE30" s="627"/>
      <c r="AF30" s="627"/>
      <c r="AG30" s="627"/>
      <c r="AH30" s="627"/>
      <c r="AI30" s="627"/>
      <c r="AJ30" s="627"/>
      <c r="AK30" s="627"/>
      <c r="AL30" s="628" t="s">
        <v>242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65"/>
      <c r="BI30" s="665"/>
      <c r="BJ30" s="665"/>
      <c r="BK30" s="665"/>
      <c r="BL30" s="665"/>
      <c r="BM30" s="665"/>
      <c r="BN30" s="665"/>
      <c r="BO30" s="665"/>
      <c r="BP30" s="665"/>
      <c r="BQ30" s="666"/>
      <c r="BR30" s="605" t="s">
        <v>317</v>
      </c>
      <c r="BS30" s="665"/>
      <c r="BT30" s="665"/>
      <c r="BU30" s="665"/>
      <c r="BV30" s="665"/>
      <c r="BW30" s="665"/>
      <c r="BX30" s="665"/>
      <c r="BY30" s="665"/>
      <c r="BZ30" s="665"/>
      <c r="CA30" s="665"/>
      <c r="CB30" s="666"/>
      <c r="CD30" s="661"/>
      <c r="CE30" s="662"/>
      <c r="CF30" s="620" t="s">
        <v>318</v>
      </c>
      <c r="CG30" s="621"/>
      <c r="CH30" s="621"/>
      <c r="CI30" s="621"/>
      <c r="CJ30" s="621"/>
      <c r="CK30" s="621"/>
      <c r="CL30" s="621"/>
      <c r="CM30" s="621"/>
      <c r="CN30" s="621"/>
      <c r="CO30" s="621"/>
      <c r="CP30" s="621"/>
      <c r="CQ30" s="622"/>
      <c r="CR30" s="623">
        <v>5801604</v>
      </c>
      <c r="CS30" s="624"/>
      <c r="CT30" s="624"/>
      <c r="CU30" s="624"/>
      <c r="CV30" s="624"/>
      <c r="CW30" s="624"/>
      <c r="CX30" s="624"/>
      <c r="CY30" s="625"/>
      <c r="CZ30" s="628">
        <v>7.6</v>
      </c>
      <c r="DA30" s="653"/>
      <c r="DB30" s="653"/>
      <c r="DC30" s="657"/>
      <c r="DD30" s="632">
        <v>5283415</v>
      </c>
      <c r="DE30" s="624"/>
      <c r="DF30" s="624"/>
      <c r="DG30" s="624"/>
      <c r="DH30" s="624"/>
      <c r="DI30" s="624"/>
      <c r="DJ30" s="624"/>
      <c r="DK30" s="625"/>
      <c r="DL30" s="632">
        <v>4167415</v>
      </c>
      <c r="DM30" s="624"/>
      <c r="DN30" s="624"/>
      <c r="DO30" s="624"/>
      <c r="DP30" s="624"/>
      <c r="DQ30" s="624"/>
      <c r="DR30" s="624"/>
      <c r="DS30" s="624"/>
      <c r="DT30" s="624"/>
      <c r="DU30" s="624"/>
      <c r="DV30" s="625"/>
      <c r="DW30" s="628">
        <v>16.8</v>
      </c>
      <c r="DX30" s="653"/>
      <c r="DY30" s="653"/>
      <c r="DZ30" s="653"/>
      <c r="EA30" s="653"/>
      <c r="EB30" s="653"/>
      <c r="EC30" s="654"/>
    </row>
    <row r="31" spans="2:133" ht="11.25" customHeight="1" x14ac:dyDescent="0.2">
      <c r="B31" s="636" t="s">
        <v>319</v>
      </c>
      <c r="C31" s="637"/>
      <c r="D31" s="637"/>
      <c r="E31" s="637"/>
      <c r="F31" s="637"/>
      <c r="G31" s="637"/>
      <c r="H31" s="637"/>
      <c r="I31" s="637"/>
      <c r="J31" s="637"/>
      <c r="K31" s="637"/>
      <c r="L31" s="637"/>
      <c r="M31" s="637"/>
      <c r="N31" s="637"/>
      <c r="O31" s="637"/>
      <c r="P31" s="637"/>
      <c r="Q31" s="638"/>
      <c r="R31" s="623" t="s">
        <v>242</v>
      </c>
      <c r="S31" s="624"/>
      <c r="T31" s="624"/>
      <c r="U31" s="624"/>
      <c r="V31" s="624"/>
      <c r="W31" s="624"/>
      <c r="X31" s="624"/>
      <c r="Y31" s="625"/>
      <c r="Z31" s="626" t="s">
        <v>253</v>
      </c>
      <c r="AA31" s="626"/>
      <c r="AB31" s="626"/>
      <c r="AC31" s="626"/>
      <c r="AD31" s="627" t="s">
        <v>242</v>
      </c>
      <c r="AE31" s="627"/>
      <c r="AF31" s="627"/>
      <c r="AG31" s="627"/>
      <c r="AH31" s="627"/>
      <c r="AI31" s="627"/>
      <c r="AJ31" s="627"/>
      <c r="AK31" s="627"/>
      <c r="AL31" s="628" t="s">
        <v>242</v>
      </c>
      <c r="AM31" s="629"/>
      <c r="AN31" s="629"/>
      <c r="AO31" s="630"/>
      <c r="AP31" s="669" t="s">
        <v>320</v>
      </c>
      <c r="AQ31" s="670"/>
      <c r="AR31" s="670"/>
      <c r="AS31" s="670"/>
      <c r="AT31" s="675" t="s">
        <v>321</v>
      </c>
      <c r="AU31" s="218"/>
      <c r="AV31" s="218"/>
      <c r="AW31" s="218"/>
      <c r="AX31" s="609" t="s">
        <v>194</v>
      </c>
      <c r="AY31" s="610"/>
      <c r="AZ31" s="610"/>
      <c r="BA31" s="610"/>
      <c r="BB31" s="610"/>
      <c r="BC31" s="610"/>
      <c r="BD31" s="610"/>
      <c r="BE31" s="610"/>
      <c r="BF31" s="611"/>
      <c r="BG31" s="679">
        <v>99.3</v>
      </c>
      <c r="BH31" s="667"/>
      <c r="BI31" s="667"/>
      <c r="BJ31" s="667"/>
      <c r="BK31" s="667"/>
      <c r="BL31" s="667"/>
      <c r="BM31" s="618">
        <v>98.9</v>
      </c>
      <c r="BN31" s="667"/>
      <c r="BO31" s="667"/>
      <c r="BP31" s="667"/>
      <c r="BQ31" s="668"/>
      <c r="BR31" s="679">
        <v>99.6</v>
      </c>
      <c r="BS31" s="667"/>
      <c r="BT31" s="667"/>
      <c r="BU31" s="667"/>
      <c r="BV31" s="667"/>
      <c r="BW31" s="667"/>
      <c r="BX31" s="618">
        <v>99.1</v>
      </c>
      <c r="BY31" s="667"/>
      <c r="BZ31" s="667"/>
      <c r="CA31" s="667"/>
      <c r="CB31" s="668"/>
      <c r="CD31" s="661"/>
      <c r="CE31" s="662"/>
      <c r="CF31" s="620" t="s">
        <v>322</v>
      </c>
      <c r="CG31" s="621"/>
      <c r="CH31" s="621"/>
      <c r="CI31" s="621"/>
      <c r="CJ31" s="621"/>
      <c r="CK31" s="621"/>
      <c r="CL31" s="621"/>
      <c r="CM31" s="621"/>
      <c r="CN31" s="621"/>
      <c r="CO31" s="621"/>
      <c r="CP31" s="621"/>
      <c r="CQ31" s="622"/>
      <c r="CR31" s="623">
        <v>387587</v>
      </c>
      <c r="CS31" s="655"/>
      <c r="CT31" s="655"/>
      <c r="CU31" s="655"/>
      <c r="CV31" s="655"/>
      <c r="CW31" s="655"/>
      <c r="CX31" s="655"/>
      <c r="CY31" s="656"/>
      <c r="CZ31" s="628">
        <v>0.5</v>
      </c>
      <c r="DA31" s="653"/>
      <c r="DB31" s="653"/>
      <c r="DC31" s="657"/>
      <c r="DD31" s="632">
        <v>365643</v>
      </c>
      <c r="DE31" s="655"/>
      <c r="DF31" s="655"/>
      <c r="DG31" s="655"/>
      <c r="DH31" s="655"/>
      <c r="DI31" s="655"/>
      <c r="DJ31" s="655"/>
      <c r="DK31" s="656"/>
      <c r="DL31" s="632">
        <v>365643</v>
      </c>
      <c r="DM31" s="655"/>
      <c r="DN31" s="655"/>
      <c r="DO31" s="655"/>
      <c r="DP31" s="655"/>
      <c r="DQ31" s="655"/>
      <c r="DR31" s="655"/>
      <c r="DS31" s="655"/>
      <c r="DT31" s="655"/>
      <c r="DU31" s="655"/>
      <c r="DV31" s="656"/>
      <c r="DW31" s="628">
        <v>1.5</v>
      </c>
      <c r="DX31" s="653"/>
      <c r="DY31" s="653"/>
      <c r="DZ31" s="653"/>
      <c r="EA31" s="653"/>
      <c r="EB31" s="653"/>
      <c r="EC31" s="654"/>
    </row>
    <row r="32" spans="2:133" ht="11.25" customHeight="1" x14ac:dyDescent="0.2">
      <c r="B32" s="620" t="s">
        <v>323</v>
      </c>
      <c r="C32" s="621"/>
      <c r="D32" s="621"/>
      <c r="E32" s="621"/>
      <c r="F32" s="621"/>
      <c r="G32" s="621"/>
      <c r="H32" s="621"/>
      <c r="I32" s="621"/>
      <c r="J32" s="621"/>
      <c r="K32" s="621"/>
      <c r="L32" s="621"/>
      <c r="M32" s="621"/>
      <c r="N32" s="621"/>
      <c r="O32" s="621"/>
      <c r="P32" s="621"/>
      <c r="Q32" s="622"/>
      <c r="R32" s="623">
        <v>3537679</v>
      </c>
      <c r="S32" s="624"/>
      <c r="T32" s="624"/>
      <c r="U32" s="624"/>
      <c r="V32" s="624"/>
      <c r="W32" s="624"/>
      <c r="X32" s="624"/>
      <c r="Y32" s="625"/>
      <c r="Z32" s="626">
        <v>4.5999999999999996</v>
      </c>
      <c r="AA32" s="626"/>
      <c r="AB32" s="626"/>
      <c r="AC32" s="626"/>
      <c r="AD32" s="627" t="s">
        <v>242</v>
      </c>
      <c r="AE32" s="627"/>
      <c r="AF32" s="627"/>
      <c r="AG32" s="627"/>
      <c r="AH32" s="627"/>
      <c r="AI32" s="627"/>
      <c r="AJ32" s="627"/>
      <c r="AK32" s="627"/>
      <c r="AL32" s="628" t="s">
        <v>242</v>
      </c>
      <c r="AM32" s="629"/>
      <c r="AN32" s="629"/>
      <c r="AO32" s="630"/>
      <c r="AP32" s="671"/>
      <c r="AQ32" s="672"/>
      <c r="AR32" s="672"/>
      <c r="AS32" s="672"/>
      <c r="AT32" s="676"/>
      <c r="AU32" s="214" t="s">
        <v>324</v>
      </c>
      <c r="AX32" s="620" t="s">
        <v>325</v>
      </c>
      <c r="AY32" s="621"/>
      <c r="AZ32" s="621"/>
      <c r="BA32" s="621"/>
      <c r="BB32" s="621"/>
      <c r="BC32" s="621"/>
      <c r="BD32" s="621"/>
      <c r="BE32" s="621"/>
      <c r="BF32" s="622"/>
      <c r="BG32" s="680">
        <v>99.2</v>
      </c>
      <c r="BH32" s="655"/>
      <c r="BI32" s="655"/>
      <c r="BJ32" s="655"/>
      <c r="BK32" s="655"/>
      <c r="BL32" s="655"/>
      <c r="BM32" s="629">
        <v>98.4</v>
      </c>
      <c r="BN32" s="655"/>
      <c r="BO32" s="655"/>
      <c r="BP32" s="655"/>
      <c r="BQ32" s="678"/>
      <c r="BR32" s="680">
        <v>99.5</v>
      </c>
      <c r="BS32" s="655"/>
      <c r="BT32" s="655"/>
      <c r="BU32" s="655"/>
      <c r="BV32" s="655"/>
      <c r="BW32" s="655"/>
      <c r="BX32" s="629">
        <v>98.7</v>
      </c>
      <c r="BY32" s="655"/>
      <c r="BZ32" s="655"/>
      <c r="CA32" s="655"/>
      <c r="CB32" s="678"/>
      <c r="CD32" s="663"/>
      <c r="CE32" s="664"/>
      <c r="CF32" s="620" t="s">
        <v>326</v>
      </c>
      <c r="CG32" s="621"/>
      <c r="CH32" s="621"/>
      <c r="CI32" s="621"/>
      <c r="CJ32" s="621"/>
      <c r="CK32" s="621"/>
      <c r="CL32" s="621"/>
      <c r="CM32" s="621"/>
      <c r="CN32" s="621"/>
      <c r="CO32" s="621"/>
      <c r="CP32" s="621"/>
      <c r="CQ32" s="622"/>
      <c r="CR32" s="623">
        <v>488</v>
      </c>
      <c r="CS32" s="624"/>
      <c r="CT32" s="624"/>
      <c r="CU32" s="624"/>
      <c r="CV32" s="624"/>
      <c r="CW32" s="624"/>
      <c r="CX32" s="624"/>
      <c r="CY32" s="625"/>
      <c r="CZ32" s="628">
        <v>0</v>
      </c>
      <c r="DA32" s="653"/>
      <c r="DB32" s="653"/>
      <c r="DC32" s="657"/>
      <c r="DD32" s="632">
        <v>488</v>
      </c>
      <c r="DE32" s="624"/>
      <c r="DF32" s="624"/>
      <c r="DG32" s="624"/>
      <c r="DH32" s="624"/>
      <c r="DI32" s="624"/>
      <c r="DJ32" s="624"/>
      <c r="DK32" s="625"/>
      <c r="DL32" s="632">
        <v>488</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327</v>
      </c>
      <c r="C33" s="621"/>
      <c r="D33" s="621"/>
      <c r="E33" s="621"/>
      <c r="F33" s="621"/>
      <c r="G33" s="621"/>
      <c r="H33" s="621"/>
      <c r="I33" s="621"/>
      <c r="J33" s="621"/>
      <c r="K33" s="621"/>
      <c r="L33" s="621"/>
      <c r="M33" s="621"/>
      <c r="N33" s="621"/>
      <c r="O33" s="621"/>
      <c r="P33" s="621"/>
      <c r="Q33" s="622"/>
      <c r="R33" s="623">
        <v>373443</v>
      </c>
      <c r="S33" s="624"/>
      <c r="T33" s="624"/>
      <c r="U33" s="624"/>
      <c r="V33" s="624"/>
      <c r="W33" s="624"/>
      <c r="X33" s="624"/>
      <c r="Y33" s="625"/>
      <c r="Z33" s="626">
        <v>0.5</v>
      </c>
      <c r="AA33" s="626"/>
      <c r="AB33" s="626"/>
      <c r="AC33" s="626"/>
      <c r="AD33" s="627">
        <v>6472</v>
      </c>
      <c r="AE33" s="627"/>
      <c r="AF33" s="627"/>
      <c r="AG33" s="627"/>
      <c r="AH33" s="627"/>
      <c r="AI33" s="627"/>
      <c r="AJ33" s="627"/>
      <c r="AK33" s="627"/>
      <c r="AL33" s="628">
        <v>0</v>
      </c>
      <c r="AM33" s="629"/>
      <c r="AN33" s="629"/>
      <c r="AO33" s="630"/>
      <c r="AP33" s="673"/>
      <c r="AQ33" s="674"/>
      <c r="AR33" s="674"/>
      <c r="AS33" s="674"/>
      <c r="AT33" s="677"/>
      <c r="AU33" s="219"/>
      <c r="AV33" s="219"/>
      <c r="AW33" s="219"/>
      <c r="AX33" s="644" t="s">
        <v>328</v>
      </c>
      <c r="AY33" s="645"/>
      <c r="AZ33" s="645"/>
      <c r="BA33" s="645"/>
      <c r="BB33" s="645"/>
      <c r="BC33" s="645"/>
      <c r="BD33" s="645"/>
      <c r="BE33" s="645"/>
      <c r="BF33" s="646"/>
      <c r="BG33" s="681">
        <v>99.3</v>
      </c>
      <c r="BH33" s="682"/>
      <c r="BI33" s="682"/>
      <c r="BJ33" s="682"/>
      <c r="BK33" s="682"/>
      <c r="BL33" s="682"/>
      <c r="BM33" s="683">
        <v>99</v>
      </c>
      <c r="BN33" s="682"/>
      <c r="BO33" s="682"/>
      <c r="BP33" s="682"/>
      <c r="BQ33" s="684"/>
      <c r="BR33" s="681">
        <v>99.7</v>
      </c>
      <c r="BS33" s="682"/>
      <c r="BT33" s="682"/>
      <c r="BU33" s="682"/>
      <c r="BV33" s="682"/>
      <c r="BW33" s="682"/>
      <c r="BX33" s="683">
        <v>99.4</v>
      </c>
      <c r="BY33" s="682"/>
      <c r="BZ33" s="682"/>
      <c r="CA33" s="682"/>
      <c r="CB33" s="684"/>
      <c r="CD33" s="620" t="s">
        <v>329</v>
      </c>
      <c r="CE33" s="621"/>
      <c r="CF33" s="621"/>
      <c r="CG33" s="621"/>
      <c r="CH33" s="621"/>
      <c r="CI33" s="621"/>
      <c r="CJ33" s="621"/>
      <c r="CK33" s="621"/>
      <c r="CL33" s="621"/>
      <c r="CM33" s="621"/>
      <c r="CN33" s="621"/>
      <c r="CO33" s="621"/>
      <c r="CP33" s="621"/>
      <c r="CQ33" s="622"/>
      <c r="CR33" s="623">
        <v>46178557</v>
      </c>
      <c r="CS33" s="655"/>
      <c r="CT33" s="655"/>
      <c r="CU33" s="655"/>
      <c r="CV33" s="655"/>
      <c r="CW33" s="655"/>
      <c r="CX33" s="655"/>
      <c r="CY33" s="656"/>
      <c r="CZ33" s="628">
        <v>60.5</v>
      </c>
      <c r="DA33" s="653"/>
      <c r="DB33" s="653"/>
      <c r="DC33" s="657"/>
      <c r="DD33" s="632">
        <v>16372384</v>
      </c>
      <c r="DE33" s="655"/>
      <c r="DF33" s="655"/>
      <c r="DG33" s="655"/>
      <c r="DH33" s="655"/>
      <c r="DI33" s="655"/>
      <c r="DJ33" s="655"/>
      <c r="DK33" s="656"/>
      <c r="DL33" s="632">
        <v>13093075</v>
      </c>
      <c r="DM33" s="655"/>
      <c r="DN33" s="655"/>
      <c r="DO33" s="655"/>
      <c r="DP33" s="655"/>
      <c r="DQ33" s="655"/>
      <c r="DR33" s="655"/>
      <c r="DS33" s="655"/>
      <c r="DT33" s="655"/>
      <c r="DU33" s="655"/>
      <c r="DV33" s="656"/>
      <c r="DW33" s="628">
        <v>52.8</v>
      </c>
      <c r="DX33" s="653"/>
      <c r="DY33" s="653"/>
      <c r="DZ33" s="653"/>
      <c r="EA33" s="653"/>
      <c r="EB33" s="653"/>
      <c r="EC33" s="654"/>
    </row>
    <row r="34" spans="2:133" ht="11.25" customHeight="1" x14ac:dyDescent="0.2">
      <c r="B34" s="620" t="s">
        <v>330</v>
      </c>
      <c r="C34" s="621"/>
      <c r="D34" s="621"/>
      <c r="E34" s="621"/>
      <c r="F34" s="621"/>
      <c r="G34" s="621"/>
      <c r="H34" s="621"/>
      <c r="I34" s="621"/>
      <c r="J34" s="621"/>
      <c r="K34" s="621"/>
      <c r="L34" s="621"/>
      <c r="M34" s="621"/>
      <c r="N34" s="621"/>
      <c r="O34" s="621"/>
      <c r="P34" s="621"/>
      <c r="Q34" s="622"/>
      <c r="R34" s="623">
        <v>13873095</v>
      </c>
      <c r="S34" s="624"/>
      <c r="T34" s="624"/>
      <c r="U34" s="624"/>
      <c r="V34" s="624"/>
      <c r="W34" s="624"/>
      <c r="X34" s="624"/>
      <c r="Y34" s="625"/>
      <c r="Z34" s="626">
        <v>18.100000000000001</v>
      </c>
      <c r="AA34" s="626"/>
      <c r="AB34" s="626"/>
      <c r="AC34" s="626"/>
      <c r="AD34" s="627" t="s">
        <v>242</v>
      </c>
      <c r="AE34" s="627"/>
      <c r="AF34" s="627"/>
      <c r="AG34" s="627"/>
      <c r="AH34" s="627"/>
      <c r="AI34" s="627"/>
      <c r="AJ34" s="627"/>
      <c r="AK34" s="627"/>
      <c r="AL34" s="628" t="s">
        <v>253</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13069834</v>
      </c>
      <c r="CS34" s="624"/>
      <c r="CT34" s="624"/>
      <c r="CU34" s="624"/>
      <c r="CV34" s="624"/>
      <c r="CW34" s="624"/>
      <c r="CX34" s="624"/>
      <c r="CY34" s="625"/>
      <c r="CZ34" s="628">
        <v>17.100000000000001</v>
      </c>
      <c r="DA34" s="653"/>
      <c r="DB34" s="653"/>
      <c r="DC34" s="657"/>
      <c r="DD34" s="632">
        <v>5725727</v>
      </c>
      <c r="DE34" s="624"/>
      <c r="DF34" s="624"/>
      <c r="DG34" s="624"/>
      <c r="DH34" s="624"/>
      <c r="DI34" s="624"/>
      <c r="DJ34" s="624"/>
      <c r="DK34" s="625"/>
      <c r="DL34" s="632">
        <v>4699857</v>
      </c>
      <c r="DM34" s="624"/>
      <c r="DN34" s="624"/>
      <c r="DO34" s="624"/>
      <c r="DP34" s="624"/>
      <c r="DQ34" s="624"/>
      <c r="DR34" s="624"/>
      <c r="DS34" s="624"/>
      <c r="DT34" s="624"/>
      <c r="DU34" s="624"/>
      <c r="DV34" s="625"/>
      <c r="DW34" s="628">
        <v>19</v>
      </c>
      <c r="DX34" s="653"/>
      <c r="DY34" s="653"/>
      <c r="DZ34" s="653"/>
      <c r="EA34" s="653"/>
      <c r="EB34" s="653"/>
      <c r="EC34" s="654"/>
    </row>
    <row r="35" spans="2:133" ht="11.25" customHeight="1" x14ac:dyDescent="0.2">
      <c r="B35" s="620" t="s">
        <v>332</v>
      </c>
      <c r="C35" s="621"/>
      <c r="D35" s="621"/>
      <c r="E35" s="621"/>
      <c r="F35" s="621"/>
      <c r="G35" s="621"/>
      <c r="H35" s="621"/>
      <c r="I35" s="621"/>
      <c r="J35" s="621"/>
      <c r="K35" s="621"/>
      <c r="L35" s="621"/>
      <c r="M35" s="621"/>
      <c r="N35" s="621"/>
      <c r="O35" s="621"/>
      <c r="P35" s="621"/>
      <c r="Q35" s="622"/>
      <c r="R35" s="623">
        <v>14797711</v>
      </c>
      <c r="S35" s="624"/>
      <c r="T35" s="624"/>
      <c r="U35" s="624"/>
      <c r="V35" s="624"/>
      <c r="W35" s="624"/>
      <c r="X35" s="624"/>
      <c r="Y35" s="625"/>
      <c r="Z35" s="626">
        <v>19.3</v>
      </c>
      <c r="AA35" s="626"/>
      <c r="AB35" s="626"/>
      <c r="AC35" s="626"/>
      <c r="AD35" s="627" t="s">
        <v>242</v>
      </c>
      <c r="AE35" s="627"/>
      <c r="AF35" s="627"/>
      <c r="AG35" s="627"/>
      <c r="AH35" s="627"/>
      <c r="AI35" s="627"/>
      <c r="AJ35" s="627"/>
      <c r="AK35" s="627"/>
      <c r="AL35" s="628" t="s">
        <v>242</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118411</v>
      </c>
      <c r="CS35" s="655"/>
      <c r="CT35" s="655"/>
      <c r="CU35" s="655"/>
      <c r="CV35" s="655"/>
      <c r="CW35" s="655"/>
      <c r="CX35" s="655"/>
      <c r="CY35" s="656"/>
      <c r="CZ35" s="628">
        <v>0.2</v>
      </c>
      <c r="DA35" s="653"/>
      <c r="DB35" s="653"/>
      <c r="DC35" s="657"/>
      <c r="DD35" s="632">
        <v>107977</v>
      </c>
      <c r="DE35" s="655"/>
      <c r="DF35" s="655"/>
      <c r="DG35" s="655"/>
      <c r="DH35" s="655"/>
      <c r="DI35" s="655"/>
      <c r="DJ35" s="655"/>
      <c r="DK35" s="656"/>
      <c r="DL35" s="632">
        <v>107977</v>
      </c>
      <c r="DM35" s="655"/>
      <c r="DN35" s="655"/>
      <c r="DO35" s="655"/>
      <c r="DP35" s="655"/>
      <c r="DQ35" s="655"/>
      <c r="DR35" s="655"/>
      <c r="DS35" s="655"/>
      <c r="DT35" s="655"/>
      <c r="DU35" s="655"/>
      <c r="DV35" s="656"/>
      <c r="DW35" s="628">
        <v>0.4</v>
      </c>
      <c r="DX35" s="653"/>
      <c r="DY35" s="653"/>
      <c r="DZ35" s="653"/>
      <c r="EA35" s="653"/>
      <c r="EB35" s="653"/>
      <c r="EC35" s="654"/>
    </row>
    <row r="36" spans="2:133" ht="11.25" customHeight="1" x14ac:dyDescent="0.2">
      <c r="B36" s="620" t="s">
        <v>336</v>
      </c>
      <c r="C36" s="621"/>
      <c r="D36" s="621"/>
      <c r="E36" s="621"/>
      <c r="F36" s="621"/>
      <c r="G36" s="621"/>
      <c r="H36" s="621"/>
      <c r="I36" s="621"/>
      <c r="J36" s="621"/>
      <c r="K36" s="621"/>
      <c r="L36" s="621"/>
      <c r="M36" s="621"/>
      <c r="N36" s="621"/>
      <c r="O36" s="621"/>
      <c r="P36" s="621"/>
      <c r="Q36" s="622"/>
      <c r="R36" s="623">
        <v>452776</v>
      </c>
      <c r="S36" s="624"/>
      <c r="T36" s="624"/>
      <c r="U36" s="624"/>
      <c r="V36" s="624"/>
      <c r="W36" s="624"/>
      <c r="X36" s="624"/>
      <c r="Y36" s="625"/>
      <c r="Z36" s="626">
        <v>0.6</v>
      </c>
      <c r="AA36" s="626"/>
      <c r="AB36" s="626"/>
      <c r="AC36" s="626"/>
      <c r="AD36" s="627" t="s">
        <v>242</v>
      </c>
      <c r="AE36" s="627"/>
      <c r="AF36" s="627"/>
      <c r="AG36" s="627"/>
      <c r="AH36" s="627"/>
      <c r="AI36" s="627"/>
      <c r="AJ36" s="627"/>
      <c r="AK36" s="627"/>
      <c r="AL36" s="628" t="s">
        <v>253</v>
      </c>
      <c r="AM36" s="629"/>
      <c r="AN36" s="629"/>
      <c r="AO36" s="630"/>
      <c r="AP36" s="222"/>
      <c r="AQ36" s="689" t="s">
        <v>337</v>
      </c>
      <c r="AR36" s="690"/>
      <c r="AS36" s="690"/>
      <c r="AT36" s="690"/>
      <c r="AU36" s="690"/>
      <c r="AV36" s="690"/>
      <c r="AW36" s="690"/>
      <c r="AX36" s="690"/>
      <c r="AY36" s="691"/>
      <c r="AZ36" s="612">
        <v>5476540</v>
      </c>
      <c r="BA36" s="613"/>
      <c r="BB36" s="613"/>
      <c r="BC36" s="613"/>
      <c r="BD36" s="613"/>
      <c r="BE36" s="613"/>
      <c r="BF36" s="685"/>
      <c r="BG36" s="609" t="s">
        <v>338</v>
      </c>
      <c r="BH36" s="610"/>
      <c r="BI36" s="610"/>
      <c r="BJ36" s="610"/>
      <c r="BK36" s="610"/>
      <c r="BL36" s="610"/>
      <c r="BM36" s="610"/>
      <c r="BN36" s="610"/>
      <c r="BO36" s="610"/>
      <c r="BP36" s="610"/>
      <c r="BQ36" s="610"/>
      <c r="BR36" s="610"/>
      <c r="BS36" s="610"/>
      <c r="BT36" s="610"/>
      <c r="BU36" s="611"/>
      <c r="BV36" s="612">
        <v>559022</v>
      </c>
      <c r="BW36" s="613"/>
      <c r="BX36" s="613"/>
      <c r="BY36" s="613"/>
      <c r="BZ36" s="613"/>
      <c r="CA36" s="613"/>
      <c r="CB36" s="685"/>
      <c r="CD36" s="620" t="s">
        <v>339</v>
      </c>
      <c r="CE36" s="621"/>
      <c r="CF36" s="621"/>
      <c r="CG36" s="621"/>
      <c r="CH36" s="621"/>
      <c r="CI36" s="621"/>
      <c r="CJ36" s="621"/>
      <c r="CK36" s="621"/>
      <c r="CL36" s="621"/>
      <c r="CM36" s="621"/>
      <c r="CN36" s="621"/>
      <c r="CO36" s="621"/>
      <c r="CP36" s="621"/>
      <c r="CQ36" s="622"/>
      <c r="CR36" s="623">
        <v>13121363</v>
      </c>
      <c r="CS36" s="624"/>
      <c r="CT36" s="624"/>
      <c r="CU36" s="624"/>
      <c r="CV36" s="624"/>
      <c r="CW36" s="624"/>
      <c r="CX36" s="624"/>
      <c r="CY36" s="625"/>
      <c r="CZ36" s="628">
        <v>17.2</v>
      </c>
      <c r="DA36" s="653"/>
      <c r="DB36" s="653"/>
      <c r="DC36" s="657"/>
      <c r="DD36" s="632">
        <v>6644691</v>
      </c>
      <c r="DE36" s="624"/>
      <c r="DF36" s="624"/>
      <c r="DG36" s="624"/>
      <c r="DH36" s="624"/>
      <c r="DI36" s="624"/>
      <c r="DJ36" s="624"/>
      <c r="DK36" s="625"/>
      <c r="DL36" s="632">
        <v>5020830</v>
      </c>
      <c r="DM36" s="624"/>
      <c r="DN36" s="624"/>
      <c r="DO36" s="624"/>
      <c r="DP36" s="624"/>
      <c r="DQ36" s="624"/>
      <c r="DR36" s="624"/>
      <c r="DS36" s="624"/>
      <c r="DT36" s="624"/>
      <c r="DU36" s="624"/>
      <c r="DV36" s="625"/>
      <c r="DW36" s="628">
        <v>20.3</v>
      </c>
      <c r="DX36" s="653"/>
      <c r="DY36" s="653"/>
      <c r="DZ36" s="653"/>
      <c r="EA36" s="653"/>
      <c r="EB36" s="653"/>
      <c r="EC36" s="654"/>
    </row>
    <row r="37" spans="2:133" ht="11.25" customHeight="1" x14ac:dyDescent="0.2">
      <c r="B37" s="620" t="s">
        <v>340</v>
      </c>
      <c r="C37" s="621"/>
      <c r="D37" s="621"/>
      <c r="E37" s="621"/>
      <c r="F37" s="621"/>
      <c r="G37" s="621"/>
      <c r="H37" s="621"/>
      <c r="I37" s="621"/>
      <c r="J37" s="621"/>
      <c r="K37" s="621"/>
      <c r="L37" s="621"/>
      <c r="M37" s="621"/>
      <c r="N37" s="621"/>
      <c r="O37" s="621"/>
      <c r="P37" s="621"/>
      <c r="Q37" s="622"/>
      <c r="R37" s="623">
        <v>2585924</v>
      </c>
      <c r="S37" s="624"/>
      <c r="T37" s="624"/>
      <c r="U37" s="624"/>
      <c r="V37" s="624"/>
      <c r="W37" s="624"/>
      <c r="X37" s="624"/>
      <c r="Y37" s="625"/>
      <c r="Z37" s="626">
        <v>3.4</v>
      </c>
      <c r="AA37" s="626"/>
      <c r="AB37" s="626"/>
      <c r="AC37" s="626"/>
      <c r="AD37" s="627">
        <v>17597</v>
      </c>
      <c r="AE37" s="627"/>
      <c r="AF37" s="627"/>
      <c r="AG37" s="627"/>
      <c r="AH37" s="627"/>
      <c r="AI37" s="627"/>
      <c r="AJ37" s="627"/>
      <c r="AK37" s="627"/>
      <c r="AL37" s="628">
        <v>0.1</v>
      </c>
      <c r="AM37" s="629"/>
      <c r="AN37" s="629"/>
      <c r="AO37" s="630"/>
      <c r="AQ37" s="686" t="s">
        <v>341</v>
      </c>
      <c r="AR37" s="687"/>
      <c r="AS37" s="687"/>
      <c r="AT37" s="687"/>
      <c r="AU37" s="687"/>
      <c r="AV37" s="687"/>
      <c r="AW37" s="687"/>
      <c r="AX37" s="687"/>
      <c r="AY37" s="688"/>
      <c r="AZ37" s="623">
        <v>1452213</v>
      </c>
      <c r="BA37" s="624"/>
      <c r="BB37" s="624"/>
      <c r="BC37" s="624"/>
      <c r="BD37" s="655"/>
      <c r="BE37" s="655"/>
      <c r="BF37" s="678"/>
      <c r="BG37" s="620" t="s">
        <v>342</v>
      </c>
      <c r="BH37" s="621"/>
      <c r="BI37" s="621"/>
      <c r="BJ37" s="621"/>
      <c r="BK37" s="621"/>
      <c r="BL37" s="621"/>
      <c r="BM37" s="621"/>
      <c r="BN37" s="621"/>
      <c r="BO37" s="621"/>
      <c r="BP37" s="621"/>
      <c r="BQ37" s="621"/>
      <c r="BR37" s="621"/>
      <c r="BS37" s="621"/>
      <c r="BT37" s="621"/>
      <c r="BU37" s="622"/>
      <c r="BV37" s="623">
        <v>548193</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2490976</v>
      </c>
      <c r="CS37" s="655"/>
      <c r="CT37" s="655"/>
      <c r="CU37" s="655"/>
      <c r="CV37" s="655"/>
      <c r="CW37" s="655"/>
      <c r="CX37" s="655"/>
      <c r="CY37" s="656"/>
      <c r="CZ37" s="628">
        <v>3.3</v>
      </c>
      <c r="DA37" s="653"/>
      <c r="DB37" s="653"/>
      <c r="DC37" s="657"/>
      <c r="DD37" s="632">
        <v>2490976</v>
      </c>
      <c r="DE37" s="655"/>
      <c r="DF37" s="655"/>
      <c r="DG37" s="655"/>
      <c r="DH37" s="655"/>
      <c r="DI37" s="655"/>
      <c r="DJ37" s="655"/>
      <c r="DK37" s="656"/>
      <c r="DL37" s="632">
        <v>1953557</v>
      </c>
      <c r="DM37" s="655"/>
      <c r="DN37" s="655"/>
      <c r="DO37" s="655"/>
      <c r="DP37" s="655"/>
      <c r="DQ37" s="655"/>
      <c r="DR37" s="655"/>
      <c r="DS37" s="655"/>
      <c r="DT37" s="655"/>
      <c r="DU37" s="655"/>
      <c r="DV37" s="656"/>
      <c r="DW37" s="628">
        <v>7.9</v>
      </c>
      <c r="DX37" s="653"/>
      <c r="DY37" s="653"/>
      <c r="DZ37" s="653"/>
      <c r="EA37" s="653"/>
      <c r="EB37" s="653"/>
      <c r="EC37" s="654"/>
    </row>
    <row r="38" spans="2:133" ht="11.25" customHeight="1" x14ac:dyDescent="0.2">
      <c r="B38" s="620" t="s">
        <v>344</v>
      </c>
      <c r="C38" s="621"/>
      <c r="D38" s="621"/>
      <c r="E38" s="621"/>
      <c r="F38" s="621"/>
      <c r="G38" s="621"/>
      <c r="H38" s="621"/>
      <c r="I38" s="621"/>
      <c r="J38" s="621"/>
      <c r="K38" s="621"/>
      <c r="L38" s="621"/>
      <c r="M38" s="621"/>
      <c r="N38" s="621"/>
      <c r="O38" s="621"/>
      <c r="P38" s="621"/>
      <c r="Q38" s="622"/>
      <c r="R38" s="623">
        <v>2553900</v>
      </c>
      <c r="S38" s="624"/>
      <c r="T38" s="624"/>
      <c r="U38" s="624"/>
      <c r="V38" s="624"/>
      <c r="W38" s="624"/>
      <c r="X38" s="624"/>
      <c r="Y38" s="625"/>
      <c r="Z38" s="626">
        <v>3.3</v>
      </c>
      <c r="AA38" s="626"/>
      <c r="AB38" s="626"/>
      <c r="AC38" s="626"/>
      <c r="AD38" s="627" t="s">
        <v>242</v>
      </c>
      <c r="AE38" s="627"/>
      <c r="AF38" s="627"/>
      <c r="AG38" s="627"/>
      <c r="AH38" s="627"/>
      <c r="AI38" s="627"/>
      <c r="AJ38" s="627"/>
      <c r="AK38" s="627"/>
      <c r="AL38" s="628" t="s">
        <v>242</v>
      </c>
      <c r="AM38" s="629"/>
      <c r="AN38" s="629"/>
      <c r="AO38" s="630"/>
      <c r="AQ38" s="686" t="s">
        <v>345</v>
      </c>
      <c r="AR38" s="687"/>
      <c r="AS38" s="687"/>
      <c r="AT38" s="687"/>
      <c r="AU38" s="687"/>
      <c r="AV38" s="687"/>
      <c r="AW38" s="687"/>
      <c r="AX38" s="687"/>
      <c r="AY38" s="688"/>
      <c r="AZ38" s="623">
        <v>4200</v>
      </c>
      <c r="BA38" s="624"/>
      <c r="BB38" s="624"/>
      <c r="BC38" s="624"/>
      <c r="BD38" s="655"/>
      <c r="BE38" s="655"/>
      <c r="BF38" s="678"/>
      <c r="BG38" s="620" t="s">
        <v>346</v>
      </c>
      <c r="BH38" s="621"/>
      <c r="BI38" s="621"/>
      <c r="BJ38" s="621"/>
      <c r="BK38" s="621"/>
      <c r="BL38" s="621"/>
      <c r="BM38" s="621"/>
      <c r="BN38" s="621"/>
      <c r="BO38" s="621"/>
      <c r="BP38" s="621"/>
      <c r="BQ38" s="621"/>
      <c r="BR38" s="621"/>
      <c r="BS38" s="621"/>
      <c r="BT38" s="621"/>
      <c r="BU38" s="622"/>
      <c r="BV38" s="623">
        <v>12377</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4020127</v>
      </c>
      <c r="CS38" s="624"/>
      <c r="CT38" s="624"/>
      <c r="CU38" s="624"/>
      <c r="CV38" s="624"/>
      <c r="CW38" s="624"/>
      <c r="CX38" s="624"/>
      <c r="CY38" s="625"/>
      <c r="CZ38" s="628">
        <v>5.3</v>
      </c>
      <c r="DA38" s="653"/>
      <c r="DB38" s="653"/>
      <c r="DC38" s="657"/>
      <c r="DD38" s="632">
        <v>3085217</v>
      </c>
      <c r="DE38" s="624"/>
      <c r="DF38" s="624"/>
      <c r="DG38" s="624"/>
      <c r="DH38" s="624"/>
      <c r="DI38" s="624"/>
      <c r="DJ38" s="624"/>
      <c r="DK38" s="625"/>
      <c r="DL38" s="632">
        <v>3065378</v>
      </c>
      <c r="DM38" s="624"/>
      <c r="DN38" s="624"/>
      <c r="DO38" s="624"/>
      <c r="DP38" s="624"/>
      <c r="DQ38" s="624"/>
      <c r="DR38" s="624"/>
      <c r="DS38" s="624"/>
      <c r="DT38" s="624"/>
      <c r="DU38" s="624"/>
      <c r="DV38" s="625"/>
      <c r="DW38" s="628">
        <v>12.4</v>
      </c>
      <c r="DX38" s="653"/>
      <c r="DY38" s="653"/>
      <c r="DZ38" s="653"/>
      <c r="EA38" s="653"/>
      <c r="EB38" s="653"/>
      <c r="EC38" s="654"/>
    </row>
    <row r="39" spans="2:133" ht="11.25" customHeight="1" x14ac:dyDescent="0.2">
      <c r="B39" s="620" t="s">
        <v>348</v>
      </c>
      <c r="C39" s="621"/>
      <c r="D39" s="621"/>
      <c r="E39" s="621"/>
      <c r="F39" s="621"/>
      <c r="G39" s="621"/>
      <c r="H39" s="621"/>
      <c r="I39" s="621"/>
      <c r="J39" s="621"/>
      <c r="K39" s="621"/>
      <c r="L39" s="621"/>
      <c r="M39" s="621"/>
      <c r="N39" s="621"/>
      <c r="O39" s="621"/>
      <c r="P39" s="621"/>
      <c r="Q39" s="622"/>
      <c r="R39" s="623" t="s">
        <v>253</v>
      </c>
      <c r="S39" s="624"/>
      <c r="T39" s="624"/>
      <c r="U39" s="624"/>
      <c r="V39" s="624"/>
      <c r="W39" s="624"/>
      <c r="X39" s="624"/>
      <c r="Y39" s="625"/>
      <c r="Z39" s="626" t="s">
        <v>253</v>
      </c>
      <c r="AA39" s="626"/>
      <c r="AB39" s="626"/>
      <c r="AC39" s="626"/>
      <c r="AD39" s="627" t="s">
        <v>242</v>
      </c>
      <c r="AE39" s="627"/>
      <c r="AF39" s="627"/>
      <c r="AG39" s="627"/>
      <c r="AH39" s="627"/>
      <c r="AI39" s="627"/>
      <c r="AJ39" s="627"/>
      <c r="AK39" s="627"/>
      <c r="AL39" s="628" t="s">
        <v>242</v>
      </c>
      <c r="AM39" s="629"/>
      <c r="AN39" s="629"/>
      <c r="AO39" s="630"/>
      <c r="AQ39" s="686" t="s">
        <v>349</v>
      </c>
      <c r="AR39" s="687"/>
      <c r="AS39" s="687"/>
      <c r="AT39" s="687"/>
      <c r="AU39" s="687"/>
      <c r="AV39" s="687"/>
      <c r="AW39" s="687"/>
      <c r="AX39" s="687"/>
      <c r="AY39" s="688"/>
      <c r="AZ39" s="623" t="s">
        <v>253</v>
      </c>
      <c r="BA39" s="624"/>
      <c r="BB39" s="624"/>
      <c r="BC39" s="624"/>
      <c r="BD39" s="655"/>
      <c r="BE39" s="655"/>
      <c r="BF39" s="678"/>
      <c r="BG39" s="620" t="s">
        <v>350</v>
      </c>
      <c r="BH39" s="621"/>
      <c r="BI39" s="621"/>
      <c r="BJ39" s="621"/>
      <c r="BK39" s="621"/>
      <c r="BL39" s="621"/>
      <c r="BM39" s="621"/>
      <c r="BN39" s="621"/>
      <c r="BO39" s="621"/>
      <c r="BP39" s="621"/>
      <c r="BQ39" s="621"/>
      <c r="BR39" s="621"/>
      <c r="BS39" s="621"/>
      <c r="BT39" s="621"/>
      <c r="BU39" s="622"/>
      <c r="BV39" s="623">
        <v>18718</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14126689</v>
      </c>
      <c r="CS39" s="655"/>
      <c r="CT39" s="655"/>
      <c r="CU39" s="655"/>
      <c r="CV39" s="655"/>
      <c r="CW39" s="655"/>
      <c r="CX39" s="655"/>
      <c r="CY39" s="656"/>
      <c r="CZ39" s="628">
        <v>18.5</v>
      </c>
      <c r="DA39" s="653"/>
      <c r="DB39" s="653"/>
      <c r="DC39" s="657"/>
      <c r="DD39" s="632">
        <v>608739</v>
      </c>
      <c r="DE39" s="655"/>
      <c r="DF39" s="655"/>
      <c r="DG39" s="655"/>
      <c r="DH39" s="655"/>
      <c r="DI39" s="655"/>
      <c r="DJ39" s="655"/>
      <c r="DK39" s="656"/>
      <c r="DL39" s="632" t="s">
        <v>242</v>
      </c>
      <c r="DM39" s="655"/>
      <c r="DN39" s="655"/>
      <c r="DO39" s="655"/>
      <c r="DP39" s="655"/>
      <c r="DQ39" s="655"/>
      <c r="DR39" s="655"/>
      <c r="DS39" s="655"/>
      <c r="DT39" s="655"/>
      <c r="DU39" s="655"/>
      <c r="DV39" s="656"/>
      <c r="DW39" s="628" t="s">
        <v>242</v>
      </c>
      <c r="DX39" s="653"/>
      <c r="DY39" s="653"/>
      <c r="DZ39" s="653"/>
      <c r="EA39" s="653"/>
      <c r="EB39" s="653"/>
      <c r="EC39" s="654"/>
    </row>
    <row r="40" spans="2:133" ht="11.25" customHeight="1" x14ac:dyDescent="0.2">
      <c r="B40" s="620" t="s">
        <v>352</v>
      </c>
      <c r="C40" s="621"/>
      <c r="D40" s="621"/>
      <c r="E40" s="621"/>
      <c r="F40" s="621"/>
      <c r="G40" s="621"/>
      <c r="H40" s="621"/>
      <c r="I40" s="621"/>
      <c r="J40" s="621"/>
      <c r="K40" s="621"/>
      <c r="L40" s="621"/>
      <c r="M40" s="621"/>
      <c r="N40" s="621"/>
      <c r="O40" s="621"/>
      <c r="P40" s="621"/>
      <c r="Q40" s="622"/>
      <c r="R40" s="623">
        <v>663600</v>
      </c>
      <c r="S40" s="624"/>
      <c r="T40" s="624"/>
      <c r="U40" s="624"/>
      <c r="V40" s="624"/>
      <c r="W40" s="624"/>
      <c r="X40" s="624"/>
      <c r="Y40" s="625"/>
      <c r="Z40" s="626">
        <v>0.9</v>
      </c>
      <c r="AA40" s="626"/>
      <c r="AB40" s="626"/>
      <c r="AC40" s="626"/>
      <c r="AD40" s="627" t="s">
        <v>242</v>
      </c>
      <c r="AE40" s="627"/>
      <c r="AF40" s="627"/>
      <c r="AG40" s="627"/>
      <c r="AH40" s="627"/>
      <c r="AI40" s="627"/>
      <c r="AJ40" s="627"/>
      <c r="AK40" s="627"/>
      <c r="AL40" s="628" t="s">
        <v>242</v>
      </c>
      <c r="AM40" s="629"/>
      <c r="AN40" s="629"/>
      <c r="AO40" s="630"/>
      <c r="AQ40" s="686" t="s">
        <v>353</v>
      </c>
      <c r="AR40" s="687"/>
      <c r="AS40" s="687"/>
      <c r="AT40" s="687"/>
      <c r="AU40" s="687"/>
      <c r="AV40" s="687"/>
      <c r="AW40" s="687"/>
      <c r="AX40" s="687"/>
      <c r="AY40" s="688"/>
      <c r="AZ40" s="623" t="s">
        <v>242</v>
      </c>
      <c r="BA40" s="624"/>
      <c r="BB40" s="624"/>
      <c r="BC40" s="624"/>
      <c r="BD40" s="655"/>
      <c r="BE40" s="655"/>
      <c r="BF40" s="678"/>
      <c r="BG40" s="671" t="s">
        <v>354</v>
      </c>
      <c r="BH40" s="672"/>
      <c r="BI40" s="672"/>
      <c r="BJ40" s="672"/>
      <c r="BK40" s="672"/>
      <c r="BL40" s="223"/>
      <c r="BM40" s="621" t="s">
        <v>355</v>
      </c>
      <c r="BN40" s="621"/>
      <c r="BO40" s="621"/>
      <c r="BP40" s="621"/>
      <c r="BQ40" s="621"/>
      <c r="BR40" s="621"/>
      <c r="BS40" s="621"/>
      <c r="BT40" s="621"/>
      <c r="BU40" s="622"/>
      <c r="BV40" s="623">
        <v>105</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v>1722133</v>
      </c>
      <c r="CS40" s="624"/>
      <c r="CT40" s="624"/>
      <c r="CU40" s="624"/>
      <c r="CV40" s="624"/>
      <c r="CW40" s="624"/>
      <c r="CX40" s="624"/>
      <c r="CY40" s="625"/>
      <c r="CZ40" s="628">
        <v>2.2999999999999998</v>
      </c>
      <c r="DA40" s="653"/>
      <c r="DB40" s="653"/>
      <c r="DC40" s="657"/>
      <c r="DD40" s="632">
        <v>200033</v>
      </c>
      <c r="DE40" s="624"/>
      <c r="DF40" s="624"/>
      <c r="DG40" s="624"/>
      <c r="DH40" s="624"/>
      <c r="DI40" s="624"/>
      <c r="DJ40" s="624"/>
      <c r="DK40" s="625"/>
      <c r="DL40" s="632">
        <v>199033</v>
      </c>
      <c r="DM40" s="624"/>
      <c r="DN40" s="624"/>
      <c r="DO40" s="624"/>
      <c r="DP40" s="624"/>
      <c r="DQ40" s="624"/>
      <c r="DR40" s="624"/>
      <c r="DS40" s="624"/>
      <c r="DT40" s="624"/>
      <c r="DU40" s="624"/>
      <c r="DV40" s="625"/>
      <c r="DW40" s="628">
        <v>0.8</v>
      </c>
      <c r="DX40" s="653"/>
      <c r="DY40" s="653"/>
      <c r="DZ40" s="653"/>
      <c r="EA40" s="653"/>
      <c r="EB40" s="653"/>
      <c r="EC40" s="654"/>
    </row>
    <row r="41" spans="2:133" ht="11.25" customHeight="1" x14ac:dyDescent="0.2">
      <c r="B41" s="644" t="s">
        <v>357</v>
      </c>
      <c r="C41" s="645"/>
      <c r="D41" s="645"/>
      <c r="E41" s="645"/>
      <c r="F41" s="645"/>
      <c r="G41" s="645"/>
      <c r="H41" s="645"/>
      <c r="I41" s="645"/>
      <c r="J41" s="645"/>
      <c r="K41" s="645"/>
      <c r="L41" s="645"/>
      <c r="M41" s="645"/>
      <c r="N41" s="645"/>
      <c r="O41" s="645"/>
      <c r="P41" s="645"/>
      <c r="Q41" s="646"/>
      <c r="R41" s="695">
        <v>76818888</v>
      </c>
      <c r="S41" s="696"/>
      <c r="T41" s="696"/>
      <c r="U41" s="696"/>
      <c r="V41" s="696"/>
      <c r="W41" s="696"/>
      <c r="X41" s="696"/>
      <c r="Y41" s="700"/>
      <c r="Z41" s="701">
        <v>100</v>
      </c>
      <c r="AA41" s="701"/>
      <c r="AB41" s="701"/>
      <c r="AC41" s="701"/>
      <c r="AD41" s="702">
        <v>24112850</v>
      </c>
      <c r="AE41" s="702"/>
      <c r="AF41" s="702"/>
      <c r="AG41" s="702"/>
      <c r="AH41" s="702"/>
      <c r="AI41" s="702"/>
      <c r="AJ41" s="702"/>
      <c r="AK41" s="702"/>
      <c r="AL41" s="703">
        <v>100</v>
      </c>
      <c r="AM41" s="683"/>
      <c r="AN41" s="683"/>
      <c r="AO41" s="704"/>
      <c r="AQ41" s="686" t="s">
        <v>358</v>
      </c>
      <c r="AR41" s="687"/>
      <c r="AS41" s="687"/>
      <c r="AT41" s="687"/>
      <c r="AU41" s="687"/>
      <c r="AV41" s="687"/>
      <c r="AW41" s="687"/>
      <c r="AX41" s="687"/>
      <c r="AY41" s="688"/>
      <c r="AZ41" s="623">
        <v>998089</v>
      </c>
      <c r="BA41" s="624"/>
      <c r="BB41" s="624"/>
      <c r="BC41" s="624"/>
      <c r="BD41" s="655"/>
      <c r="BE41" s="655"/>
      <c r="BF41" s="678"/>
      <c r="BG41" s="671"/>
      <c r="BH41" s="672"/>
      <c r="BI41" s="672"/>
      <c r="BJ41" s="672"/>
      <c r="BK41" s="672"/>
      <c r="BL41" s="223"/>
      <c r="BM41" s="621" t="s">
        <v>359</v>
      </c>
      <c r="BN41" s="621"/>
      <c r="BO41" s="621"/>
      <c r="BP41" s="621"/>
      <c r="BQ41" s="621"/>
      <c r="BR41" s="621"/>
      <c r="BS41" s="621"/>
      <c r="BT41" s="621"/>
      <c r="BU41" s="622"/>
      <c r="BV41" s="623" t="s">
        <v>242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242</v>
      </c>
      <c r="CS41" s="655"/>
      <c r="CT41" s="655"/>
      <c r="CU41" s="655"/>
      <c r="CV41" s="655"/>
      <c r="CW41" s="655"/>
      <c r="CX41" s="655"/>
      <c r="CY41" s="656"/>
      <c r="CZ41" s="628" t="s">
        <v>253</v>
      </c>
      <c r="DA41" s="653"/>
      <c r="DB41" s="653"/>
      <c r="DC41" s="657"/>
      <c r="DD41" s="632" t="s">
        <v>253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361</v>
      </c>
      <c r="AR42" s="693"/>
      <c r="AS42" s="693"/>
      <c r="AT42" s="693"/>
      <c r="AU42" s="693"/>
      <c r="AV42" s="693"/>
      <c r="AW42" s="693"/>
      <c r="AX42" s="693"/>
      <c r="AY42" s="694"/>
      <c r="AZ42" s="695">
        <v>3022038</v>
      </c>
      <c r="BA42" s="696"/>
      <c r="BB42" s="696"/>
      <c r="BC42" s="696"/>
      <c r="BD42" s="682"/>
      <c r="BE42" s="682"/>
      <c r="BF42" s="684"/>
      <c r="BG42" s="673"/>
      <c r="BH42" s="674"/>
      <c r="BI42" s="674"/>
      <c r="BJ42" s="674"/>
      <c r="BK42" s="674"/>
      <c r="BL42" s="224"/>
      <c r="BM42" s="645" t="s">
        <v>362</v>
      </c>
      <c r="BN42" s="645"/>
      <c r="BO42" s="645"/>
      <c r="BP42" s="645"/>
      <c r="BQ42" s="645"/>
      <c r="BR42" s="645"/>
      <c r="BS42" s="645"/>
      <c r="BT42" s="645"/>
      <c r="BU42" s="646"/>
      <c r="BV42" s="695">
        <v>398</v>
      </c>
      <c r="BW42" s="696"/>
      <c r="BX42" s="696"/>
      <c r="BY42" s="696"/>
      <c r="BZ42" s="696"/>
      <c r="CA42" s="696"/>
      <c r="CB42" s="705"/>
      <c r="CD42" s="620" t="s">
        <v>363</v>
      </c>
      <c r="CE42" s="621"/>
      <c r="CF42" s="621"/>
      <c r="CG42" s="621"/>
      <c r="CH42" s="621"/>
      <c r="CI42" s="621"/>
      <c r="CJ42" s="621"/>
      <c r="CK42" s="621"/>
      <c r="CL42" s="621"/>
      <c r="CM42" s="621"/>
      <c r="CN42" s="621"/>
      <c r="CO42" s="621"/>
      <c r="CP42" s="621"/>
      <c r="CQ42" s="622"/>
      <c r="CR42" s="623">
        <v>4219613</v>
      </c>
      <c r="CS42" s="655"/>
      <c r="CT42" s="655"/>
      <c r="CU42" s="655"/>
      <c r="CV42" s="655"/>
      <c r="CW42" s="655"/>
      <c r="CX42" s="655"/>
      <c r="CY42" s="656"/>
      <c r="CZ42" s="628">
        <v>5.5</v>
      </c>
      <c r="DA42" s="653"/>
      <c r="DB42" s="653"/>
      <c r="DC42" s="657"/>
      <c r="DD42" s="632">
        <v>955068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364</v>
      </c>
      <c r="CD43" s="620" t="s">
        <v>365</v>
      </c>
      <c r="CE43" s="621"/>
      <c r="CF43" s="621"/>
      <c r="CG43" s="621"/>
      <c r="CH43" s="621"/>
      <c r="CI43" s="621"/>
      <c r="CJ43" s="621"/>
      <c r="CK43" s="621"/>
      <c r="CL43" s="621"/>
      <c r="CM43" s="621"/>
      <c r="CN43" s="621"/>
      <c r="CO43" s="621"/>
      <c r="CP43" s="621"/>
      <c r="CQ43" s="622"/>
      <c r="CR43" s="623">
        <v>100620</v>
      </c>
      <c r="CS43" s="655"/>
      <c r="CT43" s="655"/>
      <c r="CU43" s="655"/>
      <c r="CV43" s="655"/>
      <c r="CW43" s="655"/>
      <c r="CX43" s="655"/>
      <c r="CY43" s="656"/>
      <c r="CZ43" s="628">
        <v>0.1</v>
      </c>
      <c r="DA43" s="653"/>
      <c r="DB43" s="653"/>
      <c r="DC43" s="657"/>
      <c r="DD43" s="632">
        <v>100620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313</v>
      </c>
      <c r="CE44" s="660"/>
      <c r="CF44" s="620" t="s">
        <v>367</v>
      </c>
      <c r="CG44" s="621"/>
      <c r="CH44" s="621"/>
      <c r="CI44" s="621"/>
      <c r="CJ44" s="621"/>
      <c r="CK44" s="621"/>
      <c r="CL44" s="621"/>
      <c r="CM44" s="621"/>
      <c r="CN44" s="621"/>
      <c r="CO44" s="621"/>
      <c r="CP44" s="621"/>
      <c r="CQ44" s="622"/>
      <c r="CR44" s="623">
        <v>4219613</v>
      </c>
      <c r="CS44" s="624"/>
      <c r="CT44" s="624"/>
      <c r="CU44" s="624"/>
      <c r="CV44" s="624"/>
      <c r="CW44" s="624"/>
      <c r="CX44" s="624"/>
      <c r="CY44" s="625"/>
      <c r="CZ44" s="628">
        <v>5.5</v>
      </c>
      <c r="DA44" s="629"/>
      <c r="DB44" s="629"/>
      <c r="DC44" s="635"/>
      <c r="DD44" s="632">
        <v>955068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369</v>
      </c>
      <c r="CG45" s="621"/>
      <c r="CH45" s="621"/>
      <c r="CI45" s="621"/>
      <c r="CJ45" s="621"/>
      <c r="CK45" s="621"/>
      <c r="CL45" s="621"/>
      <c r="CM45" s="621"/>
      <c r="CN45" s="621"/>
      <c r="CO45" s="621"/>
      <c r="CP45" s="621"/>
      <c r="CQ45" s="622"/>
      <c r="CR45" s="623">
        <v>1469022</v>
      </c>
      <c r="CS45" s="655"/>
      <c r="CT45" s="655"/>
      <c r="CU45" s="655"/>
      <c r="CV45" s="655"/>
      <c r="CW45" s="655"/>
      <c r="CX45" s="655"/>
      <c r="CY45" s="656"/>
      <c r="CZ45" s="628">
        <v>1.9</v>
      </c>
      <c r="DA45" s="653"/>
      <c r="DB45" s="653"/>
      <c r="DC45" s="657"/>
      <c r="DD45" s="632">
        <v>42096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370</v>
      </c>
      <c r="CG46" s="621"/>
      <c r="CH46" s="621"/>
      <c r="CI46" s="621"/>
      <c r="CJ46" s="621"/>
      <c r="CK46" s="621"/>
      <c r="CL46" s="621"/>
      <c r="CM46" s="621"/>
      <c r="CN46" s="621"/>
      <c r="CO46" s="621"/>
      <c r="CP46" s="621"/>
      <c r="CQ46" s="622"/>
      <c r="CR46" s="623">
        <v>2726613</v>
      </c>
      <c r="CS46" s="624"/>
      <c r="CT46" s="624"/>
      <c r="CU46" s="624"/>
      <c r="CV46" s="624"/>
      <c r="CW46" s="624"/>
      <c r="CX46" s="624"/>
      <c r="CY46" s="625"/>
      <c r="CZ46" s="628">
        <v>3.6</v>
      </c>
      <c r="DA46" s="629"/>
      <c r="DB46" s="629"/>
      <c r="DC46" s="635"/>
      <c r="DD46" s="632">
        <v>911887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371</v>
      </c>
      <c r="CG47" s="621"/>
      <c r="CH47" s="621"/>
      <c r="CI47" s="621"/>
      <c r="CJ47" s="621"/>
      <c r="CK47" s="621"/>
      <c r="CL47" s="621"/>
      <c r="CM47" s="621"/>
      <c r="CN47" s="621"/>
      <c r="CO47" s="621"/>
      <c r="CP47" s="621"/>
      <c r="CQ47" s="622"/>
      <c r="CR47" s="623" t="s">
        <v>242</v>
      </c>
      <c r="CS47" s="655"/>
      <c r="CT47" s="655"/>
      <c r="CU47" s="655"/>
      <c r="CV47" s="655"/>
      <c r="CW47" s="655"/>
      <c r="CX47" s="655"/>
      <c r="CY47" s="656"/>
      <c r="CZ47" s="628" t="s">
        <v>242</v>
      </c>
      <c r="DA47" s="653"/>
      <c r="DB47" s="653"/>
      <c r="DC47" s="657"/>
      <c r="DD47" s="632" t="s">
        <v>242</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372</v>
      </c>
      <c r="CG48" s="621"/>
      <c r="CH48" s="621"/>
      <c r="CI48" s="621"/>
      <c r="CJ48" s="621"/>
      <c r="CK48" s="621"/>
      <c r="CL48" s="621"/>
      <c r="CM48" s="621"/>
      <c r="CN48" s="621"/>
      <c r="CO48" s="621"/>
      <c r="CP48" s="621"/>
      <c r="CQ48" s="622"/>
      <c r="CR48" s="623" t="s">
        <v>242</v>
      </c>
      <c r="CS48" s="624"/>
      <c r="CT48" s="624"/>
      <c r="CU48" s="624"/>
      <c r="CV48" s="624"/>
      <c r="CW48" s="624"/>
      <c r="CX48" s="624"/>
      <c r="CY48" s="625"/>
      <c r="CZ48" s="628" t="s">
        <v>242</v>
      </c>
      <c r="DA48" s="629"/>
      <c r="DB48" s="629"/>
      <c r="DC48" s="635"/>
      <c r="DD48" s="632" t="s">
        <v>242</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373</v>
      </c>
      <c r="CE49" s="645"/>
      <c r="CF49" s="645"/>
      <c r="CG49" s="645"/>
      <c r="CH49" s="645"/>
      <c r="CI49" s="645"/>
      <c r="CJ49" s="645"/>
      <c r="CK49" s="645"/>
      <c r="CL49" s="645"/>
      <c r="CM49" s="645"/>
      <c r="CN49" s="645"/>
      <c r="CO49" s="645"/>
      <c r="CP49" s="645"/>
      <c r="CQ49" s="646"/>
      <c r="CR49" s="695">
        <v>76316581</v>
      </c>
      <c r="CS49" s="682"/>
      <c r="CT49" s="682"/>
      <c r="CU49" s="682"/>
      <c r="CV49" s="682"/>
      <c r="CW49" s="682"/>
      <c r="CX49" s="682"/>
      <c r="CY49" s="711"/>
      <c r="CZ49" s="703">
        <v>100</v>
      </c>
      <c r="DA49" s="712"/>
      <c r="DB49" s="712"/>
      <c r="DC49" s="713"/>
      <c r="DD49" s="714">
        <v>31380460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vJ61BU6EpFpJQ2QeZ3dZlkMEPLi123pta68oDBwzqYyDoDVNkpUOj3SWzHIfwVt347m6LVGzbgSubZZJiVvtQQ==" saltValue="dxr2PR/i7WiNZkGCzxsAj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10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571</v>
      </c>
      <c r="C7" s="750"/>
      <c r="D7" s="750"/>
      <c r="E7" s="750"/>
      <c r="F7" s="750"/>
      <c r="G7" s="750"/>
      <c r="H7" s="750"/>
      <c r="I7" s="750"/>
      <c r="J7" s="750"/>
      <c r="K7" s="750"/>
      <c r="L7" s="750"/>
      <c r="M7" s="750"/>
      <c r="N7" s="750"/>
      <c r="O7" s="750"/>
      <c r="P7" s="751"/>
      <c r="Q7" s="752">
        <v>76238</v>
      </c>
      <c r="R7" s="753"/>
      <c r="S7" s="753"/>
      <c r="T7" s="753"/>
      <c r="U7" s="753"/>
      <c r="V7" s="753">
        <v>75736</v>
      </c>
      <c r="W7" s="753"/>
      <c r="X7" s="753"/>
      <c r="Y7" s="753"/>
      <c r="Z7" s="753"/>
      <c r="AA7" s="753">
        <v>502</v>
      </c>
      <c r="AB7" s="753"/>
      <c r="AC7" s="753"/>
      <c r="AD7" s="753"/>
      <c r="AE7" s="754"/>
      <c r="AF7" s="755">
        <v>409</v>
      </c>
      <c r="AG7" s="756"/>
      <c r="AH7" s="756"/>
      <c r="AI7" s="756"/>
      <c r="AJ7" s="757"/>
      <c r="AK7" s="758">
        <v>285</v>
      </c>
      <c r="AL7" s="759"/>
      <c r="AM7" s="759"/>
      <c r="AN7" s="759"/>
      <c r="AO7" s="759"/>
      <c r="AP7" s="759">
        <v>50848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590</v>
      </c>
      <c r="BT7" s="747"/>
      <c r="BU7" s="747"/>
      <c r="BV7" s="747"/>
      <c r="BW7" s="747"/>
      <c r="BX7" s="747"/>
      <c r="BY7" s="747"/>
      <c r="BZ7" s="747"/>
      <c r="CA7" s="747"/>
      <c r="CB7" s="747"/>
      <c r="CC7" s="747"/>
      <c r="CD7" s="747"/>
      <c r="CE7" s="747"/>
      <c r="CF7" s="747"/>
      <c r="CG7" s="762"/>
      <c r="CH7" s="743">
        <v>1</v>
      </c>
      <c r="CI7" s="744"/>
      <c r="CJ7" s="744"/>
      <c r="CK7" s="744"/>
      <c r="CL7" s="745"/>
      <c r="CM7" s="743">
        <v>387</v>
      </c>
      <c r="CN7" s="744"/>
      <c r="CO7" s="744"/>
      <c r="CP7" s="744"/>
      <c r="CQ7" s="745"/>
      <c r="CR7" s="743">
        <v>5</v>
      </c>
      <c r="CS7" s="744"/>
      <c r="CT7" s="744"/>
      <c r="CU7" s="744"/>
      <c r="CV7" s="745"/>
      <c r="CW7" s="743" t="s">
        <v>522</v>
      </c>
      <c r="CX7" s="744"/>
      <c r="CY7" s="744"/>
      <c r="CZ7" s="744"/>
      <c r="DA7" s="745"/>
      <c r="DB7" s="743" t="s">
        <v>522</v>
      </c>
      <c r="DC7" s="744"/>
      <c r="DD7" s="744"/>
      <c r="DE7" s="744"/>
      <c r="DF7" s="745"/>
      <c r="DG7" s="743">
        <v>806</v>
      </c>
      <c r="DH7" s="744"/>
      <c r="DI7" s="744"/>
      <c r="DJ7" s="744"/>
      <c r="DK7" s="745"/>
      <c r="DL7" s="743" t="s">
        <v>522</v>
      </c>
      <c r="DM7" s="744"/>
      <c r="DN7" s="744"/>
      <c r="DO7" s="744"/>
      <c r="DP7" s="745"/>
      <c r="DQ7" s="743">
        <v>809</v>
      </c>
      <c r="DR7" s="744"/>
      <c r="DS7" s="744"/>
      <c r="DT7" s="744"/>
      <c r="DU7" s="745"/>
      <c r="DV7" s="746"/>
      <c r="DW7" s="747"/>
      <c r="DX7" s="747"/>
      <c r="DY7" s="747"/>
      <c r="DZ7" s="748"/>
      <c r="EA7" s="234"/>
    </row>
    <row r="8" spans="1:131" s="235" customFormat="1" ht="26.25" customHeight="1" x14ac:dyDescent="0.2">
      <c r="A8" s="238">
        <v>2</v>
      </c>
      <c r="B8" s="780" t="s">
        <v>574</v>
      </c>
      <c r="C8" s="781"/>
      <c r="D8" s="781"/>
      <c r="E8" s="781"/>
      <c r="F8" s="781"/>
      <c r="G8" s="781"/>
      <c r="H8" s="781"/>
      <c r="I8" s="781"/>
      <c r="J8" s="781"/>
      <c r="K8" s="781"/>
      <c r="L8" s="781"/>
      <c r="M8" s="781"/>
      <c r="N8" s="781"/>
      <c r="O8" s="781"/>
      <c r="P8" s="782"/>
      <c r="Q8" s="783">
        <v>1998</v>
      </c>
      <c r="R8" s="784"/>
      <c r="S8" s="784"/>
      <c r="T8" s="784"/>
      <c r="U8" s="784"/>
      <c r="V8" s="784">
        <v>1998</v>
      </c>
      <c r="W8" s="784"/>
      <c r="X8" s="784"/>
      <c r="Y8" s="784"/>
      <c r="Z8" s="784"/>
      <c r="AA8" s="784" t="s">
        <v>522</v>
      </c>
      <c r="AB8" s="784"/>
      <c r="AC8" s="784"/>
      <c r="AD8" s="784"/>
      <c r="AE8" s="785"/>
      <c r="AF8" s="786" t="s">
        <v>522</v>
      </c>
      <c r="AG8" s="787"/>
      <c r="AH8" s="787"/>
      <c r="AI8" s="787"/>
      <c r="AJ8" s="788"/>
      <c r="AK8" s="769">
        <v>1328</v>
      </c>
      <c r="AL8" s="770"/>
      <c r="AM8" s="770"/>
      <c r="AN8" s="770"/>
      <c r="AO8" s="770"/>
      <c r="AP8" s="770">
        <v>1821</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591</v>
      </c>
      <c r="BT8" s="774"/>
      <c r="BU8" s="774"/>
      <c r="BV8" s="774"/>
      <c r="BW8" s="774"/>
      <c r="BX8" s="774"/>
      <c r="BY8" s="774"/>
      <c r="BZ8" s="774"/>
      <c r="CA8" s="774"/>
      <c r="CB8" s="774"/>
      <c r="CC8" s="774"/>
      <c r="CD8" s="774"/>
      <c r="CE8" s="774"/>
      <c r="CF8" s="774"/>
      <c r="CG8" s="775"/>
      <c r="CH8" s="776">
        <v>391</v>
      </c>
      <c r="CI8" s="777"/>
      <c r="CJ8" s="777"/>
      <c r="CK8" s="777"/>
      <c r="CL8" s="778"/>
      <c r="CM8" s="776">
        <v>33</v>
      </c>
      <c r="CN8" s="777"/>
      <c r="CO8" s="777"/>
      <c r="CP8" s="777"/>
      <c r="CQ8" s="778"/>
      <c r="CR8" s="776">
        <v>3</v>
      </c>
      <c r="CS8" s="777"/>
      <c r="CT8" s="777"/>
      <c r="CU8" s="777"/>
      <c r="CV8" s="778"/>
      <c r="CW8" s="776" t="s">
        <v>522</v>
      </c>
      <c r="CX8" s="777"/>
      <c r="CY8" s="777"/>
      <c r="CZ8" s="777"/>
      <c r="DA8" s="778"/>
      <c r="DB8" s="776" t="s">
        <v>522</v>
      </c>
      <c r="DC8" s="777"/>
      <c r="DD8" s="777"/>
      <c r="DE8" s="777"/>
      <c r="DF8" s="778"/>
      <c r="DG8" s="776" t="s">
        <v>522</v>
      </c>
      <c r="DH8" s="777"/>
      <c r="DI8" s="777"/>
      <c r="DJ8" s="777"/>
      <c r="DK8" s="778"/>
      <c r="DL8" s="776" t="s">
        <v>522</v>
      </c>
      <c r="DM8" s="777"/>
      <c r="DN8" s="777"/>
      <c r="DO8" s="777"/>
      <c r="DP8" s="778"/>
      <c r="DQ8" s="776" t="s">
        <v>522</v>
      </c>
      <c r="DR8" s="777"/>
      <c r="DS8" s="777"/>
      <c r="DT8" s="777"/>
      <c r="DU8" s="778"/>
      <c r="DV8" s="773"/>
      <c r="DW8" s="774"/>
      <c r="DX8" s="774"/>
      <c r="DY8" s="774"/>
      <c r="DZ8" s="779"/>
      <c r="EA8" s="234"/>
    </row>
    <row r="9" spans="1:131" s="235" customFormat="1" ht="26.25" customHeight="1" x14ac:dyDescent="0.2">
      <c r="A9" s="238">
        <v>3</v>
      </c>
      <c r="B9" s="780" t="s">
        <v>575</v>
      </c>
      <c r="C9" s="781"/>
      <c r="D9" s="781"/>
      <c r="E9" s="781"/>
      <c r="F9" s="781"/>
      <c r="G9" s="781"/>
      <c r="H9" s="781"/>
      <c r="I9" s="781"/>
      <c r="J9" s="781"/>
      <c r="K9" s="781"/>
      <c r="L9" s="781"/>
      <c r="M9" s="781"/>
      <c r="N9" s="781"/>
      <c r="O9" s="781"/>
      <c r="P9" s="782"/>
      <c r="Q9" s="783">
        <v>1892</v>
      </c>
      <c r="R9" s="784"/>
      <c r="S9" s="784"/>
      <c r="T9" s="784"/>
      <c r="U9" s="784"/>
      <c r="V9" s="784">
        <v>1892</v>
      </c>
      <c r="W9" s="784"/>
      <c r="X9" s="784"/>
      <c r="Y9" s="784"/>
      <c r="Z9" s="784"/>
      <c r="AA9" s="784" t="s">
        <v>522</v>
      </c>
      <c r="AB9" s="784"/>
      <c r="AC9" s="784"/>
      <c r="AD9" s="784"/>
      <c r="AE9" s="785"/>
      <c r="AF9" s="786" t="s">
        <v>522</v>
      </c>
      <c r="AG9" s="787"/>
      <c r="AH9" s="787"/>
      <c r="AI9" s="787"/>
      <c r="AJ9" s="788"/>
      <c r="AK9" s="769" t="s">
        <v>522</v>
      </c>
      <c r="AL9" s="770"/>
      <c r="AM9" s="770"/>
      <c r="AN9" s="770"/>
      <c r="AO9" s="770"/>
      <c r="AP9" s="770">
        <v>10214</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592</v>
      </c>
      <c r="BT9" s="774"/>
      <c r="BU9" s="774"/>
      <c r="BV9" s="774"/>
      <c r="BW9" s="774"/>
      <c r="BX9" s="774"/>
      <c r="BY9" s="774"/>
      <c r="BZ9" s="774"/>
      <c r="CA9" s="774"/>
      <c r="CB9" s="774"/>
      <c r="CC9" s="774"/>
      <c r="CD9" s="774"/>
      <c r="CE9" s="774"/>
      <c r="CF9" s="774"/>
      <c r="CG9" s="775"/>
      <c r="CH9" s="776">
        <v>40</v>
      </c>
      <c r="CI9" s="777"/>
      <c r="CJ9" s="777"/>
      <c r="CK9" s="777"/>
      <c r="CL9" s="778"/>
      <c r="CM9" s="776">
        <v>754</v>
      </c>
      <c r="CN9" s="777"/>
      <c r="CO9" s="777"/>
      <c r="CP9" s="777"/>
      <c r="CQ9" s="778"/>
      <c r="CR9" s="776">
        <v>122</v>
      </c>
      <c r="CS9" s="777"/>
      <c r="CT9" s="777"/>
      <c r="CU9" s="777"/>
      <c r="CV9" s="778"/>
      <c r="CW9" s="776" t="s">
        <v>522</v>
      </c>
      <c r="CX9" s="777"/>
      <c r="CY9" s="777"/>
      <c r="CZ9" s="777"/>
      <c r="DA9" s="778"/>
      <c r="DB9" s="776" t="s">
        <v>522</v>
      </c>
      <c r="DC9" s="777"/>
      <c r="DD9" s="777"/>
      <c r="DE9" s="777"/>
      <c r="DF9" s="778"/>
      <c r="DG9" s="776" t="s">
        <v>522</v>
      </c>
      <c r="DH9" s="777"/>
      <c r="DI9" s="777"/>
      <c r="DJ9" s="777"/>
      <c r="DK9" s="778"/>
      <c r="DL9" s="776" t="s">
        <v>522</v>
      </c>
      <c r="DM9" s="777"/>
      <c r="DN9" s="777"/>
      <c r="DO9" s="777"/>
      <c r="DP9" s="778"/>
      <c r="DQ9" s="776" t="s">
        <v>522</v>
      </c>
      <c r="DR9" s="777"/>
      <c r="DS9" s="777"/>
      <c r="DT9" s="777"/>
      <c r="DU9" s="778"/>
      <c r="DV9" s="773"/>
      <c r="DW9" s="774"/>
      <c r="DX9" s="774"/>
      <c r="DY9" s="774"/>
      <c r="DZ9" s="779"/>
      <c r="EA9" s="234"/>
    </row>
    <row r="10" spans="1:131" s="235" customFormat="1" ht="26.25" customHeight="1" x14ac:dyDescent="0.2">
      <c r="A10" s="238">
        <v>4</v>
      </c>
      <c r="B10" s="780" t="s">
        <v>603</v>
      </c>
      <c r="C10" s="781"/>
      <c r="D10" s="781"/>
      <c r="E10" s="781"/>
      <c r="F10" s="781"/>
      <c r="G10" s="781"/>
      <c r="H10" s="781"/>
      <c r="I10" s="781"/>
      <c r="J10" s="781"/>
      <c r="K10" s="781"/>
      <c r="L10" s="781"/>
      <c r="M10" s="781"/>
      <c r="N10" s="781"/>
      <c r="O10" s="781"/>
      <c r="P10" s="782"/>
      <c r="Q10" s="783">
        <v>496</v>
      </c>
      <c r="R10" s="784"/>
      <c r="S10" s="784"/>
      <c r="T10" s="784"/>
      <c r="U10" s="784"/>
      <c r="V10" s="784">
        <v>496</v>
      </c>
      <c r="W10" s="784"/>
      <c r="X10" s="784"/>
      <c r="Y10" s="784"/>
      <c r="Z10" s="784"/>
      <c r="AA10" s="784" t="s">
        <v>522</v>
      </c>
      <c r="AB10" s="784"/>
      <c r="AC10" s="784"/>
      <c r="AD10" s="784"/>
      <c r="AE10" s="785"/>
      <c r="AF10" s="786" t="s">
        <v>522</v>
      </c>
      <c r="AG10" s="787"/>
      <c r="AH10" s="787"/>
      <c r="AI10" s="787"/>
      <c r="AJ10" s="788"/>
      <c r="AK10" s="769">
        <v>428</v>
      </c>
      <c r="AL10" s="770"/>
      <c r="AM10" s="770"/>
      <c r="AN10" s="770"/>
      <c r="AO10" s="770"/>
      <c r="AP10" s="770">
        <v>53</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593</v>
      </c>
      <c r="BT10" s="774"/>
      <c r="BU10" s="774"/>
      <c r="BV10" s="774"/>
      <c r="BW10" s="774"/>
      <c r="BX10" s="774"/>
      <c r="BY10" s="774"/>
      <c r="BZ10" s="774"/>
      <c r="CA10" s="774"/>
      <c r="CB10" s="774"/>
      <c r="CC10" s="774"/>
      <c r="CD10" s="774"/>
      <c r="CE10" s="774"/>
      <c r="CF10" s="774"/>
      <c r="CG10" s="775"/>
      <c r="CH10" s="776">
        <v>1037</v>
      </c>
      <c r="CI10" s="777"/>
      <c r="CJ10" s="777"/>
      <c r="CK10" s="777"/>
      <c r="CL10" s="778"/>
      <c r="CM10" s="776">
        <v>2072</v>
      </c>
      <c r="CN10" s="777"/>
      <c r="CO10" s="777"/>
      <c r="CP10" s="777"/>
      <c r="CQ10" s="778"/>
      <c r="CR10" s="776">
        <v>157</v>
      </c>
      <c r="CS10" s="777"/>
      <c r="CT10" s="777"/>
      <c r="CU10" s="777"/>
      <c r="CV10" s="778"/>
      <c r="CW10" s="776">
        <v>1285</v>
      </c>
      <c r="CX10" s="777"/>
      <c r="CY10" s="777"/>
      <c r="CZ10" s="777"/>
      <c r="DA10" s="778"/>
      <c r="DB10" s="776">
        <v>11014</v>
      </c>
      <c r="DC10" s="777"/>
      <c r="DD10" s="777"/>
      <c r="DE10" s="777"/>
      <c r="DF10" s="778"/>
      <c r="DG10" s="776" t="s">
        <v>522</v>
      </c>
      <c r="DH10" s="777"/>
      <c r="DI10" s="777"/>
      <c r="DJ10" s="777"/>
      <c r="DK10" s="778"/>
      <c r="DL10" s="776" t="s">
        <v>522</v>
      </c>
      <c r="DM10" s="777"/>
      <c r="DN10" s="777"/>
      <c r="DO10" s="777"/>
      <c r="DP10" s="778"/>
      <c r="DQ10" s="776" t="s">
        <v>522</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t="s">
        <v>594</v>
      </c>
      <c r="BT11" s="774"/>
      <c r="BU11" s="774"/>
      <c r="BV11" s="774"/>
      <c r="BW11" s="774"/>
      <c r="BX11" s="774"/>
      <c r="BY11" s="774"/>
      <c r="BZ11" s="774"/>
      <c r="CA11" s="774"/>
      <c r="CB11" s="774"/>
      <c r="CC11" s="774"/>
      <c r="CD11" s="774"/>
      <c r="CE11" s="774"/>
      <c r="CF11" s="774"/>
      <c r="CG11" s="775"/>
      <c r="CH11" s="776">
        <v>15</v>
      </c>
      <c r="CI11" s="777"/>
      <c r="CJ11" s="777"/>
      <c r="CK11" s="777"/>
      <c r="CL11" s="778"/>
      <c r="CM11" s="776">
        <v>104</v>
      </c>
      <c r="CN11" s="777"/>
      <c r="CO11" s="777"/>
      <c r="CP11" s="777"/>
      <c r="CQ11" s="778"/>
      <c r="CR11" s="776">
        <v>2</v>
      </c>
      <c r="CS11" s="777"/>
      <c r="CT11" s="777"/>
      <c r="CU11" s="777"/>
      <c r="CV11" s="778"/>
      <c r="CW11" s="776" t="s">
        <v>522</v>
      </c>
      <c r="CX11" s="777"/>
      <c r="CY11" s="777"/>
      <c r="CZ11" s="777"/>
      <c r="DA11" s="778"/>
      <c r="DB11" s="776" t="s">
        <v>522</v>
      </c>
      <c r="DC11" s="777"/>
      <c r="DD11" s="777"/>
      <c r="DE11" s="777"/>
      <c r="DF11" s="778"/>
      <c r="DG11" s="776" t="s">
        <v>522</v>
      </c>
      <c r="DH11" s="777"/>
      <c r="DI11" s="777"/>
      <c r="DJ11" s="777"/>
      <c r="DK11" s="778"/>
      <c r="DL11" s="776" t="s">
        <v>522</v>
      </c>
      <c r="DM11" s="777"/>
      <c r="DN11" s="777"/>
      <c r="DO11" s="777"/>
      <c r="DP11" s="778"/>
      <c r="DQ11" s="776" t="s">
        <v>522</v>
      </c>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t="s">
        <v>595</v>
      </c>
      <c r="BT12" s="774"/>
      <c r="BU12" s="774"/>
      <c r="BV12" s="774"/>
      <c r="BW12" s="774"/>
      <c r="BX12" s="774"/>
      <c r="BY12" s="774"/>
      <c r="BZ12" s="774"/>
      <c r="CA12" s="774"/>
      <c r="CB12" s="774"/>
      <c r="CC12" s="774"/>
      <c r="CD12" s="774"/>
      <c r="CE12" s="774"/>
      <c r="CF12" s="774"/>
      <c r="CG12" s="775"/>
      <c r="CH12" s="776">
        <v>0</v>
      </c>
      <c r="CI12" s="777"/>
      <c r="CJ12" s="777"/>
      <c r="CK12" s="777"/>
      <c r="CL12" s="778"/>
      <c r="CM12" s="776">
        <v>5</v>
      </c>
      <c r="CN12" s="777"/>
      <c r="CO12" s="777"/>
      <c r="CP12" s="777"/>
      <c r="CQ12" s="778"/>
      <c r="CR12" s="776">
        <v>3</v>
      </c>
      <c r="CS12" s="777"/>
      <c r="CT12" s="777"/>
      <c r="CU12" s="777"/>
      <c r="CV12" s="778"/>
      <c r="CW12" s="776" t="s">
        <v>522</v>
      </c>
      <c r="CX12" s="777"/>
      <c r="CY12" s="777"/>
      <c r="CZ12" s="777"/>
      <c r="DA12" s="778"/>
      <c r="DB12" s="776" t="s">
        <v>522</v>
      </c>
      <c r="DC12" s="777"/>
      <c r="DD12" s="777"/>
      <c r="DE12" s="777"/>
      <c r="DF12" s="778"/>
      <c r="DG12" s="776" t="s">
        <v>522</v>
      </c>
      <c r="DH12" s="777"/>
      <c r="DI12" s="777"/>
      <c r="DJ12" s="777"/>
      <c r="DK12" s="778"/>
      <c r="DL12" s="776" t="s">
        <v>522</v>
      </c>
      <c r="DM12" s="777"/>
      <c r="DN12" s="777"/>
      <c r="DO12" s="777"/>
      <c r="DP12" s="778"/>
      <c r="DQ12" s="776" t="s">
        <v>522</v>
      </c>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t="s">
        <v>596</v>
      </c>
      <c r="BT13" s="774"/>
      <c r="BU13" s="774"/>
      <c r="BV13" s="774"/>
      <c r="BW13" s="774"/>
      <c r="BX13" s="774"/>
      <c r="BY13" s="774"/>
      <c r="BZ13" s="774"/>
      <c r="CA13" s="774"/>
      <c r="CB13" s="774"/>
      <c r="CC13" s="774"/>
      <c r="CD13" s="774"/>
      <c r="CE13" s="774"/>
      <c r="CF13" s="774"/>
      <c r="CG13" s="775"/>
      <c r="CH13" s="776">
        <v>120</v>
      </c>
      <c r="CI13" s="777"/>
      <c r="CJ13" s="777"/>
      <c r="CK13" s="777"/>
      <c r="CL13" s="778"/>
      <c r="CM13" s="776">
        <v>143</v>
      </c>
      <c r="CN13" s="777"/>
      <c r="CO13" s="777"/>
      <c r="CP13" s="777"/>
      <c r="CQ13" s="778"/>
      <c r="CR13" s="776">
        <v>5</v>
      </c>
      <c r="CS13" s="777"/>
      <c r="CT13" s="777"/>
      <c r="CU13" s="777"/>
      <c r="CV13" s="778"/>
      <c r="CW13" s="776" t="s">
        <v>522</v>
      </c>
      <c r="CX13" s="777"/>
      <c r="CY13" s="777"/>
      <c r="CZ13" s="777"/>
      <c r="DA13" s="778"/>
      <c r="DB13" s="776" t="s">
        <v>522</v>
      </c>
      <c r="DC13" s="777"/>
      <c r="DD13" s="777"/>
      <c r="DE13" s="777"/>
      <c r="DF13" s="778"/>
      <c r="DG13" s="776" t="s">
        <v>522</v>
      </c>
      <c r="DH13" s="777"/>
      <c r="DI13" s="777"/>
      <c r="DJ13" s="777"/>
      <c r="DK13" s="778"/>
      <c r="DL13" s="776" t="s">
        <v>522</v>
      </c>
      <c r="DM13" s="777"/>
      <c r="DN13" s="777"/>
      <c r="DO13" s="777"/>
      <c r="DP13" s="778"/>
      <c r="DQ13" s="776" t="s">
        <v>522</v>
      </c>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t="s">
        <v>605</v>
      </c>
      <c r="BT14" s="774"/>
      <c r="BU14" s="774"/>
      <c r="BV14" s="774"/>
      <c r="BW14" s="774"/>
      <c r="BX14" s="774"/>
      <c r="BY14" s="774"/>
      <c r="BZ14" s="774"/>
      <c r="CA14" s="774"/>
      <c r="CB14" s="774"/>
      <c r="CC14" s="774"/>
      <c r="CD14" s="774"/>
      <c r="CE14" s="774"/>
      <c r="CF14" s="774"/>
      <c r="CG14" s="775"/>
      <c r="CH14" s="776">
        <v>2</v>
      </c>
      <c r="CI14" s="777"/>
      <c r="CJ14" s="777"/>
      <c r="CK14" s="777"/>
      <c r="CL14" s="778"/>
      <c r="CM14" s="776">
        <v>3</v>
      </c>
      <c r="CN14" s="777"/>
      <c r="CO14" s="777"/>
      <c r="CP14" s="777"/>
      <c r="CQ14" s="778"/>
      <c r="CR14" s="776">
        <v>1</v>
      </c>
      <c r="CS14" s="777"/>
      <c r="CT14" s="777"/>
      <c r="CU14" s="777"/>
      <c r="CV14" s="778"/>
      <c r="CW14" s="776">
        <v>25</v>
      </c>
      <c r="CX14" s="777"/>
      <c r="CY14" s="777"/>
      <c r="CZ14" s="777"/>
      <c r="DA14" s="778"/>
      <c r="DB14" s="776" t="s">
        <v>522</v>
      </c>
      <c r="DC14" s="777"/>
      <c r="DD14" s="777"/>
      <c r="DE14" s="777"/>
      <c r="DF14" s="778"/>
      <c r="DG14" s="776" t="s">
        <v>522</v>
      </c>
      <c r="DH14" s="777"/>
      <c r="DI14" s="777"/>
      <c r="DJ14" s="777"/>
      <c r="DK14" s="778"/>
      <c r="DL14" s="776" t="s">
        <v>522</v>
      </c>
      <c r="DM14" s="777"/>
      <c r="DN14" s="777"/>
      <c r="DO14" s="777"/>
      <c r="DP14" s="778"/>
      <c r="DQ14" s="776" t="s">
        <v>522</v>
      </c>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77952</v>
      </c>
      <c r="R23" s="793"/>
      <c r="S23" s="793"/>
      <c r="T23" s="793"/>
      <c r="U23" s="793"/>
      <c r="V23" s="793">
        <v>77450</v>
      </c>
      <c r="W23" s="793"/>
      <c r="X23" s="793"/>
      <c r="Y23" s="793"/>
      <c r="Z23" s="793"/>
      <c r="AA23" s="793">
        <v>502</v>
      </c>
      <c r="AB23" s="793"/>
      <c r="AC23" s="793"/>
      <c r="AD23" s="793"/>
      <c r="AE23" s="794"/>
      <c r="AF23" s="795">
        <v>409</v>
      </c>
      <c r="AG23" s="793"/>
      <c r="AH23" s="793"/>
      <c r="AI23" s="793"/>
      <c r="AJ23" s="796"/>
      <c r="AK23" s="797"/>
      <c r="AL23" s="798"/>
      <c r="AM23" s="798"/>
      <c r="AN23" s="798"/>
      <c r="AO23" s="798"/>
      <c r="AP23" s="793">
        <v>62936</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11312</v>
      </c>
      <c r="R28" s="823"/>
      <c r="S28" s="823"/>
      <c r="T28" s="823"/>
      <c r="U28" s="823"/>
      <c r="V28" s="823">
        <v>10753</v>
      </c>
      <c r="W28" s="823"/>
      <c r="X28" s="823"/>
      <c r="Y28" s="823"/>
      <c r="Z28" s="823"/>
      <c r="AA28" s="823">
        <v>559</v>
      </c>
      <c r="AB28" s="823"/>
      <c r="AC28" s="823"/>
      <c r="AD28" s="823"/>
      <c r="AE28" s="824"/>
      <c r="AF28" s="825">
        <v>559</v>
      </c>
      <c r="AG28" s="823"/>
      <c r="AH28" s="823"/>
      <c r="AI28" s="823"/>
      <c r="AJ28" s="826"/>
      <c r="AK28" s="827">
        <v>998</v>
      </c>
      <c r="AL28" s="828"/>
      <c r="AM28" s="828"/>
      <c r="AN28" s="828"/>
      <c r="AO28" s="828"/>
      <c r="AP28" s="828" t="s">
        <v>522</v>
      </c>
      <c r="AQ28" s="828"/>
      <c r="AR28" s="828"/>
      <c r="AS28" s="828"/>
      <c r="AT28" s="828"/>
      <c r="AU28" s="828" t="s">
        <v>522</v>
      </c>
      <c r="AV28" s="828"/>
      <c r="AW28" s="828"/>
      <c r="AX28" s="828"/>
      <c r="AY28" s="828"/>
      <c r="AZ28" s="829" t="s">
        <v>522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9809</v>
      </c>
      <c r="R29" s="784"/>
      <c r="S29" s="784"/>
      <c r="T29" s="784"/>
      <c r="U29" s="784"/>
      <c r="V29" s="784">
        <v>9657</v>
      </c>
      <c r="W29" s="784"/>
      <c r="X29" s="784"/>
      <c r="Y29" s="784"/>
      <c r="Z29" s="784"/>
      <c r="AA29" s="784">
        <v>152</v>
      </c>
      <c r="AB29" s="784"/>
      <c r="AC29" s="784"/>
      <c r="AD29" s="784"/>
      <c r="AE29" s="785"/>
      <c r="AF29" s="786">
        <v>152</v>
      </c>
      <c r="AG29" s="787"/>
      <c r="AH29" s="787"/>
      <c r="AI29" s="787"/>
      <c r="AJ29" s="788"/>
      <c r="AK29" s="834">
        <v>1493</v>
      </c>
      <c r="AL29" s="830"/>
      <c r="AM29" s="830"/>
      <c r="AN29" s="830"/>
      <c r="AO29" s="830"/>
      <c r="AP29" s="830" t="s">
        <v>522</v>
      </c>
      <c r="AQ29" s="830"/>
      <c r="AR29" s="830"/>
      <c r="AS29" s="830"/>
      <c r="AT29" s="830"/>
      <c r="AU29" s="830" t="s">
        <v>522</v>
      </c>
      <c r="AV29" s="830"/>
      <c r="AW29" s="830"/>
      <c r="AX29" s="830"/>
      <c r="AY29" s="830"/>
      <c r="AZ29" s="831" t="s">
        <v>522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1423</v>
      </c>
      <c r="R30" s="784"/>
      <c r="S30" s="784"/>
      <c r="T30" s="784"/>
      <c r="U30" s="784"/>
      <c r="V30" s="784">
        <v>1415</v>
      </c>
      <c r="W30" s="784"/>
      <c r="X30" s="784"/>
      <c r="Y30" s="784"/>
      <c r="Z30" s="784"/>
      <c r="AA30" s="784">
        <v>8</v>
      </c>
      <c r="AB30" s="784"/>
      <c r="AC30" s="784"/>
      <c r="AD30" s="784"/>
      <c r="AE30" s="785"/>
      <c r="AF30" s="786">
        <v>8</v>
      </c>
      <c r="AG30" s="787"/>
      <c r="AH30" s="787"/>
      <c r="AI30" s="787"/>
      <c r="AJ30" s="788"/>
      <c r="AK30" s="834">
        <v>317</v>
      </c>
      <c r="AL30" s="830"/>
      <c r="AM30" s="830"/>
      <c r="AN30" s="830"/>
      <c r="AO30" s="830"/>
      <c r="AP30" s="830" t="s">
        <v>522</v>
      </c>
      <c r="AQ30" s="830"/>
      <c r="AR30" s="830"/>
      <c r="AS30" s="830"/>
      <c r="AT30" s="830"/>
      <c r="AU30" s="830" t="s">
        <v>522</v>
      </c>
      <c r="AV30" s="830"/>
      <c r="AW30" s="830"/>
      <c r="AX30" s="830"/>
      <c r="AY30" s="830"/>
      <c r="AZ30" s="831" t="s">
        <v>522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414</v>
      </c>
      <c r="C31" s="781"/>
      <c r="D31" s="781"/>
      <c r="E31" s="781"/>
      <c r="F31" s="781"/>
      <c r="G31" s="781"/>
      <c r="H31" s="781"/>
      <c r="I31" s="781"/>
      <c r="J31" s="781"/>
      <c r="K31" s="781"/>
      <c r="L31" s="781"/>
      <c r="M31" s="781"/>
      <c r="N31" s="781"/>
      <c r="O31" s="781"/>
      <c r="P31" s="782"/>
      <c r="Q31" s="783">
        <v>2607</v>
      </c>
      <c r="R31" s="784"/>
      <c r="S31" s="784"/>
      <c r="T31" s="784"/>
      <c r="U31" s="784"/>
      <c r="V31" s="784">
        <v>2523</v>
      </c>
      <c r="W31" s="784"/>
      <c r="X31" s="784"/>
      <c r="Y31" s="784"/>
      <c r="Z31" s="784"/>
      <c r="AA31" s="784">
        <v>84</v>
      </c>
      <c r="AB31" s="784"/>
      <c r="AC31" s="784"/>
      <c r="AD31" s="784"/>
      <c r="AE31" s="785"/>
      <c r="AF31" s="786">
        <v>451</v>
      </c>
      <c r="AG31" s="787"/>
      <c r="AH31" s="787"/>
      <c r="AI31" s="787"/>
      <c r="AJ31" s="788"/>
      <c r="AK31" s="834">
        <v>4</v>
      </c>
      <c r="AL31" s="830"/>
      <c r="AM31" s="830"/>
      <c r="AN31" s="830"/>
      <c r="AO31" s="830"/>
      <c r="AP31" s="830">
        <v>7490</v>
      </c>
      <c r="AQ31" s="830"/>
      <c r="AR31" s="830"/>
      <c r="AS31" s="830"/>
      <c r="AT31" s="830"/>
      <c r="AU31" s="830">
        <v>7</v>
      </c>
      <c r="AV31" s="830"/>
      <c r="AW31" s="830"/>
      <c r="AX31" s="830"/>
      <c r="AY31" s="830"/>
      <c r="AZ31" s="831" t="s">
        <v>522</v>
      </c>
      <c r="BA31" s="831"/>
      <c r="BB31" s="831"/>
      <c r="BC31" s="831"/>
      <c r="BD31" s="831"/>
      <c r="BE31" s="832" t="s">
        <v>415</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416</v>
      </c>
      <c r="C32" s="781"/>
      <c r="D32" s="781"/>
      <c r="E32" s="781"/>
      <c r="F32" s="781"/>
      <c r="G32" s="781"/>
      <c r="H32" s="781"/>
      <c r="I32" s="781"/>
      <c r="J32" s="781"/>
      <c r="K32" s="781"/>
      <c r="L32" s="781"/>
      <c r="M32" s="781"/>
      <c r="N32" s="781"/>
      <c r="O32" s="781"/>
      <c r="P32" s="782"/>
      <c r="Q32" s="783">
        <v>4016</v>
      </c>
      <c r="R32" s="784"/>
      <c r="S32" s="784"/>
      <c r="T32" s="784"/>
      <c r="U32" s="784"/>
      <c r="V32" s="784">
        <v>3622</v>
      </c>
      <c r="W32" s="784"/>
      <c r="X32" s="784"/>
      <c r="Y32" s="784"/>
      <c r="Z32" s="784"/>
      <c r="AA32" s="784">
        <v>394</v>
      </c>
      <c r="AB32" s="784"/>
      <c r="AC32" s="784"/>
      <c r="AD32" s="784"/>
      <c r="AE32" s="785"/>
      <c r="AF32" s="786">
        <v>504</v>
      </c>
      <c r="AG32" s="787"/>
      <c r="AH32" s="787"/>
      <c r="AI32" s="787"/>
      <c r="AJ32" s="788"/>
      <c r="AK32" s="834">
        <v>1141</v>
      </c>
      <c r="AL32" s="830"/>
      <c r="AM32" s="830"/>
      <c r="AN32" s="830"/>
      <c r="AO32" s="830"/>
      <c r="AP32" s="830">
        <v>23383</v>
      </c>
      <c r="AQ32" s="830"/>
      <c r="AR32" s="830"/>
      <c r="AS32" s="830"/>
      <c r="AT32" s="830"/>
      <c r="AU32" s="830">
        <v>11130</v>
      </c>
      <c r="AV32" s="830"/>
      <c r="AW32" s="830"/>
      <c r="AX32" s="830"/>
      <c r="AY32" s="830"/>
      <c r="AZ32" s="831" t="s">
        <v>522</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1674</v>
      </c>
      <c r="AG63" s="844"/>
      <c r="AH63" s="844"/>
      <c r="AI63" s="844"/>
      <c r="AJ63" s="845"/>
      <c r="AK63" s="846"/>
      <c r="AL63" s="841"/>
      <c r="AM63" s="841"/>
      <c r="AN63" s="841"/>
      <c r="AO63" s="841"/>
      <c r="AP63" s="844">
        <v>31297</v>
      </c>
      <c r="AQ63" s="844"/>
      <c r="AR63" s="844"/>
      <c r="AS63" s="844"/>
      <c r="AT63" s="844"/>
      <c r="AU63" s="844">
        <v>12788</v>
      </c>
      <c r="AV63" s="844"/>
      <c r="AW63" s="844"/>
      <c r="AX63" s="844"/>
      <c r="AY63" s="844"/>
      <c r="AZ63" s="848"/>
      <c r="BA63" s="848"/>
      <c r="BB63" s="848"/>
      <c r="BC63" s="848"/>
      <c r="BD63" s="848"/>
      <c r="BE63" s="849"/>
      <c r="BF63" s="849"/>
      <c r="BG63" s="849"/>
      <c r="BH63" s="849"/>
      <c r="BI63" s="850"/>
      <c r="BJ63" s="851" t="s">
        <v>396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420</v>
      </c>
      <c r="B66" s="728"/>
      <c r="C66" s="728"/>
      <c r="D66" s="728"/>
      <c r="E66" s="728"/>
      <c r="F66" s="728"/>
      <c r="G66" s="728"/>
      <c r="H66" s="728"/>
      <c r="I66" s="728"/>
      <c r="J66" s="728"/>
      <c r="K66" s="728"/>
      <c r="L66" s="728"/>
      <c r="M66" s="728"/>
      <c r="N66" s="728"/>
      <c r="O66" s="728"/>
      <c r="P66" s="729"/>
      <c r="Q66" s="733" t="s">
        <v>403</v>
      </c>
      <c r="R66" s="734"/>
      <c r="S66" s="734"/>
      <c r="T66" s="734"/>
      <c r="U66" s="735"/>
      <c r="V66" s="733" t="s">
        <v>421</v>
      </c>
      <c r="W66" s="734"/>
      <c r="X66" s="734"/>
      <c r="Y66" s="734"/>
      <c r="Z66" s="735"/>
      <c r="AA66" s="733" t="s">
        <v>422</v>
      </c>
      <c r="AB66" s="734"/>
      <c r="AC66" s="734"/>
      <c r="AD66" s="734"/>
      <c r="AE66" s="735"/>
      <c r="AF66" s="854" t="s">
        <v>406</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597</v>
      </c>
      <c r="C68" s="870"/>
      <c r="D68" s="870"/>
      <c r="E68" s="870"/>
      <c r="F68" s="870"/>
      <c r="G68" s="870"/>
      <c r="H68" s="870"/>
      <c r="I68" s="870"/>
      <c r="J68" s="870"/>
      <c r="K68" s="870"/>
      <c r="L68" s="870"/>
      <c r="M68" s="870"/>
      <c r="N68" s="870"/>
      <c r="O68" s="870"/>
      <c r="P68" s="871"/>
      <c r="Q68" s="872">
        <v>1633</v>
      </c>
      <c r="R68" s="866"/>
      <c r="S68" s="866"/>
      <c r="T68" s="866"/>
      <c r="U68" s="866"/>
      <c r="V68" s="866">
        <v>1633</v>
      </c>
      <c r="W68" s="866"/>
      <c r="X68" s="866"/>
      <c r="Y68" s="866"/>
      <c r="Z68" s="866"/>
      <c r="AA68" s="866" t="s">
        <v>522</v>
      </c>
      <c r="AB68" s="866"/>
      <c r="AC68" s="866"/>
      <c r="AD68" s="866"/>
      <c r="AE68" s="866"/>
      <c r="AF68" s="866" t="s">
        <v>522</v>
      </c>
      <c r="AG68" s="866"/>
      <c r="AH68" s="866"/>
      <c r="AI68" s="866"/>
      <c r="AJ68" s="866"/>
      <c r="AK68" s="866" t="s">
        <v>522</v>
      </c>
      <c r="AL68" s="866"/>
      <c r="AM68" s="866"/>
      <c r="AN68" s="866"/>
      <c r="AO68" s="866"/>
      <c r="AP68" s="866" t="s">
        <v>522</v>
      </c>
      <c r="AQ68" s="866"/>
      <c r="AR68" s="866"/>
      <c r="AS68" s="866"/>
      <c r="AT68" s="866"/>
      <c r="AU68" s="866" t="s">
        <v>522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598</v>
      </c>
      <c r="C69" s="874"/>
      <c r="D69" s="874"/>
      <c r="E69" s="874"/>
      <c r="F69" s="874"/>
      <c r="G69" s="874"/>
      <c r="H69" s="874"/>
      <c r="I69" s="874"/>
      <c r="J69" s="874"/>
      <c r="K69" s="874"/>
      <c r="L69" s="874"/>
      <c r="M69" s="874"/>
      <c r="N69" s="874"/>
      <c r="O69" s="874"/>
      <c r="P69" s="875"/>
      <c r="Q69" s="876">
        <v>3751</v>
      </c>
      <c r="R69" s="830"/>
      <c r="S69" s="830"/>
      <c r="T69" s="830"/>
      <c r="U69" s="830"/>
      <c r="V69" s="830">
        <v>3751</v>
      </c>
      <c r="W69" s="830"/>
      <c r="X69" s="830"/>
      <c r="Y69" s="830"/>
      <c r="Z69" s="830"/>
      <c r="AA69" s="830" t="s">
        <v>522</v>
      </c>
      <c r="AB69" s="830"/>
      <c r="AC69" s="830"/>
      <c r="AD69" s="830"/>
      <c r="AE69" s="830"/>
      <c r="AF69" s="830" t="s">
        <v>522</v>
      </c>
      <c r="AG69" s="830"/>
      <c r="AH69" s="830"/>
      <c r="AI69" s="830"/>
      <c r="AJ69" s="830"/>
      <c r="AK69" s="830" t="s">
        <v>522</v>
      </c>
      <c r="AL69" s="830"/>
      <c r="AM69" s="830"/>
      <c r="AN69" s="830"/>
      <c r="AO69" s="830"/>
      <c r="AP69" s="830">
        <v>1433</v>
      </c>
      <c r="AQ69" s="830"/>
      <c r="AR69" s="830"/>
      <c r="AS69" s="830"/>
      <c r="AT69" s="830"/>
      <c r="AU69" s="830">
        <v>472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604</v>
      </c>
      <c r="C70" s="874"/>
      <c r="D70" s="874"/>
      <c r="E70" s="874"/>
      <c r="F70" s="874"/>
      <c r="G70" s="874"/>
      <c r="H70" s="874"/>
      <c r="I70" s="874"/>
      <c r="J70" s="874"/>
      <c r="K70" s="874"/>
      <c r="L70" s="874"/>
      <c r="M70" s="874"/>
      <c r="N70" s="874"/>
      <c r="O70" s="874"/>
      <c r="P70" s="875"/>
      <c r="Q70" s="876">
        <v>110363</v>
      </c>
      <c r="R70" s="830"/>
      <c r="S70" s="830"/>
      <c r="T70" s="830"/>
      <c r="U70" s="830"/>
      <c r="V70" s="830">
        <v>102204</v>
      </c>
      <c r="W70" s="830"/>
      <c r="X70" s="830"/>
      <c r="Y70" s="830"/>
      <c r="Z70" s="830"/>
      <c r="AA70" s="830">
        <v>8159</v>
      </c>
      <c r="AB70" s="830"/>
      <c r="AC70" s="830"/>
      <c r="AD70" s="830"/>
      <c r="AE70" s="830"/>
      <c r="AF70" s="830">
        <v>15550</v>
      </c>
      <c r="AG70" s="830"/>
      <c r="AH70" s="830"/>
      <c r="AI70" s="830"/>
      <c r="AJ70" s="830"/>
      <c r="AK70" s="830" t="s">
        <v>522</v>
      </c>
      <c r="AL70" s="830"/>
      <c r="AM70" s="830"/>
      <c r="AN70" s="830"/>
      <c r="AO70" s="830"/>
      <c r="AP70" s="830" t="s">
        <v>522</v>
      </c>
      <c r="AQ70" s="830"/>
      <c r="AR70" s="830"/>
      <c r="AS70" s="830"/>
      <c r="AT70" s="830"/>
      <c r="AU70" s="830" t="s">
        <v>522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599</v>
      </c>
      <c r="C71" s="874"/>
      <c r="D71" s="874"/>
      <c r="E71" s="874"/>
      <c r="F71" s="874"/>
      <c r="G71" s="874"/>
      <c r="H71" s="874"/>
      <c r="I71" s="874"/>
      <c r="J71" s="874"/>
      <c r="K71" s="874"/>
      <c r="L71" s="874"/>
      <c r="M71" s="874"/>
      <c r="N71" s="874"/>
      <c r="O71" s="874"/>
      <c r="P71" s="875"/>
      <c r="Q71" s="876">
        <v>194</v>
      </c>
      <c r="R71" s="830"/>
      <c r="S71" s="830"/>
      <c r="T71" s="830"/>
      <c r="U71" s="830"/>
      <c r="V71" s="830">
        <v>178</v>
      </c>
      <c r="W71" s="830"/>
      <c r="X71" s="830"/>
      <c r="Y71" s="830"/>
      <c r="Z71" s="830"/>
      <c r="AA71" s="830">
        <v>16</v>
      </c>
      <c r="AB71" s="830"/>
      <c r="AC71" s="830"/>
      <c r="AD71" s="830"/>
      <c r="AE71" s="830"/>
      <c r="AF71" s="830">
        <v>16</v>
      </c>
      <c r="AG71" s="830"/>
      <c r="AH71" s="830"/>
      <c r="AI71" s="830"/>
      <c r="AJ71" s="830"/>
      <c r="AK71" s="830" t="s">
        <v>522</v>
      </c>
      <c r="AL71" s="830"/>
      <c r="AM71" s="830"/>
      <c r="AN71" s="830"/>
      <c r="AO71" s="830"/>
      <c r="AP71" s="830" t="s">
        <v>522</v>
      </c>
      <c r="AQ71" s="830"/>
      <c r="AR71" s="830"/>
      <c r="AS71" s="830"/>
      <c r="AT71" s="830"/>
      <c r="AU71" s="830" t="s">
        <v>522</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600</v>
      </c>
      <c r="C72" s="874"/>
      <c r="D72" s="874"/>
      <c r="E72" s="874"/>
      <c r="F72" s="874"/>
      <c r="G72" s="874"/>
      <c r="H72" s="874"/>
      <c r="I72" s="874"/>
      <c r="J72" s="874"/>
      <c r="K72" s="874"/>
      <c r="L72" s="874"/>
      <c r="M72" s="874"/>
      <c r="N72" s="874"/>
      <c r="O72" s="874"/>
      <c r="P72" s="875"/>
      <c r="Q72" s="876">
        <v>1305178</v>
      </c>
      <c r="R72" s="830"/>
      <c r="S72" s="830"/>
      <c r="T72" s="830"/>
      <c r="U72" s="830"/>
      <c r="V72" s="830">
        <v>1290844</v>
      </c>
      <c r="W72" s="830"/>
      <c r="X72" s="830"/>
      <c r="Y72" s="830"/>
      <c r="Z72" s="830"/>
      <c r="AA72" s="830">
        <v>14334</v>
      </c>
      <c r="AB72" s="830"/>
      <c r="AC72" s="830"/>
      <c r="AD72" s="830"/>
      <c r="AE72" s="830"/>
      <c r="AF72" s="830">
        <v>14334</v>
      </c>
      <c r="AG72" s="830"/>
      <c r="AH72" s="830"/>
      <c r="AI72" s="830"/>
      <c r="AJ72" s="830"/>
      <c r="AK72" s="830">
        <v>9500</v>
      </c>
      <c r="AL72" s="830"/>
      <c r="AM72" s="830"/>
      <c r="AN72" s="830"/>
      <c r="AO72" s="830"/>
      <c r="AP72" s="830" t="s">
        <v>522</v>
      </c>
      <c r="AQ72" s="830"/>
      <c r="AR72" s="830"/>
      <c r="AS72" s="830"/>
      <c r="AT72" s="830"/>
      <c r="AU72" s="830" t="s">
        <v>522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601</v>
      </c>
      <c r="C73" s="874"/>
      <c r="D73" s="874"/>
      <c r="E73" s="874"/>
      <c r="F73" s="874"/>
      <c r="G73" s="874"/>
      <c r="H73" s="874"/>
      <c r="I73" s="874"/>
      <c r="J73" s="874"/>
      <c r="K73" s="874"/>
      <c r="L73" s="874"/>
      <c r="M73" s="874"/>
      <c r="N73" s="874"/>
      <c r="O73" s="874"/>
      <c r="P73" s="875"/>
      <c r="Q73" s="876">
        <v>39180</v>
      </c>
      <c r="R73" s="830"/>
      <c r="S73" s="830"/>
      <c r="T73" s="830"/>
      <c r="U73" s="830"/>
      <c r="V73" s="830">
        <v>36872</v>
      </c>
      <c r="W73" s="830"/>
      <c r="X73" s="830"/>
      <c r="Y73" s="830"/>
      <c r="Z73" s="830"/>
      <c r="AA73" s="830">
        <v>2308</v>
      </c>
      <c r="AB73" s="830"/>
      <c r="AC73" s="830"/>
      <c r="AD73" s="830"/>
      <c r="AE73" s="830"/>
      <c r="AF73" s="830">
        <v>23683</v>
      </c>
      <c r="AG73" s="830"/>
      <c r="AH73" s="830"/>
      <c r="AI73" s="830"/>
      <c r="AJ73" s="830"/>
      <c r="AK73" s="830" t="s">
        <v>522</v>
      </c>
      <c r="AL73" s="830"/>
      <c r="AM73" s="830"/>
      <c r="AN73" s="830"/>
      <c r="AO73" s="830"/>
      <c r="AP73" s="830">
        <v>98164</v>
      </c>
      <c r="AQ73" s="830"/>
      <c r="AR73" s="830"/>
      <c r="AS73" s="830"/>
      <c r="AT73" s="830"/>
      <c r="AU73" s="830" t="s">
        <v>522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602</v>
      </c>
      <c r="C74" s="874"/>
      <c r="D74" s="874"/>
      <c r="E74" s="874"/>
      <c r="F74" s="874"/>
      <c r="G74" s="874"/>
      <c r="H74" s="874"/>
      <c r="I74" s="874"/>
      <c r="J74" s="874"/>
      <c r="K74" s="874"/>
      <c r="L74" s="874"/>
      <c r="M74" s="874"/>
      <c r="N74" s="874"/>
      <c r="O74" s="874"/>
      <c r="P74" s="875"/>
      <c r="Q74" s="876">
        <v>6632</v>
      </c>
      <c r="R74" s="830"/>
      <c r="S74" s="830"/>
      <c r="T74" s="830"/>
      <c r="U74" s="830"/>
      <c r="V74" s="830">
        <v>5979</v>
      </c>
      <c r="W74" s="830"/>
      <c r="X74" s="830"/>
      <c r="Y74" s="830"/>
      <c r="Z74" s="830"/>
      <c r="AA74" s="830">
        <v>653</v>
      </c>
      <c r="AB74" s="830"/>
      <c r="AC74" s="830"/>
      <c r="AD74" s="830"/>
      <c r="AE74" s="830"/>
      <c r="AF74" s="830">
        <v>19383</v>
      </c>
      <c r="AG74" s="830"/>
      <c r="AH74" s="830"/>
      <c r="AI74" s="830"/>
      <c r="AJ74" s="830"/>
      <c r="AK74" s="830" t="s">
        <v>522</v>
      </c>
      <c r="AL74" s="830"/>
      <c r="AM74" s="830"/>
      <c r="AN74" s="830"/>
      <c r="AO74" s="830"/>
      <c r="AP74" s="830">
        <v>20120</v>
      </c>
      <c r="AQ74" s="830"/>
      <c r="AR74" s="830"/>
      <c r="AS74" s="830"/>
      <c r="AT74" s="830"/>
      <c r="AU74" s="830" t="s">
        <v>522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72966</v>
      </c>
      <c r="AG88" s="844"/>
      <c r="AH88" s="844"/>
      <c r="AI88" s="844"/>
      <c r="AJ88" s="844"/>
      <c r="AK88" s="841"/>
      <c r="AL88" s="841"/>
      <c r="AM88" s="841"/>
      <c r="AN88" s="841"/>
      <c r="AO88" s="841"/>
      <c r="AP88" s="844">
        <v>119717</v>
      </c>
      <c r="AQ88" s="844"/>
      <c r="AR88" s="844"/>
      <c r="AS88" s="844"/>
      <c r="AT88" s="844"/>
      <c r="AU88" s="844">
        <v>472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297</v>
      </c>
      <c r="CS102" s="852"/>
      <c r="CT102" s="852"/>
      <c r="CU102" s="852"/>
      <c r="CV102" s="891"/>
      <c r="CW102" s="890">
        <v>1285</v>
      </c>
      <c r="CX102" s="852"/>
      <c r="CY102" s="852"/>
      <c r="CZ102" s="852"/>
      <c r="DA102" s="891"/>
      <c r="DB102" s="890">
        <v>11014</v>
      </c>
      <c r="DC102" s="852"/>
      <c r="DD102" s="852"/>
      <c r="DE102" s="852"/>
      <c r="DF102" s="891"/>
      <c r="DG102" s="890">
        <v>806</v>
      </c>
      <c r="DH102" s="852"/>
      <c r="DI102" s="852"/>
      <c r="DJ102" s="852"/>
      <c r="DK102" s="891"/>
      <c r="DL102" s="890" t="s">
        <v>589</v>
      </c>
      <c r="DM102" s="852"/>
      <c r="DN102" s="852"/>
      <c r="DO102" s="852"/>
      <c r="DP102" s="891"/>
      <c r="DQ102" s="890">
        <v>809</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316</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316</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316</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6262085</v>
      </c>
      <c r="AB110" s="900"/>
      <c r="AC110" s="900"/>
      <c r="AD110" s="900"/>
      <c r="AE110" s="901"/>
      <c r="AF110" s="902">
        <v>6138540</v>
      </c>
      <c r="AG110" s="900"/>
      <c r="AH110" s="900"/>
      <c r="AI110" s="900"/>
      <c r="AJ110" s="901"/>
      <c r="AK110" s="902">
        <v>6201447</v>
      </c>
      <c r="AL110" s="900"/>
      <c r="AM110" s="900"/>
      <c r="AN110" s="900"/>
      <c r="AO110" s="901"/>
      <c r="AP110" s="903">
        <v>30</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68842207</v>
      </c>
      <c r="BR110" s="931"/>
      <c r="BS110" s="931"/>
      <c r="BT110" s="931"/>
      <c r="BU110" s="931"/>
      <c r="BV110" s="931">
        <v>67181527</v>
      </c>
      <c r="BW110" s="931"/>
      <c r="BX110" s="931"/>
      <c r="BY110" s="931"/>
      <c r="BZ110" s="931"/>
      <c r="CA110" s="931">
        <v>62935969</v>
      </c>
      <c r="CB110" s="931"/>
      <c r="CC110" s="931"/>
      <c r="CD110" s="931"/>
      <c r="CE110" s="931"/>
      <c r="CF110" s="944">
        <v>304.89999999999998</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22596</v>
      </c>
      <c r="DH110" s="931"/>
      <c r="DI110" s="931"/>
      <c r="DJ110" s="931"/>
      <c r="DK110" s="931"/>
      <c r="DL110" s="931">
        <v>22597</v>
      </c>
      <c r="DM110" s="931"/>
      <c r="DN110" s="931"/>
      <c r="DO110" s="931"/>
      <c r="DP110" s="931"/>
      <c r="DQ110" s="931" t="s">
        <v>134</v>
      </c>
      <c r="DR110" s="931"/>
      <c r="DS110" s="931"/>
      <c r="DT110" s="931"/>
      <c r="DU110" s="931"/>
      <c r="DV110" s="932" t="s">
        <v>443</v>
      </c>
      <c r="DW110" s="932"/>
      <c r="DX110" s="932"/>
      <c r="DY110" s="932"/>
      <c r="DZ110" s="933"/>
    </row>
    <row r="111" spans="1:131" s="230" customFormat="1" ht="26.25" customHeight="1" x14ac:dyDescent="0.2">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134</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v>111977</v>
      </c>
      <c r="BR111" s="926"/>
      <c r="BS111" s="926"/>
      <c r="BT111" s="926"/>
      <c r="BU111" s="926"/>
      <c r="BV111" s="926">
        <v>103731</v>
      </c>
      <c r="BW111" s="926"/>
      <c r="BX111" s="926"/>
      <c r="BY111" s="926"/>
      <c r="BZ111" s="926"/>
      <c r="CA111" s="926">
        <v>72694</v>
      </c>
      <c r="CB111" s="926"/>
      <c r="CC111" s="926"/>
      <c r="CD111" s="926"/>
      <c r="CE111" s="926"/>
      <c r="CF111" s="920">
        <v>0.4</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443</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2">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449</v>
      </c>
      <c r="AG112" s="959"/>
      <c r="AH112" s="959"/>
      <c r="AI112" s="959"/>
      <c r="AJ112" s="960"/>
      <c r="AK112" s="961" t="s">
        <v>449</v>
      </c>
      <c r="AL112" s="959"/>
      <c r="AM112" s="959"/>
      <c r="AN112" s="959"/>
      <c r="AO112" s="960"/>
      <c r="AP112" s="962" t="s">
        <v>449</v>
      </c>
      <c r="AQ112" s="963"/>
      <c r="AR112" s="963"/>
      <c r="AS112" s="963"/>
      <c r="AT112" s="964"/>
      <c r="AU112" s="908"/>
      <c r="AV112" s="909"/>
      <c r="AW112" s="909"/>
      <c r="AX112" s="909"/>
      <c r="AY112" s="909"/>
      <c r="AZ112" s="922" t="s">
        <v>450</v>
      </c>
      <c r="BA112" s="923"/>
      <c r="BB112" s="923"/>
      <c r="BC112" s="923"/>
      <c r="BD112" s="923"/>
      <c r="BE112" s="923"/>
      <c r="BF112" s="923"/>
      <c r="BG112" s="923"/>
      <c r="BH112" s="923"/>
      <c r="BI112" s="923"/>
      <c r="BJ112" s="923"/>
      <c r="BK112" s="923"/>
      <c r="BL112" s="923"/>
      <c r="BM112" s="923"/>
      <c r="BN112" s="923"/>
      <c r="BO112" s="923"/>
      <c r="BP112" s="924"/>
      <c r="BQ112" s="925">
        <v>14566656</v>
      </c>
      <c r="BR112" s="926"/>
      <c r="BS112" s="926"/>
      <c r="BT112" s="926"/>
      <c r="BU112" s="926"/>
      <c r="BV112" s="926">
        <v>12788379</v>
      </c>
      <c r="BW112" s="926"/>
      <c r="BX112" s="926"/>
      <c r="BY112" s="926"/>
      <c r="BZ112" s="926"/>
      <c r="CA112" s="926">
        <v>11137651</v>
      </c>
      <c r="CB112" s="926"/>
      <c r="CC112" s="926"/>
      <c r="CD112" s="926"/>
      <c r="CE112" s="926"/>
      <c r="CF112" s="920">
        <v>54</v>
      </c>
      <c r="CG112" s="921"/>
      <c r="CH112" s="921"/>
      <c r="CI112" s="921"/>
      <c r="CJ112" s="921"/>
      <c r="CK112" s="948"/>
      <c r="CL112" s="949"/>
      <c r="CM112" s="922" t="s">
        <v>451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449</v>
      </c>
      <c r="DH112" s="926"/>
      <c r="DI112" s="926"/>
      <c r="DJ112" s="926"/>
      <c r="DK112" s="926"/>
      <c r="DL112" s="926" t="s">
        <v>449</v>
      </c>
      <c r="DM112" s="926"/>
      <c r="DN112" s="926"/>
      <c r="DO112" s="926"/>
      <c r="DP112" s="926"/>
      <c r="DQ112" s="926" t="s">
        <v>449</v>
      </c>
      <c r="DR112" s="926"/>
      <c r="DS112" s="926"/>
      <c r="DT112" s="926"/>
      <c r="DU112" s="926"/>
      <c r="DV112" s="927" t="s">
        <v>443</v>
      </c>
      <c r="DW112" s="927"/>
      <c r="DX112" s="927"/>
      <c r="DY112" s="927"/>
      <c r="DZ112" s="928"/>
    </row>
    <row r="113" spans="1:130" s="230" customFormat="1" ht="26.25" customHeight="1" x14ac:dyDescent="0.2">
      <c r="A113" s="954"/>
      <c r="B113" s="955"/>
      <c r="C113" s="923" t="s">
        <v>452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1155063</v>
      </c>
      <c r="AB113" s="938"/>
      <c r="AC113" s="938"/>
      <c r="AD113" s="938"/>
      <c r="AE113" s="939"/>
      <c r="AF113" s="940">
        <v>1001816</v>
      </c>
      <c r="AG113" s="938"/>
      <c r="AH113" s="938"/>
      <c r="AI113" s="938"/>
      <c r="AJ113" s="939"/>
      <c r="AK113" s="940">
        <v>992446</v>
      </c>
      <c r="AL113" s="938"/>
      <c r="AM113" s="938"/>
      <c r="AN113" s="938"/>
      <c r="AO113" s="939"/>
      <c r="AP113" s="941">
        <v>4.8</v>
      </c>
      <c r="AQ113" s="942"/>
      <c r="AR113" s="942"/>
      <c r="AS113" s="942"/>
      <c r="AT113" s="943"/>
      <c r="AU113" s="908"/>
      <c r="AV113" s="909"/>
      <c r="AW113" s="909"/>
      <c r="AX113" s="909"/>
      <c r="AY113" s="909"/>
      <c r="AZ113" s="922" t="s">
        <v>453</v>
      </c>
      <c r="BA113" s="923"/>
      <c r="BB113" s="923"/>
      <c r="BC113" s="923"/>
      <c r="BD113" s="923"/>
      <c r="BE113" s="923"/>
      <c r="BF113" s="923"/>
      <c r="BG113" s="923"/>
      <c r="BH113" s="923"/>
      <c r="BI113" s="923"/>
      <c r="BJ113" s="923"/>
      <c r="BK113" s="923"/>
      <c r="BL113" s="923"/>
      <c r="BM113" s="923"/>
      <c r="BN113" s="923"/>
      <c r="BO113" s="923"/>
      <c r="BP113" s="924"/>
      <c r="BQ113" s="925">
        <v>574029</v>
      </c>
      <c r="BR113" s="926"/>
      <c r="BS113" s="926"/>
      <c r="BT113" s="926"/>
      <c r="BU113" s="926"/>
      <c r="BV113" s="926">
        <v>518596</v>
      </c>
      <c r="BW113" s="926"/>
      <c r="BX113" s="926"/>
      <c r="BY113" s="926"/>
      <c r="BZ113" s="926"/>
      <c r="CA113" s="926">
        <v>472241</v>
      </c>
      <c r="CB113" s="926"/>
      <c r="CC113" s="926"/>
      <c r="CD113" s="926"/>
      <c r="CE113" s="926"/>
      <c r="CF113" s="920">
        <v>2.2999999999999998</v>
      </c>
      <c r="CG113" s="921"/>
      <c r="CH113" s="921"/>
      <c r="CI113" s="921"/>
      <c r="CJ113" s="921"/>
      <c r="CK113" s="948"/>
      <c r="CL113" s="949"/>
      <c r="CM113" s="922" t="s">
        <v>454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449</v>
      </c>
      <c r="DH113" s="959"/>
      <c r="DI113" s="959"/>
      <c r="DJ113" s="959"/>
      <c r="DK113" s="960"/>
      <c r="DL113" s="961" t="s">
        <v>449</v>
      </c>
      <c r="DM113" s="959"/>
      <c r="DN113" s="959"/>
      <c r="DO113" s="959"/>
      <c r="DP113" s="960"/>
      <c r="DQ113" s="961" t="s">
        <v>449</v>
      </c>
      <c r="DR113" s="959"/>
      <c r="DS113" s="959"/>
      <c r="DT113" s="959"/>
      <c r="DU113" s="960"/>
      <c r="DV113" s="962" t="s">
        <v>396</v>
      </c>
      <c r="DW113" s="963"/>
      <c r="DX113" s="963"/>
      <c r="DY113" s="963"/>
      <c r="DZ113" s="964"/>
    </row>
    <row r="114" spans="1:130" s="230" customFormat="1" ht="26.25" customHeight="1" x14ac:dyDescent="0.2">
      <c r="A114" s="954"/>
      <c r="B114" s="955"/>
      <c r="C114" s="923" t="s">
        <v>455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77154</v>
      </c>
      <c r="AB114" s="959"/>
      <c r="AC114" s="959"/>
      <c r="AD114" s="959"/>
      <c r="AE114" s="960"/>
      <c r="AF114" s="961">
        <v>88691</v>
      </c>
      <c r="AG114" s="959"/>
      <c r="AH114" s="959"/>
      <c r="AI114" s="959"/>
      <c r="AJ114" s="960"/>
      <c r="AK114" s="961">
        <v>86188</v>
      </c>
      <c r="AL114" s="959"/>
      <c r="AM114" s="959"/>
      <c r="AN114" s="959"/>
      <c r="AO114" s="960"/>
      <c r="AP114" s="962">
        <v>0.4</v>
      </c>
      <c r="AQ114" s="963"/>
      <c r="AR114" s="963"/>
      <c r="AS114" s="963"/>
      <c r="AT114" s="964"/>
      <c r="AU114" s="908"/>
      <c r="AV114" s="909"/>
      <c r="AW114" s="909"/>
      <c r="AX114" s="909"/>
      <c r="AY114" s="909"/>
      <c r="AZ114" s="922" t="s">
        <v>456</v>
      </c>
      <c r="BA114" s="923"/>
      <c r="BB114" s="923"/>
      <c r="BC114" s="923"/>
      <c r="BD114" s="923"/>
      <c r="BE114" s="923"/>
      <c r="BF114" s="923"/>
      <c r="BG114" s="923"/>
      <c r="BH114" s="923"/>
      <c r="BI114" s="923"/>
      <c r="BJ114" s="923"/>
      <c r="BK114" s="923"/>
      <c r="BL114" s="923"/>
      <c r="BM114" s="923"/>
      <c r="BN114" s="923"/>
      <c r="BO114" s="923"/>
      <c r="BP114" s="924"/>
      <c r="BQ114" s="925">
        <v>5259293</v>
      </c>
      <c r="BR114" s="926"/>
      <c r="BS114" s="926"/>
      <c r="BT114" s="926"/>
      <c r="BU114" s="926"/>
      <c r="BV114" s="926">
        <v>5073824</v>
      </c>
      <c r="BW114" s="926"/>
      <c r="BX114" s="926"/>
      <c r="BY114" s="926"/>
      <c r="BZ114" s="926"/>
      <c r="CA114" s="926">
        <v>5004614</v>
      </c>
      <c r="CB114" s="926"/>
      <c r="CC114" s="926"/>
      <c r="CD114" s="926"/>
      <c r="CE114" s="926"/>
      <c r="CF114" s="920">
        <v>24.2</v>
      </c>
      <c r="CG114" s="921"/>
      <c r="CH114" s="921"/>
      <c r="CI114" s="921"/>
      <c r="CJ114" s="921"/>
      <c r="CK114" s="948"/>
      <c r="CL114" s="949"/>
      <c r="CM114" s="922" t="s">
        <v>457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449</v>
      </c>
      <c r="DM114" s="959"/>
      <c r="DN114" s="959"/>
      <c r="DO114" s="959"/>
      <c r="DP114" s="960"/>
      <c r="DQ114" s="961" t="s">
        <v>449</v>
      </c>
      <c r="DR114" s="959"/>
      <c r="DS114" s="959"/>
      <c r="DT114" s="959"/>
      <c r="DU114" s="960"/>
      <c r="DV114" s="962" t="s">
        <v>449</v>
      </c>
      <c r="DW114" s="963"/>
      <c r="DX114" s="963"/>
      <c r="DY114" s="963"/>
      <c r="DZ114" s="964"/>
    </row>
    <row r="115" spans="1:130" s="230" customFormat="1" ht="26.25" customHeight="1" x14ac:dyDescent="0.2">
      <c r="A115" s="954"/>
      <c r="B115" s="955"/>
      <c r="C115" s="923" t="s">
        <v>458</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31439</v>
      </c>
      <c r="AB115" s="938"/>
      <c r="AC115" s="938"/>
      <c r="AD115" s="938"/>
      <c r="AE115" s="939"/>
      <c r="AF115" s="940">
        <v>31777</v>
      </c>
      <c r="AG115" s="938"/>
      <c r="AH115" s="938"/>
      <c r="AI115" s="938"/>
      <c r="AJ115" s="939"/>
      <c r="AK115" s="940">
        <v>9295</v>
      </c>
      <c r="AL115" s="938"/>
      <c r="AM115" s="938"/>
      <c r="AN115" s="938"/>
      <c r="AO115" s="939"/>
      <c r="AP115" s="941">
        <v>0</v>
      </c>
      <c r="AQ115" s="942"/>
      <c r="AR115" s="942"/>
      <c r="AS115" s="942"/>
      <c r="AT115" s="943"/>
      <c r="AU115" s="908"/>
      <c r="AV115" s="909"/>
      <c r="AW115" s="909"/>
      <c r="AX115" s="909"/>
      <c r="AY115" s="909"/>
      <c r="AZ115" s="922" t="s">
        <v>459</v>
      </c>
      <c r="BA115" s="923"/>
      <c r="BB115" s="923"/>
      <c r="BC115" s="923"/>
      <c r="BD115" s="923"/>
      <c r="BE115" s="923"/>
      <c r="BF115" s="923"/>
      <c r="BG115" s="923"/>
      <c r="BH115" s="923"/>
      <c r="BI115" s="923"/>
      <c r="BJ115" s="923"/>
      <c r="BK115" s="923"/>
      <c r="BL115" s="923"/>
      <c r="BM115" s="923"/>
      <c r="BN115" s="923"/>
      <c r="BO115" s="923"/>
      <c r="BP115" s="924"/>
      <c r="BQ115" s="925">
        <v>2366252</v>
      </c>
      <c r="BR115" s="926"/>
      <c r="BS115" s="926"/>
      <c r="BT115" s="926"/>
      <c r="BU115" s="926"/>
      <c r="BV115" s="926">
        <v>1208599</v>
      </c>
      <c r="BW115" s="926"/>
      <c r="BX115" s="926"/>
      <c r="BY115" s="926"/>
      <c r="BZ115" s="926"/>
      <c r="CA115" s="926">
        <v>808720</v>
      </c>
      <c r="CB115" s="926"/>
      <c r="CC115" s="926"/>
      <c r="CD115" s="926"/>
      <c r="CE115" s="926"/>
      <c r="CF115" s="920">
        <v>3.9</v>
      </c>
      <c r="CG115" s="921"/>
      <c r="CH115" s="921"/>
      <c r="CI115" s="921"/>
      <c r="CJ115" s="921"/>
      <c r="CK115" s="948"/>
      <c r="CL115" s="949"/>
      <c r="CM115" s="922" t="s">
        <v>460</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443</v>
      </c>
      <c r="DM115" s="959"/>
      <c r="DN115" s="959"/>
      <c r="DO115" s="959"/>
      <c r="DP115" s="960"/>
      <c r="DQ115" s="961" t="s">
        <v>449</v>
      </c>
      <c r="DR115" s="959"/>
      <c r="DS115" s="959"/>
      <c r="DT115" s="959"/>
      <c r="DU115" s="960"/>
      <c r="DV115" s="962" t="s">
        <v>449</v>
      </c>
      <c r="DW115" s="963"/>
      <c r="DX115" s="963"/>
      <c r="DY115" s="963"/>
      <c r="DZ115" s="964"/>
    </row>
    <row r="116" spans="1:130" s="230" customFormat="1" ht="26.25" customHeight="1" x14ac:dyDescent="0.2">
      <c r="A116" s="956"/>
      <c r="B116" s="957"/>
      <c r="C116" s="965" t="s">
        <v>461</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445</v>
      </c>
      <c r="AB116" s="959"/>
      <c r="AC116" s="959"/>
      <c r="AD116" s="959"/>
      <c r="AE116" s="960"/>
      <c r="AF116" s="961" t="s">
        <v>443</v>
      </c>
      <c r="AG116" s="959"/>
      <c r="AH116" s="959"/>
      <c r="AI116" s="959"/>
      <c r="AJ116" s="960"/>
      <c r="AK116" s="961" t="s">
        <v>449</v>
      </c>
      <c r="AL116" s="959"/>
      <c r="AM116" s="959"/>
      <c r="AN116" s="959"/>
      <c r="AO116" s="960"/>
      <c r="AP116" s="962" t="s">
        <v>449</v>
      </c>
      <c r="AQ116" s="963"/>
      <c r="AR116" s="963"/>
      <c r="AS116" s="963"/>
      <c r="AT116" s="964"/>
      <c r="AU116" s="908"/>
      <c r="AV116" s="909"/>
      <c r="AW116" s="909"/>
      <c r="AX116" s="909"/>
      <c r="AY116" s="909"/>
      <c r="AZ116" s="967" t="s">
        <v>462</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449</v>
      </c>
      <c r="BW116" s="926"/>
      <c r="BX116" s="926"/>
      <c r="BY116" s="926"/>
      <c r="BZ116" s="926"/>
      <c r="CA116" s="926" t="s">
        <v>449</v>
      </c>
      <c r="CB116" s="926"/>
      <c r="CC116" s="926"/>
      <c r="CD116" s="926"/>
      <c r="CE116" s="926"/>
      <c r="CF116" s="920" t="s">
        <v>449</v>
      </c>
      <c r="CG116" s="921"/>
      <c r="CH116" s="921"/>
      <c r="CI116" s="921"/>
      <c r="CJ116" s="921"/>
      <c r="CK116" s="948"/>
      <c r="CL116" s="949"/>
      <c r="CM116" s="922" t="s">
        <v>463</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449</v>
      </c>
      <c r="DH116" s="959"/>
      <c r="DI116" s="959"/>
      <c r="DJ116" s="959"/>
      <c r="DK116" s="960"/>
      <c r="DL116" s="961" t="s">
        <v>449</v>
      </c>
      <c r="DM116" s="959"/>
      <c r="DN116" s="959"/>
      <c r="DO116" s="959"/>
      <c r="DP116" s="960"/>
      <c r="DQ116" s="961" t="s">
        <v>449</v>
      </c>
      <c r="DR116" s="959"/>
      <c r="DS116" s="959"/>
      <c r="DT116" s="959"/>
      <c r="DU116" s="960"/>
      <c r="DV116" s="962" t="s">
        <v>449</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464</v>
      </c>
      <c r="Z117" s="894"/>
      <c r="AA117" s="978">
        <v>7526186</v>
      </c>
      <c r="AB117" s="979"/>
      <c r="AC117" s="979"/>
      <c r="AD117" s="979"/>
      <c r="AE117" s="980"/>
      <c r="AF117" s="981">
        <v>7260824</v>
      </c>
      <c r="AG117" s="979"/>
      <c r="AH117" s="979"/>
      <c r="AI117" s="979"/>
      <c r="AJ117" s="980"/>
      <c r="AK117" s="981">
        <v>7289376</v>
      </c>
      <c r="AL117" s="979"/>
      <c r="AM117" s="979"/>
      <c r="AN117" s="979"/>
      <c r="AO117" s="980"/>
      <c r="AP117" s="982"/>
      <c r="AQ117" s="983"/>
      <c r="AR117" s="983"/>
      <c r="AS117" s="983"/>
      <c r="AT117" s="984"/>
      <c r="AU117" s="908"/>
      <c r="AV117" s="909"/>
      <c r="AW117" s="909"/>
      <c r="AX117" s="909"/>
      <c r="AY117" s="909"/>
      <c r="AZ117" s="974" t="s">
        <v>465</v>
      </c>
      <c r="BA117" s="975"/>
      <c r="BB117" s="975"/>
      <c r="BC117" s="975"/>
      <c r="BD117" s="975"/>
      <c r="BE117" s="975"/>
      <c r="BF117" s="975"/>
      <c r="BG117" s="975"/>
      <c r="BH117" s="975"/>
      <c r="BI117" s="975"/>
      <c r="BJ117" s="975"/>
      <c r="BK117" s="975"/>
      <c r="BL117" s="975"/>
      <c r="BM117" s="975"/>
      <c r="BN117" s="975"/>
      <c r="BO117" s="975"/>
      <c r="BP117" s="976"/>
      <c r="BQ117" s="925" t="s">
        <v>396</v>
      </c>
      <c r="BR117" s="926"/>
      <c r="BS117" s="926"/>
      <c r="BT117" s="926"/>
      <c r="BU117" s="926"/>
      <c r="BV117" s="926" t="s">
        <v>396</v>
      </c>
      <c r="BW117" s="926"/>
      <c r="BX117" s="926"/>
      <c r="BY117" s="926"/>
      <c r="BZ117" s="926"/>
      <c r="CA117" s="926" t="s">
        <v>466</v>
      </c>
      <c r="CB117" s="926"/>
      <c r="CC117" s="926"/>
      <c r="CD117" s="926"/>
      <c r="CE117" s="926"/>
      <c r="CF117" s="920" t="s">
        <v>467</v>
      </c>
      <c r="CG117" s="921"/>
      <c r="CH117" s="921"/>
      <c r="CI117" s="921"/>
      <c r="CJ117" s="921"/>
      <c r="CK117" s="948"/>
      <c r="CL117" s="949"/>
      <c r="CM117" s="922" t="s">
        <v>468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466</v>
      </c>
      <c r="DH117" s="959"/>
      <c r="DI117" s="959"/>
      <c r="DJ117" s="959"/>
      <c r="DK117" s="960"/>
      <c r="DL117" s="961" t="s">
        <v>396</v>
      </c>
      <c r="DM117" s="959"/>
      <c r="DN117" s="959"/>
      <c r="DO117" s="959"/>
      <c r="DP117" s="960"/>
      <c r="DQ117" s="961" t="s">
        <v>396</v>
      </c>
      <c r="DR117" s="959"/>
      <c r="DS117" s="959"/>
      <c r="DT117" s="959"/>
      <c r="DU117" s="960"/>
      <c r="DV117" s="962" t="s">
        <v>396</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316</v>
      </c>
      <c r="AL118" s="893"/>
      <c r="AM118" s="893"/>
      <c r="AN118" s="893"/>
      <c r="AO118" s="894"/>
      <c r="AP118" s="970" t="s">
        <v>437</v>
      </c>
      <c r="AQ118" s="971"/>
      <c r="AR118" s="971"/>
      <c r="AS118" s="971"/>
      <c r="AT118" s="972"/>
      <c r="AU118" s="908"/>
      <c r="AV118" s="909"/>
      <c r="AW118" s="909"/>
      <c r="AX118" s="909"/>
      <c r="AY118" s="909"/>
      <c r="AZ118" s="973" t="s">
        <v>469</v>
      </c>
      <c r="BA118" s="965"/>
      <c r="BB118" s="965"/>
      <c r="BC118" s="965"/>
      <c r="BD118" s="965"/>
      <c r="BE118" s="965"/>
      <c r="BF118" s="965"/>
      <c r="BG118" s="965"/>
      <c r="BH118" s="965"/>
      <c r="BI118" s="965"/>
      <c r="BJ118" s="965"/>
      <c r="BK118" s="965"/>
      <c r="BL118" s="965"/>
      <c r="BM118" s="965"/>
      <c r="BN118" s="965"/>
      <c r="BO118" s="965"/>
      <c r="BP118" s="966"/>
      <c r="BQ118" s="999" t="s">
        <v>396</v>
      </c>
      <c r="BR118" s="1000"/>
      <c r="BS118" s="1000"/>
      <c r="BT118" s="1000"/>
      <c r="BU118" s="1000"/>
      <c r="BV118" s="1000" t="s">
        <v>396</v>
      </c>
      <c r="BW118" s="1000"/>
      <c r="BX118" s="1000"/>
      <c r="BY118" s="1000"/>
      <c r="BZ118" s="1000"/>
      <c r="CA118" s="1000" t="s">
        <v>449</v>
      </c>
      <c r="CB118" s="1000"/>
      <c r="CC118" s="1000"/>
      <c r="CD118" s="1000"/>
      <c r="CE118" s="1000"/>
      <c r="CF118" s="920" t="s">
        <v>467</v>
      </c>
      <c r="CG118" s="921"/>
      <c r="CH118" s="921"/>
      <c r="CI118" s="921"/>
      <c r="CJ118" s="921"/>
      <c r="CK118" s="948"/>
      <c r="CL118" s="949"/>
      <c r="CM118" s="922" t="s">
        <v>470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396</v>
      </c>
      <c r="DH118" s="959"/>
      <c r="DI118" s="959"/>
      <c r="DJ118" s="959"/>
      <c r="DK118" s="960"/>
      <c r="DL118" s="961" t="s">
        <v>396</v>
      </c>
      <c r="DM118" s="959"/>
      <c r="DN118" s="959"/>
      <c r="DO118" s="959"/>
      <c r="DP118" s="960"/>
      <c r="DQ118" s="961" t="s">
        <v>396</v>
      </c>
      <c r="DR118" s="959"/>
      <c r="DS118" s="959"/>
      <c r="DT118" s="959"/>
      <c r="DU118" s="960"/>
      <c r="DV118" s="962" t="s">
        <v>471</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22597</v>
      </c>
      <c r="AB119" s="900"/>
      <c r="AC119" s="900"/>
      <c r="AD119" s="900"/>
      <c r="AE119" s="901"/>
      <c r="AF119" s="902">
        <v>22597</v>
      </c>
      <c r="AG119" s="900"/>
      <c r="AH119" s="900"/>
      <c r="AI119" s="900"/>
      <c r="AJ119" s="901"/>
      <c r="AK119" s="902" t="s">
        <v>449</v>
      </c>
      <c r="AL119" s="900"/>
      <c r="AM119" s="900"/>
      <c r="AN119" s="900"/>
      <c r="AO119" s="901"/>
      <c r="AP119" s="903" t="s">
        <v>396</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472</v>
      </c>
      <c r="BP119" s="1005"/>
      <c r="BQ119" s="999">
        <v>91720414</v>
      </c>
      <c r="BR119" s="1000"/>
      <c r="BS119" s="1000"/>
      <c r="BT119" s="1000"/>
      <c r="BU119" s="1000"/>
      <c r="BV119" s="1000">
        <v>86874656</v>
      </c>
      <c r="BW119" s="1000"/>
      <c r="BX119" s="1000"/>
      <c r="BY119" s="1000"/>
      <c r="BZ119" s="1000"/>
      <c r="CA119" s="1000">
        <v>80431889</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89381</v>
      </c>
      <c r="DH119" s="986"/>
      <c r="DI119" s="986"/>
      <c r="DJ119" s="986"/>
      <c r="DK119" s="987"/>
      <c r="DL119" s="985">
        <v>81134</v>
      </c>
      <c r="DM119" s="986"/>
      <c r="DN119" s="986"/>
      <c r="DO119" s="986"/>
      <c r="DP119" s="987"/>
      <c r="DQ119" s="985">
        <v>72694</v>
      </c>
      <c r="DR119" s="986"/>
      <c r="DS119" s="986"/>
      <c r="DT119" s="986"/>
      <c r="DU119" s="987"/>
      <c r="DV119" s="988">
        <v>0.4</v>
      </c>
      <c r="DW119" s="989"/>
      <c r="DX119" s="989"/>
      <c r="DY119" s="989"/>
      <c r="DZ119" s="990"/>
    </row>
    <row r="120" spans="1:130" s="230" customFormat="1" ht="26.25" customHeight="1" x14ac:dyDescent="0.2">
      <c r="A120" s="1057"/>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396</v>
      </c>
      <c r="AB120" s="959"/>
      <c r="AC120" s="959"/>
      <c r="AD120" s="959"/>
      <c r="AE120" s="960"/>
      <c r="AF120" s="961" t="s">
        <v>396</v>
      </c>
      <c r="AG120" s="959"/>
      <c r="AH120" s="959"/>
      <c r="AI120" s="959"/>
      <c r="AJ120" s="960"/>
      <c r="AK120" s="961" t="s">
        <v>396</v>
      </c>
      <c r="AL120" s="959"/>
      <c r="AM120" s="959"/>
      <c r="AN120" s="959"/>
      <c r="AO120" s="960"/>
      <c r="AP120" s="962" t="s">
        <v>449</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14410452</v>
      </c>
      <c r="BR120" s="931"/>
      <c r="BS120" s="931"/>
      <c r="BT120" s="931"/>
      <c r="BU120" s="931"/>
      <c r="BV120" s="931">
        <v>18425456</v>
      </c>
      <c r="BW120" s="931"/>
      <c r="BX120" s="931"/>
      <c r="BY120" s="931"/>
      <c r="BZ120" s="931"/>
      <c r="CA120" s="931">
        <v>17407645</v>
      </c>
      <c r="CB120" s="931"/>
      <c r="CC120" s="931"/>
      <c r="CD120" s="931"/>
      <c r="CE120" s="931"/>
      <c r="CF120" s="944">
        <v>84.3</v>
      </c>
      <c r="CG120" s="945"/>
      <c r="CH120" s="945"/>
      <c r="CI120" s="945"/>
      <c r="CJ120" s="945"/>
      <c r="CK120" s="1006" t="s">
        <v>476</v>
      </c>
      <c r="CL120" s="1007"/>
      <c r="CM120" s="1007"/>
      <c r="CN120" s="1007"/>
      <c r="CO120" s="1008"/>
      <c r="CP120" s="1014" t="s">
        <v>477</v>
      </c>
      <c r="CQ120" s="1015"/>
      <c r="CR120" s="1015"/>
      <c r="CS120" s="1015"/>
      <c r="CT120" s="1015"/>
      <c r="CU120" s="1015"/>
      <c r="CV120" s="1015"/>
      <c r="CW120" s="1015"/>
      <c r="CX120" s="1015"/>
      <c r="CY120" s="1015"/>
      <c r="CZ120" s="1015"/>
      <c r="DA120" s="1015"/>
      <c r="DB120" s="1015"/>
      <c r="DC120" s="1015"/>
      <c r="DD120" s="1015"/>
      <c r="DE120" s="1015"/>
      <c r="DF120" s="1016"/>
      <c r="DG120" s="930">
        <v>14566656</v>
      </c>
      <c r="DH120" s="931"/>
      <c r="DI120" s="931"/>
      <c r="DJ120" s="931"/>
      <c r="DK120" s="931"/>
      <c r="DL120" s="931">
        <v>12781016</v>
      </c>
      <c r="DM120" s="931"/>
      <c r="DN120" s="931"/>
      <c r="DO120" s="931"/>
      <c r="DP120" s="931"/>
      <c r="DQ120" s="931">
        <v>11130162</v>
      </c>
      <c r="DR120" s="931"/>
      <c r="DS120" s="931"/>
      <c r="DT120" s="931"/>
      <c r="DU120" s="931"/>
      <c r="DV120" s="932">
        <v>53.9</v>
      </c>
      <c r="DW120" s="932"/>
      <c r="DX120" s="932"/>
      <c r="DY120" s="932"/>
      <c r="DZ120" s="933"/>
    </row>
    <row r="121" spans="1:130" s="230" customFormat="1" ht="26.25" customHeight="1" x14ac:dyDescent="0.2">
      <c r="A121" s="1057"/>
      <c r="B121" s="949"/>
      <c r="C121" s="974" t="s">
        <v>478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396</v>
      </c>
      <c r="AB121" s="959"/>
      <c r="AC121" s="959"/>
      <c r="AD121" s="959"/>
      <c r="AE121" s="960"/>
      <c r="AF121" s="961" t="s">
        <v>479</v>
      </c>
      <c r="AG121" s="959"/>
      <c r="AH121" s="959"/>
      <c r="AI121" s="959"/>
      <c r="AJ121" s="960"/>
      <c r="AK121" s="961" t="s">
        <v>471</v>
      </c>
      <c r="AL121" s="959"/>
      <c r="AM121" s="959"/>
      <c r="AN121" s="959"/>
      <c r="AO121" s="960"/>
      <c r="AP121" s="962" t="s">
        <v>396</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21367778</v>
      </c>
      <c r="BR121" s="926"/>
      <c r="BS121" s="926"/>
      <c r="BT121" s="926"/>
      <c r="BU121" s="926"/>
      <c r="BV121" s="926">
        <v>20528729</v>
      </c>
      <c r="BW121" s="926"/>
      <c r="BX121" s="926"/>
      <c r="BY121" s="926"/>
      <c r="BZ121" s="926"/>
      <c r="CA121" s="926">
        <v>19439737</v>
      </c>
      <c r="CB121" s="926"/>
      <c r="CC121" s="926"/>
      <c r="CD121" s="926"/>
      <c r="CE121" s="926"/>
      <c r="CF121" s="920">
        <v>94.2</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479</v>
      </c>
      <c r="DH121" s="926"/>
      <c r="DI121" s="926"/>
      <c r="DJ121" s="926"/>
      <c r="DK121" s="926"/>
      <c r="DL121" s="926">
        <v>7363</v>
      </c>
      <c r="DM121" s="926"/>
      <c r="DN121" s="926"/>
      <c r="DO121" s="926"/>
      <c r="DP121" s="926"/>
      <c r="DQ121" s="926">
        <v>7489</v>
      </c>
      <c r="DR121" s="926"/>
      <c r="DS121" s="926"/>
      <c r="DT121" s="926"/>
      <c r="DU121" s="926"/>
      <c r="DV121" s="927">
        <v>0</v>
      </c>
      <c r="DW121" s="927"/>
      <c r="DX121" s="927"/>
      <c r="DY121" s="927"/>
      <c r="DZ121" s="928"/>
    </row>
    <row r="122" spans="1:130" s="230" customFormat="1" ht="26.25" customHeight="1" x14ac:dyDescent="0.2">
      <c r="A122" s="1057"/>
      <c r="B122" s="949"/>
      <c r="C122" s="922" t="s">
        <v>457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467</v>
      </c>
      <c r="AB122" s="959"/>
      <c r="AC122" s="959"/>
      <c r="AD122" s="959"/>
      <c r="AE122" s="960"/>
      <c r="AF122" s="961" t="s">
        <v>466</v>
      </c>
      <c r="AG122" s="959"/>
      <c r="AH122" s="959"/>
      <c r="AI122" s="959"/>
      <c r="AJ122" s="960"/>
      <c r="AK122" s="961" t="s">
        <v>396</v>
      </c>
      <c r="AL122" s="959"/>
      <c r="AM122" s="959"/>
      <c r="AN122" s="959"/>
      <c r="AO122" s="960"/>
      <c r="AP122" s="962" t="s">
        <v>396</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39118555</v>
      </c>
      <c r="BR122" s="1000"/>
      <c r="BS122" s="1000"/>
      <c r="BT122" s="1000"/>
      <c r="BU122" s="1000"/>
      <c r="BV122" s="1000">
        <v>38857674</v>
      </c>
      <c r="BW122" s="1000"/>
      <c r="BX122" s="1000"/>
      <c r="BY122" s="1000"/>
      <c r="BZ122" s="1000"/>
      <c r="CA122" s="1000">
        <v>37822649</v>
      </c>
      <c r="CB122" s="1000"/>
      <c r="CC122" s="1000"/>
      <c r="CD122" s="1000"/>
      <c r="CE122" s="1000"/>
      <c r="CF122" s="1017">
        <v>183.2</v>
      </c>
      <c r="CG122" s="1018"/>
      <c r="CH122" s="1018"/>
      <c r="CI122" s="1018"/>
      <c r="CJ122" s="1018"/>
      <c r="CK122" s="1009"/>
      <c r="CL122" s="1010"/>
      <c r="CM122" s="1010"/>
      <c r="CN122" s="1010"/>
      <c r="CO122" s="1011"/>
      <c r="CP122" s="1019" t="s">
        <v>483</v>
      </c>
      <c r="CQ122" s="1020"/>
      <c r="CR122" s="1020"/>
      <c r="CS122" s="1020"/>
      <c r="CT122" s="1020"/>
      <c r="CU122" s="1020"/>
      <c r="CV122" s="1020"/>
      <c r="CW122" s="1020"/>
      <c r="CX122" s="1020"/>
      <c r="CY122" s="1020"/>
      <c r="CZ122" s="1020"/>
      <c r="DA122" s="1020"/>
      <c r="DB122" s="1020"/>
      <c r="DC122" s="1020"/>
      <c r="DD122" s="1020"/>
      <c r="DE122" s="1020"/>
      <c r="DF122" s="1021"/>
      <c r="DG122" s="925" t="s">
        <v>466</v>
      </c>
      <c r="DH122" s="926"/>
      <c r="DI122" s="926"/>
      <c r="DJ122" s="926"/>
      <c r="DK122" s="926"/>
      <c r="DL122" s="926" t="s">
        <v>467</v>
      </c>
      <c r="DM122" s="926"/>
      <c r="DN122" s="926"/>
      <c r="DO122" s="926"/>
      <c r="DP122" s="926"/>
      <c r="DQ122" s="926" t="s">
        <v>396</v>
      </c>
      <c r="DR122" s="926"/>
      <c r="DS122" s="926"/>
      <c r="DT122" s="926"/>
      <c r="DU122" s="926"/>
      <c r="DV122" s="927" t="s">
        <v>467</v>
      </c>
      <c r="DW122" s="927"/>
      <c r="DX122" s="927"/>
      <c r="DY122" s="927"/>
      <c r="DZ122" s="928"/>
    </row>
    <row r="123" spans="1:130" s="230" customFormat="1" ht="26.25" customHeight="1" x14ac:dyDescent="0.2">
      <c r="A123" s="1057"/>
      <c r="B123" s="949"/>
      <c r="C123" s="922" t="s">
        <v>463</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396</v>
      </c>
      <c r="AB123" s="959"/>
      <c r="AC123" s="959"/>
      <c r="AD123" s="959"/>
      <c r="AE123" s="960"/>
      <c r="AF123" s="961" t="s">
        <v>467</v>
      </c>
      <c r="AG123" s="959"/>
      <c r="AH123" s="959"/>
      <c r="AI123" s="959"/>
      <c r="AJ123" s="960"/>
      <c r="AK123" s="961" t="s">
        <v>396</v>
      </c>
      <c r="AL123" s="959"/>
      <c r="AM123" s="959"/>
      <c r="AN123" s="959"/>
      <c r="AO123" s="960"/>
      <c r="AP123" s="962" t="s">
        <v>396</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484</v>
      </c>
      <c r="BP123" s="1005"/>
      <c r="BQ123" s="1063">
        <v>74896785</v>
      </c>
      <c r="BR123" s="1064"/>
      <c r="BS123" s="1064"/>
      <c r="BT123" s="1064"/>
      <c r="BU123" s="1064"/>
      <c r="BV123" s="1064">
        <v>77811859</v>
      </c>
      <c r="BW123" s="1064"/>
      <c r="BX123" s="1064"/>
      <c r="BY123" s="1064"/>
      <c r="BZ123" s="1064"/>
      <c r="CA123" s="1064">
        <v>74670031</v>
      </c>
      <c r="CB123" s="1064"/>
      <c r="CC123" s="1064"/>
      <c r="CD123" s="1064"/>
      <c r="CE123" s="1064"/>
      <c r="CF123" s="1001"/>
      <c r="CG123" s="1002"/>
      <c r="CH123" s="1002"/>
      <c r="CI123" s="1002"/>
      <c r="CJ123" s="1003"/>
      <c r="CK123" s="1009"/>
      <c r="CL123" s="1010"/>
      <c r="CM123" s="1010"/>
      <c r="CN123" s="1010"/>
      <c r="CO123" s="1011"/>
      <c r="CP123" s="1019" t="s">
        <v>485</v>
      </c>
      <c r="CQ123" s="1020"/>
      <c r="CR123" s="1020"/>
      <c r="CS123" s="1020"/>
      <c r="CT123" s="1020"/>
      <c r="CU123" s="1020"/>
      <c r="CV123" s="1020"/>
      <c r="CW123" s="1020"/>
      <c r="CX123" s="1020"/>
      <c r="CY123" s="1020"/>
      <c r="CZ123" s="1020"/>
      <c r="DA123" s="1020"/>
      <c r="DB123" s="1020"/>
      <c r="DC123" s="1020"/>
      <c r="DD123" s="1020"/>
      <c r="DE123" s="1020"/>
      <c r="DF123" s="1021"/>
      <c r="DG123" s="958" t="s">
        <v>396</v>
      </c>
      <c r="DH123" s="959"/>
      <c r="DI123" s="959"/>
      <c r="DJ123" s="959"/>
      <c r="DK123" s="960"/>
      <c r="DL123" s="961" t="s">
        <v>396</v>
      </c>
      <c r="DM123" s="959"/>
      <c r="DN123" s="959"/>
      <c r="DO123" s="959"/>
      <c r="DP123" s="960"/>
      <c r="DQ123" s="961" t="s">
        <v>396</v>
      </c>
      <c r="DR123" s="959"/>
      <c r="DS123" s="959"/>
      <c r="DT123" s="959"/>
      <c r="DU123" s="960"/>
      <c r="DV123" s="962" t="s">
        <v>467</v>
      </c>
      <c r="DW123" s="963"/>
      <c r="DX123" s="963"/>
      <c r="DY123" s="963"/>
      <c r="DZ123" s="964"/>
    </row>
    <row r="124" spans="1:130" s="230" customFormat="1" ht="26.25" customHeight="1" thickBot="1" x14ac:dyDescent="0.25">
      <c r="A124" s="1057"/>
      <c r="B124" s="949"/>
      <c r="C124" s="922" t="s">
        <v>468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396</v>
      </c>
      <c r="AB124" s="959"/>
      <c r="AC124" s="959"/>
      <c r="AD124" s="959"/>
      <c r="AE124" s="960"/>
      <c r="AF124" s="961" t="s">
        <v>479</v>
      </c>
      <c r="AG124" s="959"/>
      <c r="AH124" s="959"/>
      <c r="AI124" s="959"/>
      <c r="AJ124" s="960"/>
      <c r="AK124" s="961" t="s">
        <v>467</v>
      </c>
      <c r="AL124" s="959"/>
      <c r="AM124" s="959"/>
      <c r="AN124" s="959"/>
      <c r="AO124" s="960"/>
      <c r="AP124" s="962" t="s">
        <v>396</v>
      </c>
      <c r="AQ124" s="963"/>
      <c r="AR124" s="963"/>
      <c r="AS124" s="963"/>
      <c r="AT124" s="964"/>
      <c r="AU124" s="1059" t="s">
        <v>486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83</v>
      </c>
      <c r="BR124" s="1027"/>
      <c r="BS124" s="1027"/>
      <c r="BT124" s="1027"/>
      <c r="BU124" s="1027"/>
      <c r="BV124" s="1027">
        <v>42.8</v>
      </c>
      <c r="BW124" s="1027"/>
      <c r="BX124" s="1027"/>
      <c r="BY124" s="1027"/>
      <c r="BZ124" s="1027"/>
      <c r="CA124" s="1027">
        <v>27.9</v>
      </c>
      <c r="CB124" s="1027"/>
      <c r="CC124" s="1027"/>
      <c r="CD124" s="1027"/>
      <c r="CE124" s="1027"/>
      <c r="CF124" s="1028"/>
      <c r="CG124" s="1029"/>
      <c r="CH124" s="1029"/>
      <c r="CI124" s="1029"/>
      <c r="CJ124" s="1030"/>
      <c r="CK124" s="1012"/>
      <c r="CL124" s="1012"/>
      <c r="CM124" s="1012"/>
      <c r="CN124" s="1012"/>
      <c r="CO124" s="1013"/>
      <c r="CP124" s="1019" t="s">
        <v>487</v>
      </c>
      <c r="CQ124" s="1020"/>
      <c r="CR124" s="1020"/>
      <c r="CS124" s="1020"/>
      <c r="CT124" s="1020"/>
      <c r="CU124" s="1020"/>
      <c r="CV124" s="1020"/>
      <c r="CW124" s="1020"/>
      <c r="CX124" s="1020"/>
      <c r="CY124" s="1020"/>
      <c r="CZ124" s="1020"/>
      <c r="DA124" s="1020"/>
      <c r="DB124" s="1020"/>
      <c r="DC124" s="1020"/>
      <c r="DD124" s="1020"/>
      <c r="DE124" s="1020"/>
      <c r="DF124" s="1021"/>
      <c r="DG124" s="1004" t="s">
        <v>396</v>
      </c>
      <c r="DH124" s="986"/>
      <c r="DI124" s="986"/>
      <c r="DJ124" s="986"/>
      <c r="DK124" s="987"/>
      <c r="DL124" s="985" t="s">
        <v>396</v>
      </c>
      <c r="DM124" s="986"/>
      <c r="DN124" s="986"/>
      <c r="DO124" s="986"/>
      <c r="DP124" s="987"/>
      <c r="DQ124" s="985" t="s">
        <v>396</v>
      </c>
      <c r="DR124" s="986"/>
      <c r="DS124" s="986"/>
      <c r="DT124" s="986"/>
      <c r="DU124" s="987"/>
      <c r="DV124" s="988" t="s">
        <v>479</v>
      </c>
      <c r="DW124" s="989"/>
      <c r="DX124" s="989"/>
      <c r="DY124" s="989"/>
      <c r="DZ124" s="990"/>
    </row>
    <row r="125" spans="1:130" s="230" customFormat="1" ht="26.25" customHeight="1" x14ac:dyDescent="0.2">
      <c r="A125" s="1057"/>
      <c r="B125" s="949"/>
      <c r="C125" s="922" t="s">
        <v>470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396</v>
      </c>
      <c r="AB125" s="959"/>
      <c r="AC125" s="959"/>
      <c r="AD125" s="959"/>
      <c r="AE125" s="960"/>
      <c r="AF125" s="961" t="s">
        <v>396</v>
      </c>
      <c r="AG125" s="959"/>
      <c r="AH125" s="959"/>
      <c r="AI125" s="959"/>
      <c r="AJ125" s="960"/>
      <c r="AK125" s="961" t="s">
        <v>479</v>
      </c>
      <c r="AL125" s="959"/>
      <c r="AM125" s="959"/>
      <c r="AN125" s="959"/>
      <c r="AO125" s="960"/>
      <c r="AP125" s="962" t="s">
        <v>467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488</v>
      </c>
      <c r="CL125" s="1007"/>
      <c r="CM125" s="1007"/>
      <c r="CN125" s="1007"/>
      <c r="CO125" s="1008"/>
      <c r="CP125" s="929" t="s">
        <v>489</v>
      </c>
      <c r="CQ125" s="897"/>
      <c r="CR125" s="897"/>
      <c r="CS125" s="897"/>
      <c r="CT125" s="897"/>
      <c r="CU125" s="897"/>
      <c r="CV125" s="897"/>
      <c r="CW125" s="897"/>
      <c r="CX125" s="897"/>
      <c r="CY125" s="897"/>
      <c r="CZ125" s="897"/>
      <c r="DA125" s="897"/>
      <c r="DB125" s="897"/>
      <c r="DC125" s="897"/>
      <c r="DD125" s="897"/>
      <c r="DE125" s="897"/>
      <c r="DF125" s="898"/>
      <c r="DG125" s="930" t="s">
        <v>449</v>
      </c>
      <c r="DH125" s="931"/>
      <c r="DI125" s="931"/>
      <c r="DJ125" s="931"/>
      <c r="DK125" s="931"/>
      <c r="DL125" s="931" t="s">
        <v>479</v>
      </c>
      <c r="DM125" s="931"/>
      <c r="DN125" s="931"/>
      <c r="DO125" s="931"/>
      <c r="DP125" s="931"/>
      <c r="DQ125" s="931" t="s">
        <v>396</v>
      </c>
      <c r="DR125" s="931"/>
      <c r="DS125" s="931"/>
      <c r="DT125" s="931"/>
      <c r="DU125" s="931"/>
      <c r="DV125" s="932" t="s">
        <v>479</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8842</v>
      </c>
      <c r="AB126" s="959"/>
      <c r="AC126" s="959"/>
      <c r="AD126" s="959"/>
      <c r="AE126" s="960"/>
      <c r="AF126" s="961">
        <v>9180</v>
      </c>
      <c r="AG126" s="959"/>
      <c r="AH126" s="959"/>
      <c r="AI126" s="959"/>
      <c r="AJ126" s="960"/>
      <c r="AK126" s="961">
        <v>9295</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490</v>
      </c>
      <c r="CQ126" s="923"/>
      <c r="CR126" s="923"/>
      <c r="CS126" s="923"/>
      <c r="CT126" s="923"/>
      <c r="CU126" s="923"/>
      <c r="CV126" s="923"/>
      <c r="CW126" s="923"/>
      <c r="CX126" s="923"/>
      <c r="CY126" s="923"/>
      <c r="CZ126" s="923"/>
      <c r="DA126" s="923"/>
      <c r="DB126" s="923"/>
      <c r="DC126" s="923"/>
      <c r="DD126" s="923"/>
      <c r="DE126" s="923"/>
      <c r="DF126" s="924"/>
      <c r="DG126" s="925">
        <v>1593480</v>
      </c>
      <c r="DH126" s="926"/>
      <c r="DI126" s="926"/>
      <c r="DJ126" s="926"/>
      <c r="DK126" s="926"/>
      <c r="DL126" s="926">
        <v>1208599</v>
      </c>
      <c r="DM126" s="926"/>
      <c r="DN126" s="926"/>
      <c r="DO126" s="926"/>
      <c r="DP126" s="926"/>
      <c r="DQ126" s="926">
        <v>808720</v>
      </c>
      <c r="DR126" s="926"/>
      <c r="DS126" s="926"/>
      <c r="DT126" s="926"/>
      <c r="DU126" s="926"/>
      <c r="DV126" s="927">
        <v>3.9</v>
      </c>
      <c r="DW126" s="927"/>
      <c r="DX126" s="927"/>
      <c r="DY126" s="927"/>
      <c r="DZ126" s="928"/>
    </row>
    <row r="127" spans="1:130" s="230" customFormat="1" ht="26.25" customHeight="1" x14ac:dyDescent="0.2">
      <c r="A127" s="1058"/>
      <c r="B127" s="951"/>
      <c r="C127" s="973" t="s">
        <v>491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396</v>
      </c>
      <c r="AB127" s="959"/>
      <c r="AC127" s="959"/>
      <c r="AD127" s="959"/>
      <c r="AE127" s="960"/>
      <c r="AF127" s="961" t="s">
        <v>479</v>
      </c>
      <c r="AG127" s="959"/>
      <c r="AH127" s="959"/>
      <c r="AI127" s="959"/>
      <c r="AJ127" s="960"/>
      <c r="AK127" s="961" t="s">
        <v>449</v>
      </c>
      <c r="AL127" s="959"/>
      <c r="AM127" s="959"/>
      <c r="AN127" s="959"/>
      <c r="AO127" s="960"/>
      <c r="AP127" s="962" t="s">
        <v>396</v>
      </c>
      <c r="AQ127" s="963"/>
      <c r="AR127" s="963"/>
      <c r="AS127" s="963"/>
      <c r="AT127" s="964"/>
      <c r="AU127" s="232"/>
      <c r="AV127" s="232"/>
      <c r="AW127" s="232"/>
      <c r="AX127" s="1031" t="s">
        <v>492</v>
      </c>
      <c r="AY127" s="1032"/>
      <c r="AZ127" s="1032"/>
      <c r="BA127" s="1032"/>
      <c r="BB127" s="1032"/>
      <c r="BC127" s="1032"/>
      <c r="BD127" s="1032"/>
      <c r="BE127" s="1033"/>
      <c r="BF127" s="1034" t="s">
        <v>493</v>
      </c>
      <c r="BG127" s="1032"/>
      <c r="BH127" s="1032"/>
      <c r="BI127" s="1032"/>
      <c r="BJ127" s="1032"/>
      <c r="BK127" s="1032"/>
      <c r="BL127" s="1033"/>
      <c r="BM127" s="1034" t="s">
        <v>494</v>
      </c>
      <c r="BN127" s="1032"/>
      <c r="BO127" s="1032"/>
      <c r="BP127" s="1032"/>
      <c r="BQ127" s="1032"/>
      <c r="BR127" s="1032"/>
      <c r="BS127" s="1033"/>
      <c r="BT127" s="1034" t="s">
        <v>495</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v>772772</v>
      </c>
      <c r="DH127" s="926"/>
      <c r="DI127" s="926"/>
      <c r="DJ127" s="926"/>
      <c r="DK127" s="926"/>
      <c r="DL127" s="926" t="s">
        <v>396</v>
      </c>
      <c r="DM127" s="926"/>
      <c r="DN127" s="926"/>
      <c r="DO127" s="926"/>
      <c r="DP127" s="926"/>
      <c r="DQ127" s="926" t="s">
        <v>396</v>
      </c>
      <c r="DR127" s="926"/>
      <c r="DS127" s="926"/>
      <c r="DT127" s="926"/>
      <c r="DU127" s="926"/>
      <c r="DV127" s="927" t="s">
        <v>396</v>
      </c>
      <c r="DW127" s="927"/>
      <c r="DX127" s="927"/>
      <c r="DY127" s="927"/>
      <c r="DZ127" s="928"/>
    </row>
    <row r="128" spans="1:130" s="230" customFormat="1" ht="26.25" customHeight="1" thickBot="1" x14ac:dyDescent="0.25">
      <c r="A128" s="1041" t="s">
        <v>497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498</v>
      </c>
      <c r="X128" s="1043"/>
      <c r="Y128" s="1043"/>
      <c r="Z128" s="1044"/>
      <c r="AA128" s="1045">
        <v>2181243</v>
      </c>
      <c r="AB128" s="1046"/>
      <c r="AC128" s="1046"/>
      <c r="AD128" s="1046"/>
      <c r="AE128" s="1047"/>
      <c r="AF128" s="1048">
        <v>2188146</v>
      </c>
      <c r="AG128" s="1046"/>
      <c r="AH128" s="1046"/>
      <c r="AI128" s="1046"/>
      <c r="AJ128" s="1047"/>
      <c r="AK128" s="1048">
        <v>2329373</v>
      </c>
      <c r="AL128" s="1046"/>
      <c r="AM128" s="1046"/>
      <c r="AN128" s="1046"/>
      <c r="AO128" s="1047"/>
      <c r="AP128" s="1049"/>
      <c r="AQ128" s="1050"/>
      <c r="AR128" s="1050"/>
      <c r="AS128" s="1050"/>
      <c r="AT128" s="1051"/>
      <c r="AU128" s="232"/>
      <c r="AV128" s="232"/>
      <c r="AW128" s="232"/>
      <c r="AX128" s="896" t="s">
        <v>499</v>
      </c>
      <c r="AY128" s="897"/>
      <c r="AZ128" s="897"/>
      <c r="BA128" s="897"/>
      <c r="BB128" s="897"/>
      <c r="BC128" s="897"/>
      <c r="BD128" s="897"/>
      <c r="BE128" s="898"/>
      <c r="BF128" s="1052" t="s">
        <v>467</v>
      </c>
      <c r="BG128" s="1053"/>
      <c r="BH128" s="1053"/>
      <c r="BI128" s="1053"/>
      <c r="BJ128" s="1053"/>
      <c r="BK128" s="1053"/>
      <c r="BL128" s="1054"/>
      <c r="BM128" s="1052">
        <v>12.15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500</v>
      </c>
      <c r="CQ128" s="726"/>
      <c r="CR128" s="726"/>
      <c r="CS128" s="726"/>
      <c r="CT128" s="726"/>
      <c r="CU128" s="726"/>
      <c r="CV128" s="726"/>
      <c r="CW128" s="726"/>
      <c r="CX128" s="726"/>
      <c r="CY128" s="726"/>
      <c r="CZ128" s="726"/>
      <c r="DA128" s="726"/>
      <c r="DB128" s="726"/>
      <c r="DC128" s="726"/>
      <c r="DD128" s="726"/>
      <c r="DE128" s="726"/>
      <c r="DF128" s="1036"/>
      <c r="DG128" s="1037" t="s">
        <v>449</v>
      </c>
      <c r="DH128" s="1038"/>
      <c r="DI128" s="1038"/>
      <c r="DJ128" s="1038"/>
      <c r="DK128" s="1038"/>
      <c r="DL128" s="1038" t="s">
        <v>396</v>
      </c>
      <c r="DM128" s="1038"/>
      <c r="DN128" s="1038"/>
      <c r="DO128" s="1038"/>
      <c r="DP128" s="1038"/>
      <c r="DQ128" s="1038" t="s">
        <v>396</v>
      </c>
      <c r="DR128" s="1038"/>
      <c r="DS128" s="1038"/>
      <c r="DT128" s="1038"/>
      <c r="DU128" s="1038"/>
      <c r="DV128" s="1039" t="s">
        <v>396</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23556856</v>
      </c>
      <c r="AB129" s="959"/>
      <c r="AC129" s="959"/>
      <c r="AD129" s="959"/>
      <c r="AE129" s="960"/>
      <c r="AF129" s="961">
        <v>24512912</v>
      </c>
      <c r="AG129" s="959"/>
      <c r="AH129" s="959"/>
      <c r="AI129" s="959"/>
      <c r="AJ129" s="960"/>
      <c r="AK129" s="961">
        <v>24080948</v>
      </c>
      <c r="AL129" s="959"/>
      <c r="AM129" s="959"/>
      <c r="AN129" s="959"/>
      <c r="AO129" s="960"/>
      <c r="AP129" s="1073"/>
      <c r="AQ129" s="1074"/>
      <c r="AR129" s="1074"/>
      <c r="AS129" s="1074"/>
      <c r="AT129" s="1075"/>
      <c r="AU129" s="233"/>
      <c r="AV129" s="233"/>
      <c r="AW129" s="233"/>
      <c r="AX129" s="1065" t="s">
        <v>502</v>
      </c>
      <c r="AY129" s="923"/>
      <c r="AZ129" s="923"/>
      <c r="BA129" s="923"/>
      <c r="BB129" s="923"/>
      <c r="BC129" s="923"/>
      <c r="BD129" s="923"/>
      <c r="BE129" s="924"/>
      <c r="BF129" s="1066" t="s">
        <v>396</v>
      </c>
      <c r="BG129" s="1067"/>
      <c r="BH129" s="1067"/>
      <c r="BI129" s="1067"/>
      <c r="BJ129" s="1067"/>
      <c r="BK129" s="1067"/>
      <c r="BL129" s="1068"/>
      <c r="BM129" s="1066">
        <v>17.149999999999999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3288828</v>
      </c>
      <c r="AB130" s="959"/>
      <c r="AC130" s="959"/>
      <c r="AD130" s="959"/>
      <c r="AE130" s="960"/>
      <c r="AF130" s="961">
        <v>3360132</v>
      </c>
      <c r="AG130" s="959"/>
      <c r="AH130" s="959"/>
      <c r="AI130" s="959"/>
      <c r="AJ130" s="960"/>
      <c r="AK130" s="961">
        <v>3440263</v>
      </c>
      <c r="AL130" s="959"/>
      <c r="AM130" s="959"/>
      <c r="AN130" s="959"/>
      <c r="AO130" s="960"/>
      <c r="AP130" s="1073"/>
      <c r="AQ130" s="1074"/>
      <c r="AR130" s="1074"/>
      <c r="AS130" s="1074"/>
      <c r="AT130" s="1075"/>
      <c r="AU130" s="233"/>
      <c r="AV130" s="233"/>
      <c r="AW130" s="233"/>
      <c r="AX130" s="1065" t="s">
        <v>505</v>
      </c>
      <c r="AY130" s="923"/>
      <c r="AZ130" s="923"/>
      <c r="BA130" s="923"/>
      <c r="BB130" s="923"/>
      <c r="BC130" s="923"/>
      <c r="BD130" s="923"/>
      <c r="BE130" s="924"/>
      <c r="BF130" s="1101">
        <v>8.5</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20268028</v>
      </c>
      <c r="AB131" s="986"/>
      <c r="AC131" s="986"/>
      <c r="AD131" s="986"/>
      <c r="AE131" s="987"/>
      <c r="AF131" s="985">
        <v>21152780</v>
      </c>
      <c r="AG131" s="986"/>
      <c r="AH131" s="986"/>
      <c r="AI131" s="986"/>
      <c r="AJ131" s="987"/>
      <c r="AK131" s="985">
        <v>20640685</v>
      </c>
      <c r="AL131" s="986"/>
      <c r="AM131" s="986"/>
      <c r="AN131" s="986"/>
      <c r="AO131" s="987"/>
      <c r="AP131" s="1110"/>
      <c r="AQ131" s="1111"/>
      <c r="AR131" s="1111"/>
      <c r="AS131" s="1111"/>
      <c r="AT131" s="1112"/>
      <c r="AU131" s="233"/>
      <c r="AV131" s="233"/>
      <c r="AW131" s="233"/>
      <c r="AX131" s="1083" t="s">
        <v>507</v>
      </c>
      <c r="AY131" s="726"/>
      <c r="AZ131" s="726"/>
      <c r="BA131" s="726"/>
      <c r="BB131" s="726"/>
      <c r="BC131" s="726"/>
      <c r="BD131" s="726"/>
      <c r="BE131" s="1036"/>
      <c r="BF131" s="1084">
        <v>27.9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10.144622849999999</v>
      </c>
      <c r="AB132" s="1097"/>
      <c r="AC132" s="1097"/>
      <c r="AD132" s="1097"/>
      <c r="AE132" s="1098"/>
      <c r="AF132" s="1099">
        <v>8.0960800420000005</v>
      </c>
      <c r="AG132" s="1097"/>
      <c r="AH132" s="1097"/>
      <c r="AI132" s="1097"/>
      <c r="AJ132" s="1098"/>
      <c r="AK132" s="1099">
        <v>7.3628370380000003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12</v>
      </c>
      <c r="AB133" s="1080"/>
      <c r="AC133" s="1080"/>
      <c r="AD133" s="1080"/>
      <c r="AE133" s="1081"/>
      <c r="AF133" s="1079">
        <v>9.9</v>
      </c>
      <c r="AG133" s="1080"/>
      <c r="AH133" s="1080"/>
      <c r="AI133" s="1080"/>
      <c r="AJ133" s="1081"/>
      <c r="AK133" s="1079">
        <v>8.5</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fg7ji5AFpEXHzWNyQL9UyNbyybSKLg+1Bf5Jn6UJmZWnOlZBlcOttSMQjyvvKx+iHZmNTYnDZtE0jMJIY87hA==" saltValue="ML8nwEMoYlyRTqiCwt3vt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606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4r61WUia1pV9aP55X5KV1iaHWccJsLIFYKsE44nqNTsosfAwLHL8gDTVyRxCVIvjk0lKUoVISln4oIUWU3ytvA==" saltValue="LLUNRyBJPonmAfmKeZbp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view="pageBreakPreview" zoomScaleNormal="100" zoomScaleSheetLayoutView="100"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1f0Q6wupSXW4gHG0++/ooTwG+2XSR9uDkLbwP7+NKdvEnKmJTnisgxQur3JGt4+1wLI3hRg9im+/hNmWE5pzew==" saltValue="5WBxVactxRX4vOd47+a0K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6073513</v>
      </c>
      <c r="AP9" s="281">
        <v>61632</v>
      </c>
      <c r="AQ9" s="282">
        <v>62374</v>
      </c>
      <c r="AR9" s="283">
        <v>-1.2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1083246</v>
      </c>
      <c r="AP10" s="284">
        <v>10992</v>
      </c>
      <c r="AQ10" s="285">
        <v>4230</v>
      </c>
      <c r="AR10" s="286">
        <v>159.9</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31170</v>
      </c>
      <c r="AP11" s="284">
        <v>316</v>
      </c>
      <c r="AQ11" s="285">
        <v>601</v>
      </c>
      <c r="AR11" s="286">
        <v>-47.4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13</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316667</v>
      </c>
      <c r="AP13" s="284">
        <v>3213</v>
      </c>
      <c r="AQ13" s="285">
        <v>2559</v>
      </c>
      <c r="AR13" s="286">
        <v>25.6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100620</v>
      </c>
      <c r="AP14" s="284">
        <v>1021</v>
      </c>
      <c r="AQ14" s="285">
        <v>1133</v>
      </c>
      <c r="AR14" s="286">
        <v>-9.9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-411266</v>
      </c>
      <c r="AP15" s="284">
        <v>-4173</v>
      </c>
      <c r="AQ15" s="285">
        <v>-4006</v>
      </c>
      <c r="AR15" s="286">
        <v>4.2</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7193950</v>
      </c>
      <c r="AP16" s="284">
        <v>73002</v>
      </c>
      <c r="AQ16" s="285">
        <v>66904</v>
      </c>
      <c r="AR16" s="286">
        <v>9.1</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5.27</v>
      </c>
      <c r="AP21" s="298">
        <v>6.16</v>
      </c>
      <c r="AQ21" s="299">
        <v>-0.89</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94.3</v>
      </c>
      <c r="AP22" s="303">
        <v>98.9</v>
      </c>
      <c r="AQ22" s="304">
        <v>-4.5999999999999996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6201447</v>
      </c>
      <c r="AP32" s="312">
        <v>62930</v>
      </c>
      <c r="AQ32" s="313">
        <v>33699</v>
      </c>
      <c r="AR32" s="314">
        <v>86.7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23</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992446</v>
      </c>
      <c r="AP35" s="312">
        <v>10071</v>
      </c>
      <c r="AQ35" s="313">
        <v>5771</v>
      </c>
      <c r="AR35" s="314">
        <v>74.5</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86188</v>
      </c>
      <c r="AP36" s="312">
        <v>875</v>
      </c>
      <c r="AQ36" s="313">
        <v>1158</v>
      </c>
      <c r="AR36" s="314">
        <v>-24.4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9295</v>
      </c>
      <c r="AP37" s="312">
        <v>94</v>
      </c>
      <c r="AQ37" s="313">
        <v>631</v>
      </c>
      <c r="AR37" s="314">
        <v>-85.1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0</v>
      </c>
      <c r="AR38" s="304" t="s">
        <v>522</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-2329373</v>
      </c>
      <c r="AP39" s="312">
        <v>-23638</v>
      </c>
      <c r="AQ39" s="313">
        <v>-6112</v>
      </c>
      <c r="AR39" s="314">
        <v>286.7</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-3440263</v>
      </c>
      <c r="AP40" s="312">
        <v>-34911</v>
      </c>
      <c r="AQ40" s="313">
        <v>-25565</v>
      </c>
      <c r="AR40" s="314">
        <v>36.6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1519740</v>
      </c>
      <c r="AP41" s="312">
        <v>15422</v>
      </c>
      <c r="AQ41" s="313">
        <v>9604</v>
      </c>
      <c r="AR41" s="314">
        <v>60.6</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4924413</v>
      </c>
      <c r="AN51" s="334">
        <v>48901</v>
      </c>
      <c r="AO51" s="335">
        <v>5.9</v>
      </c>
      <c r="AP51" s="336">
        <v>43226</v>
      </c>
      <c r="AQ51" s="337">
        <v>1.3</v>
      </c>
      <c r="AR51" s="338">
        <v>4.5999999999999996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3973897</v>
      </c>
      <c r="AN52" s="342">
        <v>39462</v>
      </c>
      <c r="AO52" s="343">
        <v>0</v>
      </c>
      <c r="AP52" s="344">
        <v>22622</v>
      </c>
      <c r="AQ52" s="345">
        <v>-0.2</v>
      </c>
      <c r="AR52" s="346">
        <v>0.2</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5766603</v>
      </c>
      <c r="AN53" s="334">
        <v>57425</v>
      </c>
      <c r="AO53" s="335">
        <v>17.399999999999999</v>
      </c>
      <c r="AP53" s="336">
        <v>42836</v>
      </c>
      <c r="AQ53" s="337">
        <v>-0.9</v>
      </c>
      <c r="AR53" s="338">
        <v>18.3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4905789</v>
      </c>
      <c r="AN54" s="342">
        <v>48853</v>
      </c>
      <c r="AO54" s="343">
        <v>23.8</v>
      </c>
      <c r="AP54" s="344">
        <v>22936</v>
      </c>
      <c r="AQ54" s="345">
        <v>1.4</v>
      </c>
      <c r="AR54" s="346">
        <v>22.4</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5230251</v>
      </c>
      <c r="AN55" s="334">
        <v>52480</v>
      </c>
      <c r="AO55" s="335">
        <v>-8.6</v>
      </c>
      <c r="AP55" s="336">
        <v>44161</v>
      </c>
      <c r="AQ55" s="337">
        <v>3.1</v>
      </c>
      <c r="AR55" s="338">
        <v>-11.7</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3214017</v>
      </c>
      <c r="AN56" s="342">
        <v>32249</v>
      </c>
      <c r="AO56" s="343">
        <v>-34</v>
      </c>
      <c r="AP56" s="344">
        <v>23644</v>
      </c>
      <c r="AQ56" s="345">
        <v>3.1</v>
      </c>
      <c r="AR56" s="346">
        <v>-37.1</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3970175</v>
      </c>
      <c r="AN57" s="334">
        <v>40168</v>
      </c>
      <c r="AO57" s="335">
        <v>-23.5</v>
      </c>
      <c r="AP57" s="336">
        <v>43955</v>
      </c>
      <c r="AQ57" s="337">
        <v>-0.5</v>
      </c>
      <c r="AR57" s="338">
        <v>-23</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2870291</v>
      </c>
      <c r="AN58" s="342">
        <v>29040</v>
      </c>
      <c r="AO58" s="343">
        <v>-10</v>
      </c>
      <c r="AP58" s="344">
        <v>21318</v>
      </c>
      <c r="AQ58" s="345">
        <v>-9.8000000000000007</v>
      </c>
      <c r="AR58" s="346">
        <v>-0.2</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4219613</v>
      </c>
      <c r="AN59" s="334">
        <v>42819</v>
      </c>
      <c r="AO59" s="335">
        <v>6.6</v>
      </c>
      <c r="AP59" s="336">
        <v>41921</v>
      </c>
      <c r="AQ59" s="337">
        <v>-4.5999999999999996</v>
      </c>
      <c r="AR59" s="338">
        <v>11.2</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2726613</v>
      </c>
      <c r="AN60" s="342">
        <v>27669</v>
      </c>
      <c r="AO60" s="343">
        <v>-4.7</v>
      </c>
      <c r="AP60" s="344">
        <v>21655</v>
      </c>
      <c r="AQ60" s="345">
        <v>1.6</v>
      </c>
      <c r="AR60" s="346">
        <v>-6.3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4822211</v>
      </c>
      <c r="AN61" s="349">
        <v>48359</v>
      </c>
      <c r="AO61" s="350">
        <v>-0.4</v>
      </c>
      <c r="AP61" s="351">
        <v>43220</v>
      </c>
      <c r="AQ61" s="352">
        <v>-0.3</v>
      </c>
      <c r="AR61" s="338">
        <v>-0.1</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3538121</v>
      </c>
      <c r="AN62" s="342">
        <v>35455</v>
      </c>
      <c r="AO62" s="343">
        <v>-5</v>
      </c>
      <c r="AP62" s="344">
        <v>22435</v>
      </c>
      <c r="AQ62" s="345">
        <v>-0.8</v>
      </c>
      <c r="AR62" s="346">
        <v>-4.2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HAVOTW+cEj7mOEZj6uhUwU6uQu6iESPWrT4UIF26ljtwr2OG/O6DuiipwXpY8xmE/S13nZj/6wnNrr5cvdWWWA==" saltValue="avi5VKWT8qqmApQ/SDw91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OA8CMlVnoGJCrQNZZgPmgPS0isDYRMG+2NMIHyUnajExTyudeHNRd5zVwC4H8zPdf9I+qzvsnw2q9IMgT9ghCg==" saltValue="kAnFG4yywXNhugQp7mSo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3jWRb1vvykxSLdnATOTCPMnjsf8p7IQ5Lws7iQ8hMEhoxJ5lDr75NdBqSHp0eb2YiXm7r1SE3ulyHqw19E4MoA==" saltValue="0LLrxal6ev0S5uTzg8tpy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7.02</v>
      </c>
      <c r="G47" s="12">
        <v>7.99</v>
      </c>
      <c r="H47" s="12">
        <v>6.91</v>
      </c>
      <c r="I47" s="12">
        <v>6.92</v>
      </c>
      <c r="J47" s="13">
        <v>8.01</v>
      </c>
    </row>
    <row r="48" spans="2:10" ht="57.75" customHeight="1" x14ac:dyDescent="0.2">
      <c r="B48" s="14"/>
      <c r="C48" s="1141" t="s">
        <v>4</v>
      </c>
      <c r="D48" s="1141"/>
      <c r="E48" s="1142"/>
      <c r="F48" s="15">
        <v>0.27</v>
      </c>
      <c r="G48" s="16">
        <v>0.56999999999999995</v>
      </c>
      <c r="H48" s="16">
        <v>0.57999999999999996</v>
      </c>
      <c r="I48" s="16">
        <v>1.57</v>
      </c>
      <c r="J48" s="17">
        <v>1.7</v>
      </c>
    </row>
    <row r="49" spans="2:10" ht="57.75" customHeight="1" thickBot="1" x14ac:dyDescent="0.25">
      <c r="B49" s="18"/>
      <c r="C49" s="1143" t="s">
        <v>5</v>
      </c>
      <c r="D49" s="1143"/>
      <c r="E49" s="1144"/>
      <c r="F49" s="19">
        <v>10.18</v>
      </c>
      <c r="G49" s="20">
        <v>2.4900000000000002</v>
      </c>
      <c r="H49" s="20">
        <v>3.32</v>
      </c>
      <c r="I49" s="20">
        <v>1.29</v>
      </c>
      <c r="J49" s="21">
        <v>5.7</v>
      </c>
    </row>
    <row r="50" spans="2:10" ht="13.2" x14ac:dyDescent="0.2"/>
  </sheetData>
  <sheetProtection algorithmName="SHA-512" hashValue="gjh+BZgheufEH/0r7T7kGAxpKDjdQq8b+LboIHsIrvUObgZDaE1LKUAG+DSnel5hyI1s2JYQuIodqFgdepz2jw==" saltValue="h7eUdy/6t/OAflC0gy1j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大浦　郁実</cp:lastModifiedBy>
  <cp:lastPrinted>2024-03-18T01:29:40Z</cp:lastPrinted>
  <dcterms:created xsi:type="dcterms:W3CDTF">2024-02-05T02:11:57Z</dcterms:created>
  <dcterms:modified xsi:type="dcterms:W3CDTF">2024-03-22T06:54:29Z</dcterms:modified>
  <cp:category/>
</cp:coreProperties>
</file>