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5B4BC0A1-5B83-4DF3-B994-1D6D87192822}" xr6:coauthVersionLast="47" xr6:coauthVersionMax="47" xr10:uidLastSave="{00000000-0000-0000-0000-000000000000}"/>
  <bookViews>
    <workbookView xWindow="-108" yWindow="-108" windowWidth="22296" windowHeight="14616" tabRatio="76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G102" i="12"/>
  <c r="DQ102" i="12"/>
  <c r="CR102" i="12"/>
  <c r="AU88" i="12"/>
  <c r="AP88" i="12"/>
  <c r="AF88" i="12"/>
  <c r="AA71" i="12" l="1"/>
  <c r="AA76" i="12" l="1"/>
  <c r="AA70" i="12"/>
  <c r="AA69" i="12"/>
  <c r="AA6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BE35" i="10"/>
  <c r="C35" i="10"/>
  <c r="C36" i="10" s="1"/>
  <c r="BE34" i="10"/>
  <c r="C34" i="10"/>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<sst xmlns="http://schemas.openxmlformats.org/spreadsheetml/2006/main" count="1052" uniqueCount="600">
  <si>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</si>
  <si>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</si>
  <si>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</si>
  <si>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</si>
  <si>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</si>
  <si>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</si>
  <si>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</si>
  <si>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</si>
  <si>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</si>
  <si>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</si>
  <si>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</si>
  <si>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</si>
  <si>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</si>
  <si>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</si>
  <si>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</si>
  <si>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</si>
  <si>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</si>
  <si>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</si>
  <si>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</si>
  <si>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</si>
  <si>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</si>
  <si>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</si>
  <si>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</si>
  <si>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</si>
  <si>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</si>
  <si>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</si>
  <si>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</si>
  <si>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</si>
  <si>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</si>
  <si>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</si>
  <si>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</si>
  <si>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</si>
  <si>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</si>
  <si>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</si>
  <si>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</si>
  <si>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</si>
  <si>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</si>
  <si>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</si>
  <si>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</si>
  <si>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</si>
  <si>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</si>
  <si>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</si>
  <si>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</si>
  <si>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</si>
  <si>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</si>
  <si>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</si>
  <si>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</si>
  <si>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</si>
  <si>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</si>
  <si>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</si>
  <si>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</si>
  <si>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</si>
  <si>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</si>
  <si>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</si>
  <si>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</si>
  <si>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</si>
  <si>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</si>
  <si>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</si>
  <si>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</si>
  <si>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</si>
  <si>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</si>
  <si>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</si>
  <si>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</si>
  <si>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</si>
  <si>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</si>
  <si>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</si>
  <si>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</si>
  <si>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</si>
  <si>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</si>
  <si>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</si>
  <si>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</si>
  <si>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</si>
  <si>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</si>
  <si>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</si>
  <si>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</si>
  <si>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</si>
  <si>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</si>
  <si>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</si>
  <si>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</si>
  <si>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</si>
  <si>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</si>
  <si>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</si>
  <si>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</si>
  <si>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</si>
  <si>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</si>
  <si>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</si>
  <si>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</si>
  <si>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</si>
  <si>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</si>
  <si>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</si>
  <si>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</si>
  <si>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</si>
  <si>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</si>
  <si>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</si>
  <si>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</si>
  <si>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</si>
  <si>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</si>
  <si>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</si>
  <si>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</si>
  <si>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</si>
  <si>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</si>
  <si>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</si>
  <si>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</si>
  <si>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</si>
  <si>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</si>
  <si>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</si>
  <si>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</si>
  <si>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</si>
  <si>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</si>
  <si>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</si>
  <si>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</si>
  <si>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</si>
  <si>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</si>
  <si>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</si>
  <si>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</si>
  <si>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</si>
  <si>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</si>
  <si>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</si>
  <si>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</si>
  <si>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</si>
  <si>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</si>
  <si>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</si>
  <si>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</si>
  <si>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</si>
  <si>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</si>
  <si>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</si>
  <si>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</si>
  <si>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</si>
  <si>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</si>
  <si>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</si>
  <si>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</si>
  <si>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</si>
  <si>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</si>
  <si>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</si>
  <si>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</si>
  <si>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</si>
  <si>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</si>
  <si>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</si>
  <si>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</si>
  <si>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</si>
  <si>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</si>
  <si>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</si>
  <si>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</si>
  <si>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</si>
  <si>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</si>
  <si>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</si>
  <si>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</si>
  <si>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</si>
  <si>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</si>
  <si>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</si>
  <si>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</si>
  <si>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</si>
  <si>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</si>
  <si>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</si>
  <si>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</si>
  <si>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</si>
  <si>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</si>
  <si>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</si>
  <si>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</si>
  <si>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</si>
  <si>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</si>
  <si>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</si>
  <si>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</si>
  <si>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</si>
  <si>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</si>
  <si>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</si>
  <si>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</si>
  <si>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</si>
  <si>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</si>
  <si>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</si>
  <si>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</si>
  <si>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</si>
  <si>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</si>
  <si>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</si>
  <si>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</si>
  <si>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</si>
  <si>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</si>
  <si>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</si>
  <si>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</si>
  <si>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</si>
  <si>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</si>
  <si>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</si>
  <si>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</si>
  <si>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</si>
  <si>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</si>
  <si>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</si>
  <si>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</si>
  <si>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</si>
  <si>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</si>
  <si>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</si>
  <si>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</si>
  <si>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</si>
  <si>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</si>
  <si>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</si>
  <si>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</si>
  <si>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</si>
  <si>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</si>
  <si>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</si>
  <si>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</si>
  <si>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</si>
  <si>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</si>
  <si>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</si>
  <si>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</si>
  <si>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</si>
  <si>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</si>
  <si>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</si>
  <si>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</si>
  <si>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</si>
  <si>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</si>
  <si>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</si>
  <si>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</si>
  <si>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</si>
  <si>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</si>
  <si>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</si>
  <si>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</si>
  <si>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</si>
  <si>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</si>
  <si>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</si>
  <si>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</si>
  <si>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</si>
  <si>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</si>
  <si>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</si>
  <si>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</si>
  <si>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</si>
  <si>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</si>
  <si>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</si>
  <si>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</si>
  <si>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</si>
  <si>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</si>
  <si>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</si>
  <si>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</si>
  <si>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</si>
  <si>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</si>
  <si>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</si>
  <si>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</si>
  <si>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</si>
  <si>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</si>
  <si>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</si>
  <si>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</si>
  <si>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</si>
  <si>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</si>
  <si>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</si>
  <si>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</si>
  <si>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</si>
  <si>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</si>
  <si>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</si>
  <si>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</si>
  <si>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</si>
  <si>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</si>
  <si>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</si>
  <si>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</si>
  <si>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</si>
  <si>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</si>
  <si>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</si>
  <si>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</si>
  <si>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</si>
  <si>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</si>
  <si>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</si>
  <si>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</si>
  <si>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</si>
  <si>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</si>
  <si>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</si>
  <si>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</si>
  <si>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</si>
  <si>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</si>
  <si>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</si>
  <si>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</si>
  <si>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</si>
  <si>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</si>
  <si>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</si>
  <si>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</si>
  <si>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</si>
  <si>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</si>
  <si>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</si>
  <si>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</si>
  <si>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</si>
  <si>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</si>
  <si>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</si>
  <si>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</si>
  <si>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</si>
  <si>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</si>
  <si>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</si>
  <si>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</si>
  <si>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</si>
  <si>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</si>
  <si>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</si>
  <si>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</si>
  <si>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</si>
  <si>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</si>
  <si>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</si>
  <si>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</si>
  <si>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</si>
  <si>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</si>
  <si>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</si>
  <si>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</si>
  <si>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</si>
  <si>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</si>
  <si>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</si>
  <si>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</si>
  <si>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</si>
  <si>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</si>
  <si>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</si>
  <si>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</si>
  <si>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</si>
  <si>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</si>
  <si>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</si>
  <si>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</si>
  <si>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</si>
  <si>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</si>
  <si>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</si>
  <si>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</si>
  <si>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</si>
  <si>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</si>
  <si>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</si>
  <si>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</si>
  <si>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</si>
  <si>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</si>
  <si>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</si>
  <si>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</si>
  <si>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</si>
  <si>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</si>
  <si>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</si>
  <si>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</si>
  <si>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</si>
  <si>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</si>
  <si>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</si>
  <si>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</si>
  <si>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</si>
  <si>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</si>
  <si>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</si>
  <si>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</si>
  <si>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</si>
  <si>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</si>
  <si>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</si>
  <si>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</si>
  <si>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</si>
  <si>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</si>
  <si>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</si>
  <si>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</si>
  <si>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</si>
  <si>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</si>
  <si>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</si>
  <si>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</si>
  <si>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</si>
  <si>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</si>
  <si>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</si>
  <si>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</si>
  <si>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</si>
  <si>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</si>
  <si>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</si>
  <si>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</si>
  <si>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</si>
  <si>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</si>
  <si>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</si>
  <si>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</si>
  <si>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</si>
  <si>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</si>
  <si>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</si>
  <si>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</si>
  <si>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</si>
  <si>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</si>
  <si>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</si>
  <si>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</si>
  <si>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</si>
  <si>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</si>
  <si>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</si>
  <si>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</si>
  <si>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</si>
  <si>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</si>
  <si>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</si>
  <si>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</si>
  <si>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</si>
  <si>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</si>
  <si>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</si>
  <si>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</si>
  <si>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</si>
  <si>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</si>
  <si>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</si>
  <si>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</si>
  <si>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</si>
  <si>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</si>
  <si>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</si>
  <si>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</si>
  <si>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</si>
  <si>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</si>
  <si>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</si>
  <si>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</si>
  <si>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</si>
  <si>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</si>
  <si>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</si>
  <si>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</si>
  <si>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</si>
  <si>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</si>
  <si>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</si>
  <si>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</si>
  <si>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</si>
  <si>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</si>
  <si>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</si>
  <si>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</si>
  <si>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</si>
  <si>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</si>
  <si>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</si>
  <si>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</si>
  <si>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</si>
  <si>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</si>
  <si>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</si>
  <si>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</si>
  <si>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</si>
  <si>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</si>
  <si>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</si>
  <si>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</si>
  <si>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</si>
  <si>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</si>
  <si>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</si>
  <si>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</si>
  <si>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</si>
  <si>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</si>
  <si>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</si>
  <si>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</si>
  <si>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</si>
  <si>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</si>
  <si>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</si>
  <si>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</si>
  <si>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</si>
  <si>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</si>
  <si>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</si>
  <si>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</si>
  <si>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</si>
  <si>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</si>
  <si>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</si>
  <si>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</si>
  <si>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</si>
  <si>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</si>
  <si>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</si>
  <si>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</si>
  <si>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</si>
  <si>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</si>
  <si>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</si>
  <si>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</si>
  <si>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</si>
  <si>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</si>
  <si>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</si>
  <si>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</si>
  <si>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</si>
  <si>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</si>
  <si>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</si>
  <si>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</si>
  <si>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</si>
  <si>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</si>
  <si>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</si>
  <si>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</si>
  <si>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</si>
  <si>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</si>
  <si>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</si>
  <si>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</si>
  <si>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</si>
  <si>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</si>
  <si>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</si>
  <si>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</si>
  <si>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</si>
  <si>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</si>
  <si>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</si>
  <si>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</si>
  <si>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</si>
  <si>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</si>
  <si>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</si>
  <si>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</si>
  <si>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</si>
  <si>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</si>
  <si>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</si>
  <si>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</si>
  <si>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</si>
  <si>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</si>
  <si>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</si>
  <si>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</si>
  <si>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</si>
  <si>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</si>
  <si>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</si>
  <si>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</si>
  <si>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</si>
  <si>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</si>
  <si>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</si>
  <si>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</si>
  <si>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</si>
  <si>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</si>
  <si>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</si>
  <si>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</si>
  <si>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</si>
  <si>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</si>
  <si>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</si>
  <si>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</si>
  <si>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</si>
  <si>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</si>
  <si>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</si>
  <si>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</si>
  <si>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</si>
  <si>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</si>
  <si>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</si>
  <si>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</si>
  <si>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</si>
  <si>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</si>
  <si>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</si>
  <si>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</si>
  <si>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</si>
  <si>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</si>
  <si>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</si>
  <si>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</si>
  <si>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</si>
  <si>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</si>
  <si>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</si>
  <si>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</si>
  <si>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</si>
  <si>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</si>
  <si>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</si>
  <si>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</si>
  <si>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</si>
  <si>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</si>
  <si>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</si>
  <si>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</si>
  <si>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</si>
  <si>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</si>
  <si>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</si>
  <si>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</si>
  <si>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</si>
  <si>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</si>
  <si>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</si>
  <si>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</si>
  <si>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</si>
  <si>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</si>
  <si>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</si>
  <si>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</si>
  <si>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</si>
  <si>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</si>
  <si>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</si>
  <si>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</si>
  <si>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</si>
  <si>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</si>
  <si>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</si>
  <si>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</si>
  <si>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</si>
  <si>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</si>
  <si>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</si>
  <si>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</si>
  <si>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</si>
  <si>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</si>
  <si>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</si>
  <si>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</si>
  <si>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</si>
  <si>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</si>
  <si>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</si>
  <si>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</si>
  <si>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</si>
  <si>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</si>
  <si>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</si>
  <si>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</si>
  <si>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</si>
  <si>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</si>
  <si>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</si>
  <si>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</si>
  <si>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</si>
  <si>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自動車駐車場特別会計</t>
  </si>
  <si>
    <t>▲ 0.29</t>
  </si>
  <si>
    <t>▲ 0.21</t>
  </si>
  <si>
    <t>▲ 0.18</t>
  </si>
  <si>
    <t>▲ 0.13</t>
  </si>
  <si>
    <t>▲ 0.07</t>
  </si>
  <si>
    <t>水道事業会計</t>
  </si>
  <si>
    <t>病院事業会計</t>
  </si>
  <si>
    <t>下水道事業会計</t>
  </si>
  <si>
    <t>一般会計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</si>
  <si>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</si>
  <si>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</si>
  <si>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</si>
  <si>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</si>
  <si>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</si>
  <si>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</si>
  <si>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</si>
  <si>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</si>
  <si>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</si>
  <si>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</si>
  <si>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</si>
  <si>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枚方寝屋川消防組合</t>
    <rPh sb="0" eb="2">
      <t>ヒラカタ</t>
    </rPh>
    <rPh sb="2" eb="5">
      <t>ネヤガワ</t>
    </rPh>
    <rPh sb="5" eb="7">
      <t>ショウボウ</t>
    </rPh>
    <rPh sb="7" eb="9">
      <t>クミアイ</t>
    </rPh>
    <phoneticPr fontId="5"/>
  </si>
  <si>
    <t>-</t>
    <phoneticPr fontId="2"/>
  </si>
  <si>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</si>
  <si>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</si>
  <si>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</si>
  <si>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</si>
  <si>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</si>
  <si>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</si>
  <si>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枚方京田辺環境施設組合</t>
    <rPh sb="0" eb="2">
      <t>ヒラカタ</t>
    </rPh>
    <rPh sb="2" eb="5">
      <t>キョウタナベ</t>
    </rPh>
    <rPh sb="5" eb="7">
      <t>カンキョウ</t>
    </rPh>
    <rPh sb="7" eb="9">
      <t>シセツ</t>
    </rPh>
    <rPh sb="9" eb="11">
      <t>クミアイ</t>
    </rPh>
    <phoneticPr fontId="18"/>
  </si>
  <si>
    <t>-</t>
    <phoneticPr fontId="2"/>
  </si>
  <si>
    <t>枚方市スポーツ協会</t>
    <rPh sb="2" eb="3">
      <t>シ</t>
    </rPh>
    <phoneticPr fontId="2"/>
  </si>
  <si>
    <t>枚方市土地開発公社</t>
  </si>
  <si>
    <t>施設保全整備基金</t>
    <phoneticPr fontId="5"/>
  </si>
  <si>
    <t>職員退職手当基金</t>
    <phoneticPr fontId="5"/>
  </si>
  <si>
    <t>安心安全基金</t>
    <phoneticPr fontId="5"/>
  </si>
  <si>
    <t>こども夢基金</t>
    <rPh sb="3" eb="4">
      <t>ユメ</t>
    </rPh>
    <phoneticPr fontId="5"/>
  </si>
  <si>
    <t>枚方市駅周辺再整備推進基金</t>
    <rPh sb="0" eb="3">
      <t>ヒラカタシ</t>
    </rPh>
    <rPh sb="3" eb="4">
      <t>エキ</t>
    </rPh>
    <rPh sb="4" eb="6">
      <t>シュウヘン</t>
    </rPh>
    <rPh sb="6" eb="9">
      <t>サイセイビ</t>
    </rPh>
    <rPh sb="9" eb="11">
      <t>スイシン</t>
    </rPh>
    <rPh sb="11" eb="13">
      <t>キキン</t>
    </rPh>
    <phoneticPr fontId="5"/>
  </si>
  <si>
    <t>-</t>
    <phoneticPr fontId="2"/>
  </si>
  <si>
    <t>大阪府都市競艇企業団</t>
    <rPh sb="0" eb="3">
      <t>オオサカフ</t>
    </rPh>
    <rPh sb="3" eb="5">
      <t>トシ</t>
    </rPh>
    <rPh sb="5" eb="7">
      <t>キョウテイ</t>
    </rPh>
    <rPh sb="7" eb="9">
      <t>キギョウ</t>
    </rPh>
    <rPh sb="9" eb="10">
      <t>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</si>
</sst>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9"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168D-4657-84F3-6D4589F164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28203</c:v>
                </c:pt>
                <c:pt idx="1">
                  <c:v>30392</c:v>
                </c:pt>
                <c:pt idx="2">
                  <c:v>47723</c:v>
                </c:pt>
                <c:pt idx="3">
                  <c:v>40462</c:v>
                </c:pt>
                <c:pt idx="4">
                  <c:v>42323</c:v>
                </c:pt>
              </c:numCache>
            </c:numRef>
          </c:val>
          <c:smooth val="0"/>
          <c:extLst>
            <c:ext xmlns:c16="http://schemas.microsoft.com/office/drawing/2014/chart" uri="{C3380CC4-5D6E-409C-BE32-E72D297353CC}">
              <c16:uniqueId val="{00000001-168D-4657-84F3-6D4589F164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2.02</c:v>
                </c:pt>
                <c:pt idx="1">
                  <c:v>2.12</c:v>
                </c:pt>
                <c:pt idx="2">
                  <c:v>2.13</c:v>
                </c:pt>
                <c:pt idx="3">
                  <c:v>2.98</c:v>
                </c:pt>
                <c:pt idx="4">
                  <c:v>3.07</c:v>
                </c:pt>
              </c:numCache>
            </c:numRef>
          </c:val>
          <c:extLst>
            <c:ext xmlns:c16="http://schemas.microsoft.com/office/drawing/2014/chart" uri="{C3380CC4-5D6E-409C-BE32-E72D297353CC}">
              <c16:uniqueId val="{00000000-7A6E-4BB8-8FA4-523406FA1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12.79</c:v>
                </c:pt>
                <c:pt idx="1">
                  <c:v>14.57</c:v>
                </c:pt>
                <c:pt idx="2">
                  <c:v>15.93</c:v>
                </c:pt>
                <c:pt idx="3">
                  <c:v>16.489999999999998</c:v>
                </c:pt>
                <c:pt idx="4">
                  <c:v>19.12</c:v>
                </c:pt>
              </c:numCache>
            </c:numRef>
          </c:val>
          <c:extLst>
            <c:ext xmlns:c16="http://schemas.microsoft.com/office/drawing/2014/chart" uri="{C3380CC4-5D6E-409C-BE32-E72D297353CC}">
              <c16:uniqueId val="{00000001-7A6E-4BB8-8FA4-523406FA1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1.03</c:v>
                </c:pt>
                <c:pt idx="1">
                  <c:v>2.15</c:v>
                </c:pt>
                <c:pt idx="2">
                  <c:v>1.7</c:v>
                </c:pt>
                <c:pt idx="3">
                  <c:v>2.41</c:v>
                </c:pt>
                <c:pt idx="4">
                  <c:v>2.86</c:v>
                </c:pt>
              </c:numCache>
            </c:numRef>
          </c:val>
          <c:smooth val="0"/>
          <c:extLst>
            <c:ext xmlns:c16="http://schemas.microsoft.com/office/drawing/2014/chart" uri="{C3380CC4-5D6E-409C-BE32-E72D297353CC}">
              <c16:uniqueId val="{00000002-7A6E-4BB8-8FA4-523406FA1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0.02</c:v>
                </c:pt>
                <c:pt idx="8">
                  <c:v>#N/A</c:v>
                </c:pt>
                <c:pt idx="9">
                  <c:v>0.04</c:v>
                </c:pt>
              </c:numCache>
            </c:numRef>
          </c:val>
          <c:extLst>
            <c:ext xmlns:c16="http://schemas.microsoft.com/office/drawing/2014/chart" uri="{C3380CC4-5D6E-409C-BE32-E72D297353CC}">
              <c16:uniqueId val="{00000000-B6AB-43A2-B85B-DF24D8CB9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AB-43A2-B85B-DF24D8CB99A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0.38</c:v>
                </c:pt>
                <c:pt idx="2">
                  <c:v>#N/A</c:v>
                </c:pt>
                <c:pt idx="3">
                  <c:v>0.08</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2-B6AB-43A2-B85B-DF24D8CB99A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0.92</c:v>
                </c:pt>
                <c:pt idx="2">
                  <c:v>#N/A</c:v>
                </c:pt>
                <c:pt idx="3">
                  <c:v>0.42</c:v>
                </c:pt>
                <c:pt idx="4">
                  <c:v>#N/A</c:v>
                </c:pt>
                <c:pt idx="5">
                  <c:v>0.93</c:v>
                </c:pt>
                <c:pt idx="6">
                  <c:v>#N/A</c:v>
                </c:pt>
                <c:pt idx="7">
                  <c:v>0.56999999999999995</c:v>
                </c:pt>
                <c:pt idx="8">
                  <c:v>#N/A</c:v>
                </c:pt>
                <c:pt idx="9">
                  <c:v>0.5</c:v>
                </c:pt>
              </c:numCache>
            </c:numRef>
          </c:val>
          <c:extLst>
            <c:ext xmlns:c16="http://schemas.microsoft.com/office/drawing/2014/chart" uri="{C3380CC4-5D6E-409C-BE32-E72D297353CC}">
              <c16:uniqueId val="{00000003-B6AB-43A2-B85B-DF24D8CB99A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0.61</c:v>
                </c:pt>
                <c:pt idx="2">
                  <c:v>#N/A</c:v>
                </c:pt>
                <c:pt idx="3">
                  <c:v>0.64</c:v>
                </c:pt>
                <c:pt idx="4">
                  <c:v>#N/A</c:v>
                </c:pt>
                <c:pt idx="5">
                  <c:v>1.38</c:v>
                </c:pt>
                <c:pt idx="6">
                  <c:v>#N/A</c:v>
                </c:pt>
                <c:pt idx="7">
                  <c:v>1.1499999999999999</c:v>
                </c:pt>
                <c:pt idx="8">
                  <c:v>#N/A</c:v>
                </c:pt>
                <c:pt idx="9">
                  <c:v>1.2</c:v>
                </c:pt>
              </c:numCache>
            </c:numRef>
          </c:val>
          <c:extLst>
            <c:ext xmlns:c16="http://schemas.microsoft.com/office/drawing/2014/chart" uri="{C3380CC4-5D6E-409C-BE32-E72D297353CC}">
              <c16:uniqueId val="{00000004-B6AB-43A2-B85B-DF24D8CB99A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1.99</c:v>
                </c:pt>
                <c:pt idx="2">
                  <c:v>#N/A</c:v>
                </c:pt>
                <c:pt idx="3">
                  <c:v>2.11</c:v>
                </c:pt>
                <c:pt idx="4">
                  <c:v>#N/A</c:v>
                </c:pt>
                <c:pt idx="5">
                  <c:v>2.11</c:v>
                </c:pt>
                <c:pt idx="6">
                  <c:v>#N/A</c:v>
                </c:pt>
                <c:pt idx="7">
                  <c:v>2.95</c:v>
                </c:pt>
                <c:pt idx="8">
                  <c:v>#N/A</c:v>
                </c:pt>
                <c:pt idx="9">
                  <c:v>3.02</c:v>
                </c:pt>
              </c:numCache>
            </c:numRef>
          </c:val>
          <c:extLst>
            <c:ext xmlns:c16="http://schemas.microsoft.com/office/drawing/2014/chart" uri="{C3380CC4-5D6E-409C-BE32-E72D297353CC}">
              <c16:uniqueId val="{00000005-B6AB-43A2-B85B-DF24D8CB99A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1.99</c:v>
                </c:pt>
                <c:pt idx="4">
                  <c:v>#N/A</c:v>
                </c:pt>
                <c:pt idx="5">
                  <c:v>2.13</c:v>
                </c:pt>
                <c:pt idx="6">
                  <c:v>#N/A</c:v>
                </c:pt>
                <c:pt idx="7">
                  <c:v>2.8</c:v>
                </c:pt>
                <c:pt idx="8">
                  <c:v>#N/A</c:v>
                </c:pt>
                <c:pt idx="9">
                  <c:v>3.36</c:v>
                </c:pt>
              </c:numCache>
            </c:numRef>
          </c:val>
          <c:extLst>
            <c:ext xmlns:c16="http://schemas.microsoft.com/office/drawing/2014/chart" uri="{C3380CC4-5D6E-409C-BE32-E72D297353CC}">
              <c16:uniqueId val="{00000006-B6AB-43A2-B85B-DF24D8CB99A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1.71</c:v>
                </c:pt>
                <c:pt idx="2">
                  <c:v>#N/A</c:v>
                </c:pt>
                <c:pt idx="3">
                  <c:v>2.21</c:v>
                </c:pt>
                <c:pt idx="4">
                  <c:v>#N/A</c:v>
                </c:pt>
                <c:pt idx="5">
                  <c:v>3.67</c:v>
                </c:pt>
                <c:pt idx="6">
                  <c:v>#N/A</c:v>
                </c:pt>
                <c:pt idx="7">
                  <c:v>5.77</c:v>
                </c:pt>
                <c:pt idx="8">
                  <c:v>#N/A</c:v>
                </c:pt>
                <c:pt idx="9">
                  <c:v>7.61</c:v>
                </c:pt>
              </c:numCache>
            </c:numRef>
          </c:val>
          <c:extLst>
            <c:ext xmlns:c16="http://schemas.microsoft.com/office/drawing/2014/chart" uri="{C3380CC4-5D6E-409C-BE32-E72D297353CC}">
              <c16:uniqueId val="{00000007-B6AB-43A2-B85B-DF24D8CB99A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c:v>
                </c:pt>
                <c:pt idx="2">
                  <c:v>#N/A</c:v>
                </c:pt>
                <c:pt idx="3">
                  <c:v>8.09</c:v>
                </c:pt>
                <c:pt idx="4">
                  <c:v>#N/A</c:v>
                </c:pt>
                <c:pt idx="5">
                  <c:v>8.89</c:v>
                </c:pt>
                <c:pt idx="6">
                  <c:v>#N/A</c:v>
                </c:pt>
                <c:pt idx="7">
                  <c:v>9.73</c:v>
                </c:pt>
                <c:pt idx="8">
                  <c:v>#N/A</c:v>
                </c:pt>
                <c:pt idx="9">
                  <c:v>10.99</c:v>
                </c:pt>
              </c:numCache>
            </c:numRef>
          </c:val>
          <c:extLst>
            <c:ext xmlns:c16="http://schemas.microsoft.com/office/drawing/2014/chart" uri="{C3380CC4-5D6E-409C-BE32-E72D297353CC}">
              <c16:uniqueId val="{00000008-B6AB-43A2-B85B-DF24D8CB99A3}"/>
            </c:ext>
          </c:extLst>
        </c:ser>
        <c:ser>
          <c:idx val="9"/>
          <c:order val="9"/>
          <c:tx>
            <c:strRef>
              <c:f>データシート!$A$36</c:f>
              <c:strCache>
                <c:ptCount val="1"/>
                <c:pt idx="0">
                  <c:v>自動車駐車場特別会計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0.28999999999999998</c:v>
                </c:pt>
                <c:pt idx="1">
                  <c:v>#N/A</c:v>
                </c:pt>
                <c:pt idx="2">
                  <c:v>0.21</c:v>
                </c:pt>
                <c:pt idx="3">
                  <c:v>#N/A</c:v>
                </c:pt>
                <c:pt idx="4">
                  <c:v>0.18</c:v>
                </c:pt>
                <c:pt idx="5">
                  <c:v>#N/A</c:v>
                </c:pt>
                <c:pt idx="6">
                  <c:v>0.13</c:v>
                </c:pt>
                <c:pt idx="7">
                  <c:v>#N/A</c:v>
                </c:pt>
                <c:pt idx="8">
                  <c:v>7.0000000000000007E-2</c:v>
                </c:pt>
                <c:pt idx="9">
                  <c:v>#N/A</c:v>
                </c:pt>
              </c:numCache>
            </c:numRef>
          </c:val>
          <c:extLst>
            <c:ext xmlns:c16="http://schemas.microsoft.com/office/drawing/2014/chart" uri="{C3380CC4-5D6E-409C-BE32-E72D297353CC}">
              <c16:uniqueId val="{00000009-B6AB-43A2-B85B-DF24D8CB99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14334</c:v>
                </c:pt>
                <c:pt idx="5">
                  <c:v>14044</c:v>
                </c:pt>
                <c:pt idx="8">
                  <c:v>13295</c:v>
                </c:pt>
                <c:pt idx="11">
                  <c:v>13358</c:v>
                </c:pt>
                <c:pt idx="14">
                  <c:v>13455</c:v>
                </c:pt>
              </c:numCache>
            </c:numRef>
          </c:val>
          <c:extLst>
            <c:ext xmlns:c16="http://schemas.microsoft.com/office/drawing/2014/chart" uri="{C3380CC4-5D6E-409C-BE32-E72D297353CC}">
              <c16:uniqueId val="{00000000-2ECE-4F8B-B082-153422C4CA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2ECE-4F8B-B082-153422C4CA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11</c:v>
                </c:pt>
                <c:pt idx="6">
                  <c:v>11</c:v>
                </c:pt>
                <c:pt idx="9">
                  <c:v>11</c:v>
                </c:pt>
                <c:pt idx="12">
                  <c:v>11</c:v>
                </c:pt>
              </c:numCache>
            </c:numRef>
          </c:val>
          <c:extLst>
            <c:ext xmlns:c16="http://schemas.microsoft.com/office/drawing/2014/chart" uri="{C3380CC4-5D6E-409C-BE32-E72D297353CC}">
              <c16:uniqueId val="{00000002-2ECE-4F8B-B082-153422C4CA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412</c:v>
                </c:pt>
                <c:pt idx="3">
                  <c:v>401</c:v>
                </c:pt>
                <c:pt idx="6">
                  <c:v>377</c:v>
                </c:pt>
                <c:pt idx="9">
                  <c:v>382</c:v>
                </c:pt>
                <c:pt idx="12">
                  <c:v>391</c:v>
                </c:pt>
              </c:numCache>
            </c:numRef>
          </c:val>
          <c:extLst>
            <c:ext xmlns:c16="http://schemas.microsoft.com/office/drawing/2014/chart" uri="{C3380CC4-5D6E-409C-BE32-E72D297353CC}">
              <c16:uniqueId val="{00000003-2ECE-4F8B-B082-153422C4CA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3552</c:v>
                </c:pt>
                <c:pt idx="3">
                  <c:v>3239</c:v>
                </c:pt>
                <c:pt idx="6">
                  <c:v>2857</c:v>
                </c:pt>
                <c:pt idx="9">
                  <c:v>2879</c:v>
                </c:pt>
                <c:pt idx="12">
                  <c:v>2709</c:v>
                </c:pt>
              </c:numCache>
            </c:numRef>
          </c:val>
          <c:extLst>
            <c:ext xmlns:c16="http://schemas.microsoft.com/office/drawing/2014/chart" uri="{C3380CC4-5D6E-409C-BE32-E72D297353CC}">
              <c16:uniqueId val="{00000004-2ECE-4F8B-B082-153422C4CA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CE-4F8B-B082-153422C4CA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CE-4F8B-B082-153422C4CA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10063</c:v>
                </c:pt>
                <c:pt idx="3">
                  <c:v>9672</c:v>
                </c:pt>
                <c:pt idx="6">
                  <c:v>10090</c:v>
                </c:pt>
                <c:pt idx="9">
                  <c:v>10644</c:v>
                </c:pt>
                <c:pt idx="12">
                  <c:v>11051</c:v>
                </c:pt>
              </c:numCache>
            </c:numRef>
          </c:val>
          <c:extLst>
            <c:ext xmlns:c16="http://schemas.microsoft.com/office/drawing/2014/chart" uri="{C3380CC4-5D6E-409C-BE32-E72D297353CC}">
              <c16:uniqueId val="{00000007-2ECE-4F8B-B082-153422C4CA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-296</c:v>
                </c:pt>
                <c:pt idx="2">
                  <c:v>#N/A</c:v>
                </c:pt>
                <c:pt idx="3">
                  <c:v>#N/A</c:v>
                </c:pt>
                <c:pt idx="4">
                  <c:v>-721</c:v>
                </c:pt>
                <c:pt idx="5">
                  <c:v>#N/A</c:v>
                </c:pt>
                <c:pt idx="6">
                  <c:v>#N/A</c:v>
                </c:pt>
                <c:pt idx="7">
                  <c:v>40</c:v>
                </c:pt>
                <c:pt idx="8">
                  <c:v>#N/A</c:v>
                </c:pt>
                <c:pt idx="9">
                  <c:v>#N/A</c:v>
                </c:pt>
                <c:pt idx="10">
                  <c:v>558</c:v>
                </c:pt>
                <c:pt idx="11">
                  <c:v>#N/A</c:v>
                </c:pt>
                <c:pt idx="12">
                  <c:v>#N/A</c:v>
                </c:pt>
                <c:pt idx="13">
                  <c:v>708</c:v>
                </c:pt>
                <c:pt idx="14">
                  <c:v>#N/A</c:v>
                </c:pt>
              </c:numCache>
            </c:numRef>
          </c:val>
          <c:smooth val="0"/>
          <c:extLst>
            <c:ext xmlns:c16="http://schemas.microsoft.com/office/drawing/2014/chart" uri="{C3380CC4-5D6E-409C-BE32-E72D297353CC}">
              <c16:uniqueId val="{00000008-2ECE-4F8B-B082-153422C4CA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118571</c:v>
                </c:pt>
                <c:pt idx="5">
                  <c:v>119413</c:v>
                </c:pt>
                <c:pt idx="8">
                  <c:v>119111</c:v>
                </c:pt>
                <c:pt idx="11">
                  <c:v>116840</c:v>
                </c:pt>
                <c:pt idx="14">
                  <c:v>113778</c:v>
                </c:pt>
              </c:numCache>
            </c:numRef>
          </c:val>
          <c:extLst>
            <c:ext xmlns:c16="http://schemas.microsoft.com/office/drawing/2014/chart" uri="{C3380CC4-5D6E-409C-BE32-E72D297353CC}">
              <c16:uniqueId val="{00000000-5C83-4B87-90F2-CD9981F74E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27376</c:v>
                </c:pt>
                <c:pt idx="5">
                  <c:v>28285</c:v>
                </c:pt>
                <c:pt idx="8">
                  <c:v>26448</c:v>
                </c:pt>
                <c:pt idx="11">
                  <c:v>26294</c:v>
                </c:pt>
                <c:pt idx="14">
                  <c:v>26706</c:v>
                </c:pt>
              </c:numCache>
            </c:numRef>
          </c:val>
          <c:extLst>
            <c:ext xmlns:c16="http://schemas.microsoft.com/office/drawing/2014/chart" uri="{C3380CC4-5D6E-409C-BE32-E72D297353CC}">
              <c16:uniqueId val="{00000001-5C83-4B87-90F2-CD9981F74E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31104</c:v>
                </c:pt>
                <c:pt idx="5">
                  <c:v>33265</c:v>
                </c:pt>
                <c:pt idx="8">
                  <c:v>33335</c:v>
                </c:pt>
                <c:pt idx="11">
                  <c:v>36881</c:v>
                </c:pt>
                <c:pt idx="14">
                  <c:v>40626</c:v>
                </c:pt>
              </c:numCache>
            </c:numRef>
          </c:val>
          <c:extLst>
            <c:ext xmlns:c16="http://schemas.microsoft.com/office/drawing/2014/chart" uri="{C3380CC4-5D6E-409C-BE32-E72D297353CC}">
              <c16:uniqueId val="{00000002-5C83-4B87-90F2-CD9981F74E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83-4B87-90F2-CD9981F74E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83-4B87-90F2-CD9981F74E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1145</c:v>
                </c:pt>
                <c:pt idx="3">
                  <c:v>1136</c:v>
                </c:pt>
                <c:pt idx="6">
                  <c:v>1080</c:v>
                </c:pt>
                <c:pt idx="9">
                  <c:v>1075</c:v>
                </c:pt>
                <c:pt idx="12">
                  <c:v>906</c:v>
                </c:pt>
              </c:numCache>
            </c:numRef>
          </c:val>
          <c:extLst>
            <c:ext xmlns:c16="http://schemas.microsoft.com/office/drawing/2014/chart" uri="{C3380CC4-5D6E-409C-BE32-E72D297353CC}">
              <c16:uniqueId val="{00000005-5C83-4B87-90F2-CD9981F74E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15453</c:v>
                </c:pt>
                <c:pt idx="3">
                  <c:v>14648</c:v>
                </c:pt>
                <c:pt idx="6">
                  <c:v>13416</c:v>
                </c:pt>
                <c:pt idx="9">
                  <c:v>13041</c:v>
                </c:pt>
                <c:pt idx="12">
                  <c:v>13077</c:v>
                </c:pt>
              </c:numCache>
            </c:numRef>
          </c:val>
          <c:extLst>
            <c:ext xmlns:c16="http://schemas.microsoft.com/office/drawing/2014/chart" uri="{C3380CC4-5D6E-409C-BE32-E72D297353CC}">
              <c16:uniqueId val="{00000006-5C83-4B87-90F2-CD9981F74E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2341</c:v>
                </c:pt>
                <c:pt idx="3">
                  <c:v>2075</c:v>
                </c:pt>
                <c:pt idx="6">
                  <c:v>1823</c:v>
                </c:pt>
                <c:pt idx="9">
                  <c:v>1482</c:v>
                </c:pt>
                <c:pt idx="12">
                  <c:v>1223</c:v>
                </c:pt>
              </c:numCache>
            </c:numRef>
          </c:val>
          <c:extLst>
            <c:ext xmlns:c16="http://schemas.microsoft.com/office/drawing/2014/chart" uri="{C3380CC4-5D6E-409C-BE32-E72D297353CC}">
              <c16:uniqueId val="{00000007-5C83-4B87-90F2-CD9981F74E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30859</c:v>
                </c:pt>
                <c:pt idx="3">
                  <c:v>31141</c:v>
                </c:pt>
                <c:pt idx="6">
                  <c:v>29334</c:v>
                </c:pt>
                <c:pt idx="9">
                  <c:v>27461</c:v>
                </c:pt>
                <c:pt idx="12">
                  <c:v>25207</c:v>
                </c:pt>
              </c:numCache>
            </c:numRef>
          </c:val>
          <c:extLst>
            <c:ext xmlns:c16="http://schemas.microsoft.com/office/drawing/2014/chart" uri="{C3380CC4-5D6E-409C-BE32-E72D297353CC}">
              <c16:uniqueId val="{00000008-5C83-4B87-90F2-CD9981F74E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4674</c:v>
                </c:pt>
                <c:pt idx="3">
                  <c:v>4663</c:v>
                </c:pt>
                <c:pt idx="6">
                  <c:v>4646</c:v>
                </c:pt>
                <c:pt idx="9">
                  <c:v>4425</c:v>
                </c:pt>
                <c:pt idx="12">
                  <c:v>3917</c:v>
                </c:pt>
              </c:numCache>
            </c:numRef>
          </c:val>
          <c:extLst>
            <c:ext xmlns:c16="http://schemas.microsoft.com/office/drawing/2014/chart" uri="{C3380CC4-5D6E-409C-BE32-E72D297353CC}">
              <c16:uniqueId val="{00000009-5C83-4B87-90F2-CD9981F74E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104182</c:v>
                </c:pt>
                <c:pt idx="3">
                  <c:v>105708</c:v>
                </c:pt>
                <c:pt idx="6">
                  <c:v>111037</c:v>
                </c:pt>
                <c:pt idx="9">
                  <c:v>113685</c:v>
                </c:pt>
                <c:pt idx="12">
                  <c:v>112893</c:v>
                </c:pt>
              </c:numCache>
            </c:numRef>
          </c:val>
          <c:extLst>
            <c:ext xmlns:c16="http://schemas.microsoft.com/office/drawing/2014/chart" uri="{C3380CC4-5D6E-409C-BE32-E72D297353CC}">
              <c16:uniqueId val="{0000000A-5C83-4B87-90F2-CD9981F74E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C83-4B87-90F2-CD9981F74E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12666</c:v>
                </c:pt>
                <c:pt idx="1">
                  <c:v>13602</c:v>
                </c:pt>
                <c:pt idx="2">
                  <c:v>15499</c:v>
                </c:pt>
              </c:numCache>
            </c:numRef>
          </c:val>
          <c:extLst>
            <c:ext xmlns:c16="http://schemas.microsoft.com/office/drawing/2014/chart" uri="{C3380CC4-5D6E-409C-BE32-E72D297353CC}">
              <c16:uniqueId val="{00000000-2CF5-48AE-A7EA-78CDAACF32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4397</c:v>
                </c:pt>
                <c:pt idx="1">
                  <c:v>5397</c:v>
                </c:pt>
                <c:pt idx="2">
                  <c:v>5897</c:v>
                </c:pt>
              </c:numCache>
            </c:numRef>
          </c:val>
          <c:extLst>
            <c:ext xmlns:c16="http://schemas.microsoft.com/office/drawing/2014/chart" uri="{C3380CC4-5D6E-409C-BE32-E72D297353CC}">
              <c16:uniqueId val="{00000001-2CF5-48AE-A7EA-78CDAACF32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12764</c:v>
                </c:pt>
                <c:pt idx="1">
                  <c:v>14151</c:v>
                </c:pt>
                <c:pt idx="2">
                  <c:v>15541</c:v>
                </c:pt>
              </c:numCache>
            </c:numRef>
          </c:val>
          <c:extLst>
            <c:ext xmlns:c16="http://schemas.microsoft.com/office/drawing/2014/chart" uri="{C3380CC4-5D6E-409C-BE32-E72D297353CC}">
              <c16:uniqueId val="{00000002-2CF5-48AE-A7EA-78CDAACF32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単年度の実質公債費比率における分子の増の要因としては、臨時財政対策債償還費の増などによる算入公債費等の増を、元利償還金の増が上回ったことが挙げられる。引き続き、地方債残高や元利償還金の動向に注視しながら計画的な市債の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ける分子の減の要因は、充当可能財源等が増加し、将来負担額が減少したためである。将来負担額の減は、職員の退職に伴う退職手当負担見込額が増加したものの、臨時財政対策債の発行額の減による市債の減による地方債の現在高の減少や、公営企業の起債残高が減少したことによる公営企業債等繰入見込額の減などにより減少したためである。</a:t>
          </a:r>
        </a:p>
        <a:p>
          <a:r>
            <a:rPr kumimoji="1" lang="ja-JP" altLang="en-US" sz="1400">
              <a:latin typeface="ＭＳ ゴシック" pitchFamily="49" charset="-128"/>
              <a:ea typeface="ＭＳ ゴシック" pitchFamily="49" charset="-128"/>
            </a:rPr>
            <a:t>　また、充当可能財源等の増は、財政調整基金や減債基金の残高が増となったことなどにより、充当可能基金額が増加したためである。</a:t>
          </a:r>
        </a:p>
        <a:p>
          <a:r>
            <a:rPr kumimoji="1" lang="ja-JP" altLang="en-US" sz="1400">
              <a:latin typeface="ＭＳ ゴシック" pitchFamily="49" charset="-128"/>
              <a:ea typeface="ＭＳ ゴシック" pitchFamily="49" charset="-128"/>
            </a:rPr>
            <a:t>　引き続き、地方債残高をはじめとした将来負担額の抑制などに努めていく。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基金の廃止に伴い、この街に住みたい基金を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や、それぞれの目的にあった事業に活用するため、た基金から取り崩しを行ったが、財政調整基金に実質収支の黒字額の１／２や後年度の財政需要に対応するため、減債基金などに積立を行ったことなどにより、基金残高は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当該年度の財政状況や、今後の財政状況の推移を踏まえて、効果的・効率的な運用ができるよう基金の適正な管理を行っていく。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①枚方市駅周辺再整備推進基金・・・枚方市駅周辺の再整備に要する経費に充てるもの。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②施設保全整備基金・・・都市基盤施設の整備や公共施設全般にわたる計画的な維持保全経費に充てるもの。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③職員退職手当基金・・・退職者増員時の退職手当に充てるもの。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④安心安全基金・・・安心安全施策の推進を図る事業費に充てるため。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⑤こども夢基金・・・こどもの夢を育む教育・子育てに係る事業費に充てるもの。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上記以外の特定目的基金については、本市の特定的な財政需要に備え、基金条例で定めるそれぞれの使途に基づき、執行するものとする。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ふるさと寄附金の増加による増や、今後の財政需要に対応するため、減債基金に積み立てたため、全体として増加となった。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財政状況を勘案しつつ適宜積立て・取り崩しを行い、市民生活に必要な財源を縮小させることなく事業を実施していく。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今後想定される財政需要に対応するため、実質収支の黒字額の一部や指定寄附金の積立を行ったことにより増加となった。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急激な悪化による地方消費税交付金などの落ち込みや、将来の財政需要に対応するため、実質収支の黒字を維持することにより財政調整基金への積立額を確保していく。また、今後想定される事業の財源確保のため、特定目的基金への積み替えを行い、新たな行政需要への対応について適宜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令和４年度については、今後想定される財政需要への対応として積み立てたため、増加となった。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今後、計画的な投資的事業を実施するにあたり、市債残高が増加傾向となることから、減債基金を活用した繰上償還に取り組むとともに、適宜積立てについても行っていく。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396,252
390,982
65.12
163,700,770
160,424,875
2,490,950
81,083,765
112,892,881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１ポイント減となり、類似団体内平均値を</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１ポイント下回った。</a:t>
          </a:r>
        </a:p>
        <a:p>
          <a:r>
            <a:rPr kumimoji="1" lang="ja-JP" altLang="en-US" sz="1300">
              <a:latin typeface="ＭＳ Ｐゴシック" panose="020B0600070205080204" pitchFamily="50" charset="-128"/>
              <a:ea typeface="ＭＳ Ｐゴシック" panose="020B0600070205080204" pitchFamily="50" charset="-128"/>
            </a:rPr>
            <a:t>　今後も人口減少や少子高齢化の進展により、市税収入の増加は見込めない状況であるが、社会保障費などの増加が予測されることから、行財政改革プラン</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経常収支比率は、前年度比で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ポイント増となった。要因としては、算定の分母となる歳入は市税が増加したものの、臨時財政対策債が大きく減少したため概ね横ばいであっ た一方で、分子となる歳出で扶助費や補助費等などの増により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6,700</a:t>
          </a:r>
          <a:r>
            <a:rPr kumimoji="1" lang="ja-JP" altLang="en-US" sz="1100">
              <a:latin typeface="ＭＳ Ｐゴシック" panose="020B0600070205080204" pitchFamily="50" charset="-128"/>
              <a:ea typeface="ＭＳ Ｐゴシック" panose="020B0600070205080204" pitchFamily="50" charset="-128"/>
            </a:rPr>
            <a:t>万円増加したことによるものである。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今後については、歳入で経常一般財源の増加が見込めず、歳出でも扶助費などの伸びが継続する見込みであることから、行財政改革プラン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に掲げた自主財源の確保や受益者負担の適正化、事務事業等の見直し・最適化などに取り組むことで一定水準を維持できるよう努めていく。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147828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4729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167132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4729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167132</xdr:rowOff>
    </xdr:from>
    <xdr:to>
      <xdr:col>15</xdr:col>
      <xdr:colOff>82550</xdr:colOff>
      <xdr:row>66</xdr:row>
      <xdr:rowOff>14986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3113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14986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582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97028</xdr:rowOff>
    </xdr:from>
    <xdr:to>
      <xdr:col>23</xdr:col>
      <xdr:colOff>184150</xdr:colOff>
      <xdr:row>66</xdr:row>
      <xdr:rowOff>27178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69105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116332</xdr:rowOff>
    </xdr:from>
    <xdr:to>
      <xdr:col>15</xdr:col>
      <xdr:colOff>133350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について、人件費は職員数の減などで減少しているが、物件費は子育て世代へのギフトカード配布事業や原油価格・物価高騰等の影響による光熱費の増などで増加したことにより、前年度比</a:t>
          </a:r>
          <a:r>
            <a:rPr kumimoji="1" lang="en-US" altLang="ja-JP" sz="1100">
              <a:latin typeface="ＭＳ Ｐゴシック" panose="020B0600070205080204" pitchFamily="50" charset="-128"/>
              <a:ea typeface="ＭＳ Ｐゴシック" panose="020B0600070205080204" pitchFamily="50" charset="-128"/>
            </a:rPr>
            <a:t>1,463</a:t>
          </a:r>
          <a:r>
            <a:rPr kumimoji="1" lang="ja-JP" altLang="en-US" sz="1100">
              <a:latin typeface="ＭＳ Ｐゴシック" panose="020B0600070205080204" pitchFamily="50" charset="-128"/>
              <a:ea typeface="ＭＳ Ｐゴシック" panose="020B0600070205080204" pitchFamily="50" charset="-128"/>
            </a:rPr>
            <a:t>円の増となった。しかし、類似団体内平均値は下回る結果となっている。これは職員定数基本方針に基づく取り組みを実施していることや、消防業務を一部事務組合において執行しているため、その決算額を補助費等に計上していることなどが挙げられる。今後についても、職員定数基本方針に基づく総人件費の適正化や行財政改革プラン</a:t>
          </a:r>
          <a:r>
            <a:rPr kumimoji="1" lang="en-US" altLang="ja-JP" sz="1100">
              <a:latin typeface="ＭＳ Ｐゴシック" panose="020B0600070205080204" pitchFamily="50" charset="-128"/>
              <a:ea typeface="ＭＳ Ｐゴシック" panose="020B0600070205080204" pitchFamily="50" charset="-128"/>
            </a:rPr>
            <a:t>2020</a:t>
          </a:r>
          <a:r>
            <a:rPr kumimoji="1" lang="ja-JP" altLang="en-US" sz="1100">
              <a:latin typeface="ＭＳ Ｐゴシック" panose="020B0600070205080204" pitchFamily="50" charset="-128"/>
              <a:ea typeface="ＭＳ Ｐゴシック" panose="020B0600070205080204" pitchFamily="50" charset="-128"/>
            </a:rPr>
            <a:t>に掲げた事務事業等の見直し・最適化などに取り組んでいく。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14371</xdr:rowOff>
    </xdr:from>
    <xdr:to>
      <xdr:col>23</xdr:col>
      <xdr:colOff>133350</xdr:colOff>
      <xdr:row>83</xdr:row>
      <xdr:rowOff>39588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44721"/>
          <a:ext cx="8382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125158</xdr:rowOff>
    </xdr:from>
    <xdr:to>
      <xdr:col>19</xdr:col>
      <xdr:colOff>133350</xdr:colOff>
      <xdr:row>83</xdr:row>
      <xdr:rowOff>14371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2608"/>
          <a:ext cx="889000" cy="2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22261</xdr:rowOff>
    </xdr:from>
    <xdr:to>
      <xdr:col>15</xdr:col>
      <xdr:colOff>82550</xdr:colOff>
      <xdr:row>81</xdr:row>
      <xdr:rowOff>125158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09711"/>
          <a:ext cx="889000" cy="1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11627</xdr:rowOff>
    </xdr:from>
    <xdr:to>
      <xdr:col>11</xdr:col>
      <xdr:colOff>31750</xdr:colOff>
      <xdr:row>81</xdr:row>
      <xdr:rowOff>22261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99077"/>
          <a:ext cx="889000" cy="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160238</xdr:rowOff>
    </xdr:from>
    <xdr:to>
      <xdr:col>23</xdr:col>
      <xdr:colOff>184150</xdr:colOff>
      <xdr:row>83</xdr:row>
      <xdr:rowOff>90388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5315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135021</xdr:rowOff>
    </xdr:from>
    <xdr:to>
      <xdr:col>19</xdr:col>
      <xdr:colOff>184150</xdr:colOff>
      <xdr:row>83</xdr:row>
      <xdr:rowOff>65171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9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75348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6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74358</xdr:rowOff>
    </xdr:from>
    <xdr:to>
      <xdr:col>15</xdr:col>
      <xdr:colOff>133350</xdr:colOff>
      <xdr:row>82</xdr:row>
      <xdr:rowOff>4508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3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142911</xdr:rowOff>
    </xdr:from>
    <xdr:to>
      <xdr:col>11</xdr:col>
      <xdr:colOff>82550</xdr:colOff>
      <xdr:row>81</xdr:row>
      <xdr:rowOff>73061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83238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132277</xdr:rowOff>
    </xdr:from>
    <xdr:to>
      <xdr:col>7</xdr:col>
      <xdr:colOff>31750</xdr:colOff>
      <xdr:row>81</xdr:row>
      <xdr:rowOff>62427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72604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1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　給与水準については、今後も引き続き、国や他の自治体及び民間事業所等との均衡を図り、適正化に努めていく。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4326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168729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56871"/>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については、ごみ収集業務体制見直し実施計画など組織体制の見直しをすすめることにより前年度比１人減となった。今後も枚方市職員定数基本方針に基づき、職員数と総人件費の適正化を図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167217</xdr:rowOff>
    </xdr:from>
    <xdr:to>
      <xdr:col>81</xdr:col>
      <xdr:colOff>44450</xdr:colOff>
      <xdr:row>59</xdr:row>
      <xdr:rowOff>48048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1131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48048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515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52070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515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44027</xdr:rowOff>
    </xdr:from>
    <xdr:to>
      <xdr:col>68</xdr:col>
      <xdr:colOff>152400</xdr:colOff>
      <xdr:row>59</xdr:row>
      <xdr:rowOff>52070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116417</xdr:rowOff>
    </xdr:from>
    <xdr:to>
      <xdr:col>81</xdr:col>
      <xdr:colOff>95250</xdr:colOff>
      <xdr:row>59</xdr:row>
      <xdr:rowOff>46567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132944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0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168698</xdr:rowOff>
    </xdr:from>
    <xdr:to>
      <xdr:col>77</xdr:col>
      <xdr:colOff>95250</xdr:colOff>
      <xdr:row>59</xdr:row>
      <xdr:rowOff>98848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109025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81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96960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164677</xdr:rowOff>
    </xdr:from>
    <xdr:to>
      <xdr:col>64</xdr:col>
      <xdr:colOff>152400</xdr:colOff>
      <xdr:row>59</xdr:row>
      <xdr:rowOff>94827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105004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実質公債費比率は、類似団体内平均値との比較においては前年度に引き続き下回り、前年度から</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単年度の実質公債費比率は、分母は減少となったものの、分子は増になったことにより、前年度と比較し約</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ポイントの増となっている。分子の増の要因としては、元利償還金の増などによる。分母の減の要因としては、標準財政規模が減となったことによる。</a:t>
          </a:r>
        </a:p>
        <a:p>
          <a:r>
            <a:rPr kumimoji="1" lang="ja-JP" altLang="en-US" sz="1200">
              <a:latin typeface="ＭＳ Ｐゴシック" panose="020B0600070205080204" pitchFamily="50" charset="-128"/>
              <a:ea typeface="ＭＳ Ｐゴシック" panose="020B0600070205080204" pitchFamily="50" charset="-128"/>
            </a:rPr>
            <a:t>　引き続き、計画的な普通建設事業に取り組むことで公債費の抑制に努めていく。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21772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4679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78317</xdr:rowOff>
    </xdr:from>
    <xdr:to>
      <xdr:col>77</xdr:col>
      <xdr:colOff>44450</xdr:colOff>
      <xdr:row>37</xdr:row>
      <xdr:rowOff>124278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42196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32355</xdr:rowOff>
    </xdr:from>
    <xdr:to>
      <xdr:col>72</xdr:col>
      <xdr:colOff>203200</xdr:colOff>
      <xdr:row>37</xdr:row>
      <xdr:rowOff>78317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3760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32355</xdr:rowOff>
    </xdr:from>
    <xdr:to>
      <xdr:col>68</xdr:col>
      <xdr:colOff>152400</xdr:colOff>
      <xdr:row>37</xdr:row>
      <xdr:rowOff>66826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3760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142422</xdr:rowOff>
    </xdr:from>
    <xdr:to>
      <xdr:col>81</xdr:col>
      <xdr:colOff>95250</xdr:colOff>
      <xdr:row>38</xdr:row>
      <xdr:rowOff>72572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158949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27517</xdr:rowOff>
    </xdr:from>
    <xdr:to>
      <xdr:col>73</xdr:col>
      <xdr:colOff>44450</xdr:colOff>
      <xdr:row>37</xdr:row>
      <xdr:rowOff>129117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139294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153005</xdr:rowOff>
    </xdr:from>
    <xdr:to>
      <xdr:col>68</xdr:col>
      <xdr:colOff>203200</xdr:colOff>
      <xdr:row>37</xdr:row>
      <xdr:rowOff>83155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93332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16026</xdr:rowOff>
    </xdr:from>
    <xdr:to>
      <xdr:col>64</xdr:col>
      <xdr:colOff>152400</xdr:colOff>
      <xdr:row>37</xdr:row>
      <xdr:rowOff>117626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127803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額は、職員の退職に伴う退職手当負担見込額が増加したものの、臨時財政対策債の発行額の減少等による地方債現在高の減少や、公営企業の地方債現在高が減少したことによる公営企業債等繰入見込額の減などにより前年度から減少した。充当可能財源等については、財政調整基金や減債基金の残高が増となったことなどにより、充当可能基金額が増加した結果、将来負担率は前年度から</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ポイント減となった。なお、将来負担比率の算定では、充当可能財源等が将来負担額を上回り「</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」となっている。引き続き、地方債残高をはじめとする将来負担額の抑制に努めていく。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396,252
390,982
65.12
163,700,770
160,424,875
2,490,950
81,083,765
112,892,881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経常収支比率における人件費の割合は、類似団体内平均値を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ポイントの減となっている。これは、職員数の減などにより割合が減少したものである。今後も職員定数基本方針に基づく総人件費の適正化に努めていく。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経常収支比率における物件費の割合は、類似団体内平均値を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ポイントの増となっている。これは原油価格・物価高騰等の影響による光熱水費やアスベスト台帳整備等委託料の増などによるものである。今後も引き続き、経常的経費の抑制に努めていく。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45357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1814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経常収支比率における扶助費の割合は、類似団体内平均値を上回っており、前年度から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。これは、生活保護費や医療扶助費</a:t>
          </a:r>
          <a:r>
            <a:rPr kumimoji="1" lang="ja-JP" altLang="en-US" sz="1300">
              <a:latin typeface="ＭＳ Ｐゴシック" panose="020B0600070205080204" pitchFamily="50" charset="-128"/>
              <a:ea typeface="ＭＳ Ｐゴシック" panose="020B0600070205080204" pitchFamily="50" charset="-128"/>
            </a:rPr>
            <a:t>などの増によるものである。引き続き、行財政改革プラン</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に掲げた事務事業等の見直し・最適化に取り組んでいく。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114300</xdr:rowOff>
    </xdr:from>
    <xdr:to>
      <xdr:col>24</xdr:col>
      <xdr:colOff>25400</xdr:colOff>
      <xdr:row>59</xdr:row>
      <xdr:rowOff>57150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59</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33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09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63500</xdr:rowOff>
    </xdr:from>
    <xdr:to>
      <xdr:col>20</xdr:col>
      <xdr:colOff>38100</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経常収支比率におけるその他の割合は、前年度からは横ばいとなっている。その他の中で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大きな割合を占めているのは、各特別会計への繰出金であり、前年度から比較すると国民健康保険特別会計や後期高齢者医療特別会計、介護保険特別会計への繰出金が増となった。引き続き、基準内も含めた総額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58</xdr:row>
      <xdr:rowOff>152400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9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58</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8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58</xdr:row>
      <xdr:rowOff>139700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経常収支比率における補助費等の割合は、類似団体内平均値を大きく上回っており、前年度からは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これは、下水道事業会計への負担金の増などによるものである。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今後についても引き続き行財政改革プラン</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に基づき、繰出金の抑制や補助金の見直しに取り組んでいく。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111760</xdr:rowOff>
    </xdr:from>
    <xdr:to>
      <xdr:col>82</xdr:col>
      <xdr:colOff>107950</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839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83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54610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147337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3810</xdr:rowOff>
    </xdr:from>
    <xdr:to>
      <xdr:col>69</xdr:col>
      <xdr:colOff>142875</xdr:colOff>
      <xdr:row>37</xdr:row>
      <xdr:rowOff>105410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経常収支比率における公債費の割合は、類似団体内平均値を下回っており、前年度から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これは、高利率の地方債の償還が順次進んでいることなどにより、利子は減少しているものの、公共事業等債や臨時財政対策債などの発行により、地方債残高が増加したためである。引き続き、減債基金を活用した地方債残高の抑制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73661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065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35561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035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148589</xdr:rowOff>
    </xdr:from>
    <xdr:to>
      <xdr:col>6</xdr:col>
      <xdr:colOff>171450</xdr:colOff>
      <xdr:row>76</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88917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ポイントの増となっており、依然として類似団体内平均値を上回っている。引き続き、行財政改革プラン</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に掲げた自主財源の確保と受益者負担の適正化、事務事業の見直し・最適化などの実施に取り組んでいく。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50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110998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001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147574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55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147574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098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168148</xdr:rowOff>
    </xdr:from>
    <xdr:to>
      <xdr:col>29</xdr:col>
      <xdr:colOff>127000</xdr:colOff>
      <xdr:row>18</xdr:row>
      <xdr:rowOff>32245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30423"/>
          <a:ext cx="6477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140411</xdr:rowOff>
    </xdr:from>
    <xdr:to>
      <xdr:col>26</xdr:col>
      <xdr:colOff>50800</xdr:colOff>
      <xdr:row>17</xdr:row>
      <xdr:rowOff>168148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2686"/>
          <a:ext cx="698500" cy="27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126009</xdr:rowOff>
    </xdr:from>
    <xdr:to>
      <xdr:col>22</xdr:col>
      <xdr:colOff>114300</xdr:colOff>
      <xdr:row>17</xdr:row>
      <xdr:rowOff>140411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8284"/>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125362</xdr:rowOff>
    </xdr:from>
    <xdr:to>
      <xdr:col>18</xdr:col>
      <xdr:colOff>177800</xdr:colOff>
      <xdr:row>17</xdr:row>
      <xdr:rowOff>126009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7637"/>
          <a:ext cx="698500" cy="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152895</xdr:rowOff>
    </xdr:from>
    <xdr:to>
      <xdr:col>29</xdr:col>
      <xdr:colOff>177800</xdr:colOff>
      <xdr:row>18</xdr:row>
      <xdr:rowOff>83045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5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117348</xdr:rowOff>
    </xdr:from>
    <xdr:to>
      <xdr:col>26</xdr:col>
      <xdr:colOff>101600</xdr:colOff>
      <xdr:row>18</xdr:row>
      <xdr:rowOff>47498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7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32275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89611</xdr:rowOff>
    </xdr:from>
    <xdr:to>
      <xdr:col>22</xdr:col>
      <xdr:colOff>165100</xdr:colOff>
      <xdr:row>18</xdr:row>
      <xdr:rowOff>19761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4538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75209</xdr:rowOff>
    </xdr:from>
    <xdr:to>
      <xdr:col>19</xdr:col>
      <xdr:colOff>38100</xdr:colOff>
      <xdr:row>18</xdr:row>
      <xdr:rowOff>5359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7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161586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74562</xdr:rowOff>
    </xdr:from>
    <xdr:to>
      <xdr:col>15</xdr:col>
      <xdr:colOff>101600</xdr:colOff>
      <xdr:row>18</xdr:row>
      <xdr:rowOff>4712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0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154089</xdr:rowOff>
    </xdr:from>
    <xdr:to>
      <xdr:col>29</xdr:col>
      <xdr:colOff>127000</xdr:colOff>
      <xdr:row>36</xdr:row>
      <xdr:rowOff>168834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7339"/>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168834</xdr:rowOff>
    </xdr:from>
    <xdr:to>
      <xdr:col>26</xdr:col>
      <xdr:colOff>50800</xdr:colOff>
      <xdr:row>37</xdr:row>
      <xdr:rowOff>47066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22084"/>
          <a:ext cx="698500" cy="4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47066</xdr:rowOff>
    </xdr:from>
    <xdr:to>
      <xdr:col>22</xdr:col>
      <xdr:colOff>114300</xdr:colOff>
      <xdr:row>37</xdr:row>
      <xdr:rowOff>119380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71766"/>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78727</xdr:rowOff>
    </xdr:from>
    <xdr:to>
      <xdr:col>18</xdr:col>
      <xdr:colOff>177800</xdr:colOff>
      <xdr:row>37</xdr:row>
      <xdr:rowOff>119380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03427"/>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103289</xdr:rowOff>
    </xdr:from>
    <xdr:to>
      <xdr:col>29</xdr:col>
      <xdr:colOff>177800</xdr:colOff>
      <xdr:row>37</xdr:row>
      <xdr:rowOff>33439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75366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118034</xdr:rowOff>
    </xdr:from>
    <xdr:to>
      <xdr:col>26</xdr:col>
      <xdr:colOff>101600</xdr:colOff>
      <xdr:row>37</xdr:row>
      <xdr:rowOff>48184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32961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57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167716</xdr:rowOff>
    </xdr:from>
    <xdr:to>
      <xdr:col>22</xdr:col>
      <xdr:colOff>165100</xdr:colOff>
      <xdr:row>37</xdr:row>
      <xdr:rowOff>97866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82643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68580</xdr:rowOff>
    </xdr:from>
    <xdr:to>
      <xdr:col>19</xdr:col>
      <xdr:colOff>38100</xdr:colOff>
      <xdr:row>37</xdr:row>
      <xdr:rowOff>170180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9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154957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7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27927</xdr:rowOff>
    </xdr:from>
    <xdr:to>
      <xdr:col>15</xdr:col>
      <xdr:colOff>101600</xdr:colOff>
      <xdr:row>37</xdr:row>
      <xdr:rowOff>129527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114304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396,252
390,982
65.12
163,700,770
160,424,875
2,490,950
81,083,765
112,892,881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38920</xdr:rowOff>
    </xdr:from>
    <xdr:to>
      <xdr:col>24</xdr:col>
      <xdr:colOff>63500</xdr:colOff>
      <xdr:row>37</xdr:row>
      <xdr:rowOff>70402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2570"/>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158444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5740</xdr:rowOff>
    </xdr:from>
    <xdr:to>
      <xdr:col>19</xdr:col>
      <xdr:colOff>177800</xdr:colOff>
      <xdr:row>37</xdr:row>
      <xdr:rowOff>38920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49390"/>
          <a:ext cx="889000" cy="3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5740</xdr:rowOff>
    </xdr:from>
    <xdr:to>
      <xdr:col>15</xdr:col>
      <xdr:colOff>50800</xdr:colOff>
      <xdr:row>37</xdr:row>
      <xdr:rowOff>84967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9390"/>
          <a:ext cx="889000" cy="7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17040</xdr:rowOff>
    </xdr:from>
    <xdr:to>
      <xdr:col>10</xdr:col>
      <xdr:colOff>114300</xdr:colOff>
      <xdr:row>37</xdr:row>
      <xdr:rowOff>84967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60690"/>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19602</xdr:rowOff>
    </xdr:from>
    <xdr:to>
      <xdr:col>24</xdr:col>
      <xdr:colOff>114300</xdr:colOff>
      <xdr:row>37</xdr:row>
      <xdr:rowOff>121202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169479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4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159570</xdr:rowOff>
    </xdr:from>
    <xdr:to>
      <xdr:col>20</xdr:col>
      <xdr:colOff>38100</xdr:colOff>
      <xdr:row>37</xdr:row>
      <xdr:rowOff>89720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80847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126390</xdr:rowOff>
    </xdr:from>
    <xdr:to>
      <xdr:col>15</xdr:col>
      <xdr:colOff>101600</xdr:colOff>
      <xdr:row>37</xdr:row>
      <xdr:rowOff>56540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47667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34167</xdr:rowOff>
    </xdr:from>
    <xdr:to>
      <xdr:col>10</xdr:col>
      <xdr:colOff>165100</xdr:colOff>
      <xdr:row>37</xdr:row>
      <xdr:rowOff>135767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126894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137690</xdr:rowOff>
    </xdr:from>
    <xdr:to>
      <xdr:col>6</xdr:col>
      <xdr:colOff>38100</xdr:colOff>
      <xdr:row>37</xdr:row>
      <xdr:rowOff>67840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58967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0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71943</xdr:rowOff>
    </xdr:from>
    <xdr:to>
      <xdr:col>24</xdr:col>
      <xdr:colOff>63500</xdr:colOff>
      <xdr:row>56</xdr:row>
      <xdr:rowOff>128956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3143"/>
          <a:ext cx="8382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128956</xdr:rowOff>
    </xdr:from>
    <xdr:to>
      <xdr:col>19</xdr:col>
      <xdr:colOff>177800</xdr:colOff>
      <xdr:row>58</xdr:row>
      <xdr:rowOff>115994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0156"/>
          <a:ext cx="889000" cy="32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115994</xdr:rowOff>
    </xdr:from>
    <xdr:to>
      <xdr:col>15</xdr:col>
      <xdr:colOff>50800</xdr:colOff>
      <xdr:row>59</xdr:row>
      <xdr:rowOff>22589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60094"/>
          <a:ext cx="889000" cy="7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22589</xdr:rowOff>
    </xdr:from>
    <xdr:to>
      <xdr:col>10</xdr:col>
      <xdr:colOff>114300</xdr:colOff>
      <xdr:row>59</xdr:row>
      <xdr:rowOff>37881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8139"/>
          <a:ext cx="889000" cy="1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21143</xdr:rowOff>
    </xdr:from>
    <xdr:to>
      <xdr:col>24</xdr:col>
      <xdr:colOff>114300</xdr:colOff>
      <xdr:row>56</xdr:row>
      <xdr:rowOff>122743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171020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78156</xdr:rowOff>
    </xdr:from>
    <xdr:to>
      <xdr:col>20</xdr:col>
      <xdr:colOff>38100</xdr:colOff>
      <xdr:row>57</xdr:row>
      <xdr:rowOff>8306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170883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65194</xdr:rowOff>
    </xdr:from>
    <xdr:to>
      <xdr:col>15</xdr:col>
      <xdr:colOff>101600</xdr:colOff>
      <xdr:row>58</xdr:row>
      <xdr:rowOff>166794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157921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143239</xdr:rowOff>
    </xdr:from>
    <xdr:to>
      <xdr:col>10</xdr:col>
      <xdr:colOff>165100</xdr:colOff>
      <xdr:row>59</xdr:row>
      <xdr:rowOff>73389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64516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8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158531</xdr:rowOff>
    </xdr:from>
    <xdr:to>
      <xdr:col>6</xdr:col>
      <xdr:colOff>38100</xdr:colOff>
      <xdr:row>59</xdr:row>
      <xdr:rowOff>88681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79808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4826</xdr:rowOff>
    </xdr:from>
    <xdr:to>
      <xdr:col>24</xdr:col>
      <xdr:colOff>63500</xdr:colOff>
      <xdr:row>77</xdr:row>
      <xdr:rowOff>21971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0647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167132</xdr:rowOff>
    </xdr:from>
    <xdr:to>
      <xdr:col>19</xdr:col>
      <xdr:colOff>177800</xdr:colOff>
      <xdr:row>77</xdr:row>
      <xdr:rowOff>4826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97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167132</xdr:rowOff>
    </xdr:from>
    <xdr:to>
      <xdr:col>15</xdr:col>
      <xdr:colOff>50800</xdr:colOff>
      <xdr:row>77</xdr:row>
      <xdr:rowOff>34029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7332"/>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34029</xdr:rowOff>
    </xdr:from>
    <xdr:to>
      <xdr:col>10</xdr:col>
      <xdr:colOff>114300</xdr:colOff>
      <xdr:row>77</xdr:row>
      <xdr:rowOff>43687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35679"/>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142621</xdr:rowOff>
    </xdr:from>
    <xdr:to>
      <xdr:col>24</xdr:col>
      <xdr:colOff>114300</xdr:colOff>
      <xdr:row>77</xdr:row>
      <xdr:rowOff>72771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121048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125476</xdr:rowOff>
    </xdr:from>
    <xdr:to>
      <xdr:col>20</xdr:col>
      <xdr:colOff>38100</xdr:colOff>
      <xdr:row>77</xdr:row>
      <xdr:rowOff>55626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46753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116332</xdr:rowOff>
    </xdr:from>
    <xdr:to>
      <xdr:col>15</xdr:col>
      <xdr:colOff>101600</xdr:colOff>
      <xdr:row>77</xdr:row>
      <xdr:rowOff>46482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154679</xdr:rowOff>
    </xdr:from>
    <xdr:to>
      <xdr:col>10</xdr:col>
      <xdr:colOff>165100</xdr:colOff>
      <xdr:row>77</xdr:row>
      <xdr:rowOff>84829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75956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164337</xdr:rowOff>
    </xdr:from>
    <xdr:to>
      <xdr:col>6</xdr:col>
      <xdr:colOff>38100</xdr:colOff>
      <xdr:row>77</xdr:row>
      <xdr:rowOff>94487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85614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8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24888</xdr:rowOff>
    </xdr:from>
    <xdr:to>
      <xdr:col>24</xdr:col>
      <xdr:colOff>63500</xdr:colOff>
      <xdr:row>97</xdr:row>
      <xdr:rowOff>16735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4088"/>
          <a:ext cx="838200" cy="1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24888</xdr:rowOff>
    </xdr:from>
    <xdr:to>
      <xdr:col>19</xdr:col>
      <xdr:colOff>177800</xdr:colOff>
      <xdr:row>97</xdr:row>
      <xdr:rowOff>153057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408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153057</xdr:rowOff>
    </xdr:from>
    <xdr:to>
      <xdr:col>15</xdr:col>
      <xdr:colOff>50800</xdr:colOff>
      <xdr:row>98</xdr:row>
      <xdr:rowOff>25443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83707"/>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25443</xdr:rowOff>
    </xdr:from>
    <xdr:to>
      <xdr:col>10</xdr:col>
      <xdr:colOff>114300</xdr:colOff>
      <xdr:row>98</xdr:row>
      <xdr:rowOff>79088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27543"/>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137385</xdr:rowOff>
    </xdr:from>
    <xdr:to>
      <xdr:col>24</xdr:col>
      <xdr:colOff>114300</xdr:colOff>
      <xdr:row>97</xdr:row>
      <xdr:rowOff>67535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115812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145538</xdr:rowOff>
    </xdr:from>
    <xdr:to>
      <xdr:col>20</xdr:col>
      <xdr:colOff>38100</xdr:colOff>
      <xdr:row>96</xdr:row>
      <xdr:rowOff>75688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92215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20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102257</xdr:rowOff>
    </xdr:from>
    <xdr:to>
      <xdr:col>15</xdr:col>
      <xdr:colOff>101600</xdr:colOff>
      <xdr:row>98</xdr:row>
      <xdr:rowOff>32407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23534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82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146093</xdr:rowOff>
    </xdr:from>
    <xdr:to>
      <xdr:col>10</xdr:col>
      <xdr:colOff>165100</xdr:colOff>
      <xdr:row>98</xdr:row>
      <xdr:rowOff>76243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67370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8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28288</xdr:rowOff>
    </xdr:from>
    <xdr:to>
      <xdr:col>6</xdr:col>
      <xdr:colOff>38100</xdr:colOff>
      <xdr:row>98</xdr:row>
      <xdr:rowOff>129888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121015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923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25273</xdr:rowOff>
    </xdr:from>
    <xdr:to>
      <xdr:col>55</xdr:col>
      <xdr:colOff>0</xdr:colOff>
      <xdr:row>38</xdr:row>
      <xdr:rowOff>90221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540373"/>
          <a:ext cx="8382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161328</xdr:rowOff>
    </xdr:from>
    <xdr:to>
      <xdr:col>50</xdr:col>
      <xdr:colOff>114300</xdr:colOff>
      <xdr:row>38</xdr:row>
      <xdr:rowOff>90221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04828"/>
          <a:ext cx="889000" cy="13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161328</xdr:rowOff>
    </xdr:from>
    <xdr:to>
      <xdr:col>45</xdr:col>
      <xdr:colOff>177800</xdr:colOff>
      <xdr:row>38</xdr:row>
      <xdr:rowOff>121044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04828"/>
          <a:ext cx="889000" cy="13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105804</xdr:rowOff>
    </xdr:from>
    <xdr:to>
      <xdr:col>41</xdr:col>
      <xdr:colOff>50800</xdr:colOff>
      <xdr:row>38</xdr:row>
      <xdr:rowOff>121044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2090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168800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39421</xdr:rowOff>
    </xdr:from>
    <xdr:to>
      <xdr:col>50</xdr:col>
      <xdr:colOff>165100</xdr:colOff>
      <xdr:row>38</xdr:row>
      <xdr:rowOff>141021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157548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110528</xdr:rowOff>
    </xdr:from>
    <xdr:to>
      <xdr:col>46</xdr:col>
      <xdr:colOff>38100</xdr:colOff>
      <xdr:row>31</xdr:row>
      <xdr:rowOff>40678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57205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2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70244</xdr:rowOff>
    </xdr:from>
    <xdr:to>
      <xdr:col>41</xdr:col>
      <xdr:colOff>101600</xdr:colOff>
      <xdr:row>39</xdr:row>
      <xdr:rowOff>394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55004</xdr:rowOff>
    </xdr:from>
    <xdr:to>
      <xdr:col>36</xdr:col>
      <xdr:colOff>165100</xdr:colOff>
      <xdr:row>38</xdr:row>
      <xdr:rowOff>156604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77276</xdr:rowOff>
    </xdr:from>
    <xdr:to>
      <xdr:col>55</xdr:col>
      <xdr:colOff>0</xdr:colOff>
      <xdr:row>57</xdr:row>
      <xdr:rowOff>107663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84992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160551</xdr:rowOff>
    </xdr:from>
    <xdr:to>
      <xdr:col>50</xdr:col>
      <xdr:colOff>114300</xdr:colOff>
      <xdr:row>57</xdr:row>
      <xdr:rowOff>107663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61751"/>
          <a:ext cx="889000" cy="1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160551</xdr:rowOff>
    </xdr:from>
    <xdr:to>
      <xdr:col>45</xdr:col>
      <xdr:colOff>177800</xdr:colOff>
      <xdr:row>58</xdr:row>
      <xdr:rowOff>100642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1751"/>
          <a:ext cx="889000" cy="28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100642</xdr:rowOff>
    </xdr:from>
    <xdr:to>
      <xdr:col>41</xdr:col>
      <xdr:colOff>50800</xdr:colOff>
      <xdr:row>58</xdr:row>
      <xdr:rowOff>136385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10044742"/>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26476</xdr:rowOff>
    </xdr:from>
    <xdr:to>
      <xdr:col>55</xdr:col>
      <xdr:colOff>50800</xdr:colOff>
      <xdr:row>57</xdr:row>
      <xdr:rowOff>128076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4903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56863</xdr:rowOff>
    </xdr:from>
    <xdr:to>
      <xdr:col>50</xdr:col>
      <xdr:colOff>165100</xdr:colOff>
      <xdr:row>57</xdr:row>
      <xdr:rowOff>158463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8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149590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109751</xdr:rowOff>
    </xdr:from>
    <xdr:to>
      <xdr:col>46</xdr:col>
      <xdr:colOff>38100</xdr:colOff>
      <xdr:row>57</xdr:row>
      <xdr:rowOff>39901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31028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49842</xdr:rowOff>
    </xdr:from>
    <xdr:to>
      <xdr:col>41</xdr:col>
      <xdr:colOff>101600</xdr:colOff>
      <xdr:row>58</xdr:row>
      <xdr:rowOff>151442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142569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85585</xdr:rowOff>
    </xdr:from>
    <xdr:to>
      <xdr:col>36</xdr:col>
      <xdr:colOff>165100</xdr:colOff>
      <xdr:row>59</xdr:row>
      <xdr:rowOff>15735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6862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144135</xdr:rowOff>
    </xdr:from>
    <xdr:to>
      <xdr:col>55</xdr:col>
      <xdr:colOff>0</xdr:colOff>
      <xdr:row>77</xdr:row>
      <xdr:rowOff>159245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74335"/>
          <a:ext cx="838200" cy="18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140454</xdr:rowOff>
    </xdr:from>
    <xdr:to>
      <xdr:col>50</xdr:col>
      <xdr:colOff>114300</xdr:colOff>
      <xdr:row>76</xdr:row>
      <xdr:rowOff>144135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99204"/>
          <a:ext cx="889000" cy="17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140454</xdr:rowOff>
    </xdr:from>
    <xdr:to>
      <xdr:col>45</xdr:col>
      <xdr:colOff>177800</xdr:colOff>
      <xdr:row>77</xdr:row>
      <xdr:rowOff>55301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99204"/>
          <a:ext cx="889000" cy="2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51643</xdr:rowOff>
    </xdr:from>
    <xdr:to>
      <xdr:col>41</xdr:col>
      <xdr:colOff>50800</xdr:colOff>
      <xdr:row>77</xdr:row>
      <xdr:rowOff>55301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532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108445</xdr:rowOff>
    </xdr:from>
    <xdr:to>
      <xdr:col>55</xdr:col>
      <xdr:colOff>50800</xdr:colOff>
      <xdr:row>78</xdr:row>
      <xdr:rowOff>38595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86872</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93335</xdr:rowOff>
    </xdr:from>
    <xdr:to>
      <xdr:col>50</xdr:col>
      <xdr:colOff>165100</xdr:colOff>
      <xdr:row>77</xdr:row>
      <xdr:rowOff>23485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40012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9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89654</xdr:rowOff>
    </xdr:from>
    <xdr:to>
      <xdr:col>46</xdr:col>
      <xdr:colOff>38100</xdr:colOff>
      <xdr:row>76</xdr:row>
      <xdr:rowOff>19803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4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36331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4501</xdr:rowOff>
    </xdr:from>
    <xdr:to>
      <xdr:col>41</xdr:col>
      <xdr:colOff>101600</xdr:colOff>
      <xdr:row>77</xdr:row>
      <xdr:rowOff>106101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0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97228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843</xdr:rowOff>
    </xdr:from>
    <xdr:to>
      <xdr:col>36</xdr:col>
      <xdr:colOff>165100</xdr:colOff>
      <xdr:row>77</xdr:row>
      <xdr:rowOff>102443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118970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113297</xdr:rowOff>
    </xdr:from>
    <xdr:to>
      <xdr:col>55</xdr:col>
      <xdr:colOff>0</xdr:colOff>
      <xdr:row>97</xdr:row>
      <xdr:rowOff>87168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572497"/>
          <a:ext cx="838200" cy="1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87168</xdr:rowOff>
    </xdr:from>
    <xdr:to>
      <xdr:col>50</xdr:col>
      <xdr:colOff>114300</xdr:colOff>
      <xdr:row>97</xdr:row>
      <xdr:rowOff>129436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17818"/>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134377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129436</xdr:rowOff>
    </xdr:from>
    <xdr:to>
      <xdr:col>45</xdr:col>
      <xdr:colOff>177800</xdr:colOff>
      <xdr:row>97</xdr:row>
      <xdr:rowOff>144980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6008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142808</xdr:rowOff>
    </xdr:from>
    <xdr:to>
      <xdr:col>41</xdr:col>
      <xdr:colOff>50800</xdr:colOff>
      <xdr:row>97</xdr:row>
      <xdr:rowOff>144980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7345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62497</xdr:rowOff>
    </xdr:from>
    <xdr:to>
      <xdr:col>55</xdr:col>
      <xdr:colOff>50800</xdr:colOff>
      <xdr:row>96</xdr:row>
      <xdr:rowOff>164097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40924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36368</xdr:rowOff>
    </xdr:from>
    <xdr:to>
      <xdr:col>50</xdr:col>
      <xdr:colOff>165100</xdr:colOff>
      <xdr:row>97</xdr:row>
      <xdr:rowOff>137968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129095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7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78636</xdr:rowOff>
    </xdr:from>
    <xdr:to>
      <xdr:col>46</xdr:col>
      <xdr:colOff>38100</xdr:colOff>
      <xdr:row>98</xdr:row>
      <xdr:rowOff>8786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171363</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80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94180</xdr:rowOff>
    </xdr:from>
    <xdr:to>
      <xdr:col>41</xdr:col>
      <xdr:colOff>101600</xdr:colOff>
      <xdr:row>98</xdr:row>
      <xdr:rowOff>24330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15457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8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92008</xdr:rowOff>
    </xdr:from>
    <xdr:to>
      <xdr:col>36</xdr:col>
      <xdr:colOff>165100</xdr:colOff>
      <xdr:row>98</xdr:row>
      <xdr:rowOff>22158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13285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1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38227</xdr:rowOff>
    </xdr:from>
    <xdr:to>
      <xdr:col>85</xdr:col>
      <xdr:colOff>127000</xdr:colOff>
      <xdr:row>39</xdr:row>
      <xdr:rowOff>41402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477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34671</xdr:rowOff>
    </xdr:from>
    <xdr:to>
      <xdr:col>81</xdr:col>
      <xdr:colOff>50800</xdr:colOff>
      <xdr:row>39</xdr:row>
      <xdr:rowOff>38227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122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102616</xdr:rowOff>
    </xdr:from>
    <xdr:to>
      <xdr:col>76</xdr:col>
      <xdr:colOff>114300</xdr:colOff>
      <xdr:row>39</xdr:row>
      <xdr:rowOff>34671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446266"/>
          <a:ext cx="889000" cy="27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42672</xdr:rowOff>
    </xdr:from>
    <xdr:to>
      <xdr:col>71</xdr:col>
      <xdr:colOff>177800</xdr:colOff>
      <xdr:row>37</xdr:row>
      <xdr:rowOff>102616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386322"/>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156989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162052</xdr:rowOff>
    </xdr:from>
    <xdr:to>
      <xdr:col>85</xdr:col>
      <xdr:colOff>177800</xdr:colOff>
      <xdr:row>39</xdr:row>
      <xdr:rowOff>92202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76979</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2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158877</xdr:rowOff>
    </xdr:from>
    <xdr:to>
      <xdr:col>81</xdr:col>
      <xdr:colOff>101600</xdr:colOff>
      <xdr:row>39</xdr:row>
      <xdr:rowOff>89027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80154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66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155321</xdr:rowOff>
    </xdr:from>
    <xdr:to>
      <xdr:col>76</xdr:col>
      <xdr:colOff>165100</xdr:colOff>
      <xdr:row>39</xdr:row>
      <xdr:rowOff>85471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76598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51816</xdr:rowOff>
    </xdr:from>
    <xdr:to>
      <xdr:col>72</xdr:col>
      <xdr:colOff>38100</xdr:colOff>
      <xdr:row>37</xdr:row>
      <xdr:rowOff>153416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3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144543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163322</xdr:rowOff>
    </xdr:from>
    <xdr:to>
      <xdr:col>67</xdr:col>
      <xdr:colOff>101600</xdr:colOff>
      <xdr:row>37</xdr:row>
      <xdr:rowOff>93472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109999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168405</xdr:rowOff>
    </xdr:from>
    <xdr:to>
      <xdr:col>85</xdr:col>
      <xdr:colOff>127000</xdr:colOff>
      <xdr:row>76</xdr:row>
      <xdr:rowOff>41925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27155"/>
          <a:ext cx="838200" cy="4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41925</xdr:rowOff>
    </xdr:from>
    <xdr:to>
      <xdr:col>81</xdr:col>
      <xdr:colOff>50800</xdr:colOff>
      <xdr:row>76</xdr:row>
      <xdr:rowOff>114750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72125"/>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114750</xdr:rowOff>
    </xdr:from>
    <xdr:to>
      <xdr:col>76</xdr:col>
      <xdr:colOff>114300</xdr:colOff>
      <xdr:row>76</xdr:row>
      <xdr:rowOff>130654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44950"/>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86861</xdr:rowOff>
    </xdr:from>
    <xdr:to>
      <xdr:col>71</xdr:col>
      <xdr:colOff>177800</xdr:colOff>
      <xdr:row>76</xdr:row>
      <xdr:rowOff>130654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117061"/>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117606</xdr:rowOff>
    </xdr:from>
    <xdr:to>
      <xdr:col>85</xdr:col>
      <xdr:colOff>177800</xdr:colOff>
      <xdr:row>76</xdr:row>
      <xdr:rowOff>47755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763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96033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162575</xdr:rowOff>
    </xdr:from>
    <xdr:to>
      <xdr:col>81</xdr:col>
      <xdr:colOff>101600</xdr:colOff>
      <xdr:row>76</xdr:row>
      <xdr:rowOff>92725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83852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63950</xdr:rowOff>
    </xdr:from>
    <xdr:to>
      <xdr:col>76</xdr:col>
      <xdr:colOff>165100</xdr:colOff>
      <xdr:row>76</xdr:row>
      <xdr:rowOff>165550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156677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79854</xdr:rowOff>
    </xdr:from>
    <xdr:to>
      <xdr:col>72</xdr:col>
      <xdr:colOff>38100</xdr:colOff>
      <xdr:row>77</xdr:row>
      <xdr:rowOff>10004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36061</xdr:rowOff>
    </xdr:from>
    <xdr:to>
      <xdr:col>67</xdr:col>
      <xdr:colOff>101600</xdr:colOff>
      <xdr:row>76</xdr:row>
      <xdr:rowOff>137661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128788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1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78663</xdr:rowOff>
    </xdr:from>
    <xdr:to>
      <xdr:col>85</xdr:col>
      <xdr:colOff>127000</xdr:colOff>
      <xdr:row>97</xdr:row>
      <xdr:rowOff>78710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0931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78710</xdr:rowOff>
    </xdr:from>
    <xdr:to>
      <xdr:col>81</xdr:col>
      <xdr:colOff>50800</xdr:colOff>
      <xdr:row>97</xdr:row>
      <xdr:rowOff>87739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709360"/>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87739</xdr:rowOff>
    </xdr:from>
    <xdr:to>
      <xdr:col>76</xdr:col>
      <xdr:colOff>114300</xdr:colOff>
      <xdr:row>98</xdr:row>
      <xdr:rowOff>12529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718389"/>
          <a:ext cx="8890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12529</xdr:rowOff>
    </xdr:from>
    <xdr:to>
      <xdr:col>71</xdr:col>
      <xdr:colOff>177800</xdr:colOff>
      <xdr:row>98</xdr:row>
      <xdr:rowOff>64605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14629"/>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27863</xdr:rowOff>
    </xdr:from>
    <xdr:to>
      <xdr:col>85</xdr:col>
      <xdr:colOff>177800</xdr:colOff>
      <xdr:row>97</xdr:row>
      <xdr:rowOff>129463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6290</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27910</xdr:rowOff>
    </xdr:from>
    <xdr:to>
      <xdr:col>81</xdr:col>
      <xdr:colOff>101600</xdr:colOff>
      <xdr:row>97</xdr:row>
      <xdr:rowOff>129510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120637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7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36939</xdr:rowOff>
    </xdr:from>
    <xdr:to>
      <xdr:col>76</xdr:col>
      <xdr:colOff>165100</xdr:colOff>
      <xdr:row>97</xdr:row>
      <xdr:rowOff>138539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155066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4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133179</xdr:rowOff>
    </xdr:from>
    <xdr:to>
      <xdr:col>72</xdr:col>
      <xdr:colOff>38100</xdr:colOff>
      <xdr:row>98</xdr:row>
      <xdr:rowOff>63329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54456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13805</xdr:rowOff>
    </xdr:from>
    <xdr:to>
      <xdr:col>67</xdr:col>
      <xdr:colOff>101600</xdr:colOff>
      <xdr:row>98</xdr:row>
      <xdr:rowOff>115405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1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106532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9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43593</xdr:rowOff>
    </xdr:from>
    <xdr:to>
      <xdr:col>116</xdr:col>
      <xdr:colOff>63500</xdr:colOff>
      <xdr:row>59</xdr:row>
      <xdr:rowOff>43612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5914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43364</xdr:rowOff>
    </xdr:from>
    <xdr:to>
      <xdr:col>111</xdr:col>
      <xdr:colOff>177800</xdr:colOff>
      <xdr:row>59</xdr:row>
      <xdr:rowOff>43593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89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43059</xdr:rowOff>
    </xdr:from>
    <xdr:to>
      <xdr:col>107</xdr:col>
      <xdr:colOff>50800</xdr:colOff>
      <xdr:row>59</xdr:row>
      <xdr:rowOff>43364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5860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43059</xdr:rowOff>
    </xdr:from>
    <xdr:to>
      <xdr:col>102</xdr:col>
      <xdr:colOff>114300</xdr:colOff>
      <xdr:row>59</xdr:row>
      <xdr:rowOff>43250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586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164262</xdr:rowOff>
    </xdr:from>
    <xdr:to>
      <xdr:col>116</xdr:col>
      <xdr:colOff>114300</xdr:colOff>
      <xdr:row>59</xdr:row>
      <xdr:rowOff>94412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79189</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164243</xdr:rowOff>
    </xdr:from>
    <xdr:to>
      <xdr:col>112</xdr:col>
      <xdr:colOff>38100</xdr:colOff>
      <xdr:row>59</xdr:row>
      <xdr:rowOff>94393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85520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164014</xdr:rowOff>
    </xdr:from>
    <xdr:to>
      <xdr:col>107</xdr:col>
      <xdr:colOff>101600</xdr:colOff>
      <xdr:row>59</xdr:row>
      <xdr:rowOff>94164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85291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0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163709</xdr:rowOff>
    </xdr:from>
    <xdr:to>
      <xdr:col>102</xdr:col>
      <xdr:colOff>165100</xdr:colOff>
      <xdr:row>59</xdr:row>
      <xdr:rowOff>93859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84986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00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163900</xdr:rowOff>
    </xdr:from>
    <xdr:to>
      <xdr:col>98</xdr:col>
      <xdr:colOff>38100</xdr:colOff>
      <xdr:row>59</xdr:row>
      <xdr:rowOff>94050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85177</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00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83579</xdr:rowOff>
    </xdr:from>
    <xdr:to>
      <xdr:col>116</xdr:col>
      <xdr:colOff>63500</xdr:colOff>
      <xdr:row>75</xdr:row>
      <xdr:rowOff>124041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942329"/>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124041</xdr:rowOff>
    </xdr:from>
    <xdr:to>
      <xdr:col>111</xdr:col>
      <xdr:colOff>177800</xdr:colOff>
      <xdr:row>75</xdr:row>
      <xdr:rowOff>168047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982791"/>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168047</xdr:rowOff>
    </xdr:from>
    <xdr:to>
      <xdr:col>107</xdr:col>
      <xdr:colOff>50800</xdr:colOff>
      <xdr:row>76</xdr:row>
      <xdr:rowOff>47613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026797"/>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47613</xdr:rowOff>
    </xdr:from>
    <xdr:to>
      <xdr:col>102</xdr:col>
      <xdr:colOff>114300</xdr:colOff>
      <xdr:row>76</xdr:row>
      <xdr:rowOff>107848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77813"/>
          <a:ext cx="889000" cy="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32779</xdr:rowOff>
    </xdr:from>
    <xdr:to>
      <xdr:col>116</xdr:col>
      <xdr:colOff>114300</xdr:colOff>
      <xdr:row>75</xdr:row>
      <xdr:rowOff>134379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11206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73241</xdr:rowOff>
    </xdr:from>
    <xdr:to>
      <xdr:col>112</xdr:col>
      <xdr:colOff>38100</xdr:colOff>
      <xdr:row>76</xdr:row>
      <xdr:rowOff>3392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931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165967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0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117246</xdr:rowOff>
    </xdr:from>
    <xdr:to>
      <xdr:col>107</xdr:col>
      <xdr:colOff>101600</xdr:colOff>
      <xdr:row>76</xdr:row>
      <xdr:rowOff>47396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9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168263</xdr:rowOff>
    </xdr:from>
    <xdr:to>
      <xdr:col>102</xdr:col>
      <xdr:colOff>165100</xdr:colOff>
      <xdr:row>76</xdr:row>
      <xdr:rowOff>98413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89540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57048</xdr:rowOff>
    </xdr:from>
    <xdr:to>
      <xdr:col>98</xdr:col>
      <xdr:colOff>38100</xdr:colOff>
      <xdr:row>76</xdr:row>
      <xdr:rowOff>158648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149775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補助費等の住民一人当たりのコストは、類似団体内平均値と比較して</a:t>
          </a:r>
          <a:r>
            <a:rPr kumimoji="1" lang="en-US" altLang="ja-JP" sz="1300">
              <a:latin typeface="ＭＳ Ｐゴシック" panose="020B0600070205080204" pitchFamily="50" charset="-128"/>
              <a:ea typeface="ＭＳ Ｐゴシック" panose="020B0600070205080204" pitchFamily="50" charset="-128"/>
            </a:rPr>
            <a:t>2,409</a:t>
          </a:r>
          <a:r>
            <a:rPr kumimoji="1" lang="ja-JP" altLang="en-US" sz="1300">
              <a:latin typeface="ＭＳ Ｐゴシック" panose="020B0600070205080204" pitchFamily="50" charset="-128"/>
              <a:ea typeface="ＭＳ Ｐゴシック" panose="020B0600070205080204" pitchFamily="50" charset="-128"/>
            </a:rPr>
            <a:t>円高くなっており、前年度と比較すると</a:t>
          </a:r>
          <a:r>
            <a:rPr kumimoji="1" lang="en-US" altLang="ja-JP" sz="1300">
              <a:latin typeface="ＭＳ Ｐゴシック" panose="020B0600070205080204" pitchFamily="50" charset="-128"/>
              <a:ea typeface="ＭＳ Ｐゴシック" panose="020B0600070205080204" pitchFamily="50" charset="-128"/>
            </a:rPr>
            <a:t>5,114</a:t>
          </a:r>
          <a:r>
            <a:rPr kumimoji="1" lang="ja-JP" altLang="en-US" sz="1300">
              <a:latin typeface="ＭＳ Ｐゴシック" panose="020B0600070205080204" pitchFamily="50" charset="-128"/>
              <a:ea typeface="ＭＳ Ｐゴシック" panose="020B0600070205080204" pitchFamily="50" charset="-128"/>
            </a:rPr>
            <a:t>円増となっている。前年度と比較して増加している主な要因は、水道会計への補助金が増加</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しているためである。普通</a:t>
          </a:r>
          <a:r>
            <a:rPr kumimoji="1" lang="ja-JP" altLang="en-US" sz="1300">
              <a:latin typeface="ＭＳ Ｐゴシック" panose="020B0600070205080204" pitchFamily="50" charset="-128"/>
              <a:ea typeface="ＭＳ Ｐゴシック" panose="020B0600070205080204" pitchFamily="50" charset="-128"/>
            </a:rPr>
            <a:t>建設事業費の住民一人当たりのコストは、前年度と比較して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1,861</a:t>
          </a:r>
          <a:r>
            <a:rPr kumimoji="1" lang="ja-JP" altLang="en-US" sz="1300">
              <a:latin typeface="ＭＳ Ｐゴシック" panose="020B0600070205080204" pitchFamily="50" charset="-128"/>
              <a:ea typeface="ＭＳ Ｐゴシック" panose="020B0600070205080204" pitchFamily="50" charset="-128"/>
            </a:rPr>
            <a:t>円増加しており、主な要因は、枚方市駅周辺再整備や光善寺周辺市街地再開発事業の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増によるものである。普通建設事業費については、毎年概ね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億円程度を基本としながら、引き続き予定される大規模事業については財政に与える影響を踏まえ計画的に実施していく。公債費の住民一人当たりのコストは、類似団体内平均値と比較して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円低く、前年度と比較すると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円増加している。これは市債残高の増加による</a:t>
          </a:r>
          <a:r>
            <a:rPr kumimoji="1" lang="ja-JP" altLang="en-US" sz="1300">
              <a:latin typeface="ＭＳ Ｐゴシック" panose="020B0600070205080204" pitchFamily="50" charset="-128"/>
              <a:ea typeface="ＭＳ Ｐゴシック" panose="020B0600070205080204" pitchFamily="50" charset="-128"/>
            </a:rPr>
            <a:t>ものである。引き続き、減債基金を活用した市債残高の抑制に努め、公債費の負担軽減を図っていく。扶助費の住民一人当たりのコストは、類似団体内平均値と同様に増加傾向にあったが、今年度は類似団体内平均値と同様に減少となっており、前年度と比較して</a:t>
          </a:r>
          <a:r>
            <a:rPr kumimoji="1" lang="en-US" altLang="ja-JP" sz="1300">
              <a:latin typeface="ＭＳ Ｐゴシック" panose="020B0600070205080204" pitchFamily="50" charset="-128"/>
              <a:ea typeface="ＭＳ Ｐゴシック" panose="020B0600070205080204" pitchFamily="50" charset="-128"/>
            </a:rPr>
            <a:t>15,001</a:t>
          </a:r>
          <a:r>
            <a:rPr kumimoji="1" lang="ja-JP" altLang="en-US" sz="1300">
              <a:latin typeface="ＭＳ Ｐゴシック" panose="020B0600070205080204" pitchFamily="50" charset="-128"/>
              <a:ea typeface="ＭＳ Ｐゴシック" panose="020B0600070205080204" pitchFamily="50" charset="-128"/>
            </a:rPr>
            <a:t>円の減となっている。これは、子育て世帯への臨時特別給付金や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非課税世帯への特別給付金の減など</a:t>
          </a:r>
          <a:r>
            <a:rPr kumimoji="1" lang="ja-JP" altLang="en-US" sz="1300">
              <a:latin typeface="ＭＳ Ｐゴシック" panose="020B0600070205080204" pitchFamily="50" charset="-128"/>
              <a:ea typeface="ＭＳ Ｐゴシック" panose="020B0600070205080204" pitchFamily="50" charset="-128"/>
            </a:rPr>
            <a:t>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396,252
390,982
65.12
163,700,770
160,424,875
2,490,950
81,083,765
112,892,881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148082</xdr:rowOff>
    </xdr:from>
    <xdr:to>
      <xdr:col>24</xdr:col>
      <xdr:colOff>63500</xdr:colOff>
      <xdr:row>36</xdr:row>
      <xdr:rowOff>154940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028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110744</xdr:rowOff>
    </xdr:from>
    <xdr:to>
      <xdr:col>19</xdr:col>
      <xdr:colOff>177800</xdr:colOff>
      <xdr:row>36</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8294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110744</xdr:rowOff>
    </xdr:from>
    <xdr:to>
      <xdr:col>15</xdr:col>
      <xdr:colOff>50800</xdr:colOff>
      <xdr:row>36</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829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113030</xdr:rowOff>
    </xdr:from>
    <xdr:to>
      <xdr:col>10</xdr:col>
      <xdr:colOff>114300</xdr:colOff>
      <xdr:row>36</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5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104140</xdr:rowOff>
    </xdr:from>
    <xdr:to>
      <xdr:col>24</xdr:col>
      <xdr:colOff>114300</xdr:colOff>
      <xdr:row>37</xdr:row>
      <xdr:rowOff>34290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82567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97282</xdr:rowOff>
    </xdr:from>
    <xdr:to>
      <xdr:col>20</xdr:col>
      <xdr:colOff>38100</xdr:colOff>
      <xdr:row>37</xdr:row>
      <xdr:rowOff>27432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18559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59944</xdr:rowOff>
    </xdr:from>
    <xdr:to>
      <xdr:col>15</xdr:col>
      <xdr:colOff>101600</xdr:colOff>
      <xdr:row>36</xdr:row>
      <xdr:rowOff>161544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107950</xdr:rowOff>
    </xdr:from>
    <xdr:to>
      <xdr:col>10</xdr:col>
      <xdr:colOff>165100</xdr:colOff>
      <xdr:row>37</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62230</xdr:rowOff>
    </xdr:from>
    <xdr:to>
      <xdr:col>6</xdr:col>
      <xdr:colOff>38100</xdr:colOff>
      <xdr:row>36</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154957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110733</xdr:rowOff>
    </xdr:from>
    <xdr:to>
      <xdr:col>24</xdr:col>
      <xdr:colOff>63500</xdr:colOff>
      <xdr:row>57</xdr:row>
      <xdr:rowOff>80297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1933"/>
          <a:ext cx="838200" cy="1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25944</xdr:rowOff>
    </xdr:from>
    <xdr:to>
      <xdr:col>19</xdr:col>
      <xdr:colOff>177800</xdr:colOff>
      <xdr:row>56</xdr:row>
      <xdr:rowOff>110733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598444"/>
          <a:ext cx="889000" cy="111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25944</xdr:rowOff>
    </xdr:from>
    <xdr:to>
      <xdr:col>15</xdr:col>
      <xdr:colOff>50800</xdr:colOff>
      <xdr:row>57</xdr:row>
      <xdr:rowOff>110592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598444"/>
          <a:ext cx="889000" cy="12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110592</xdr:rowOff>
    </xdr:from>
    <xdr:to>
      <xdr:col>10</xdr:col>
      <xdr:colOff>114300</xdr:colOff>
      <xdr:row>57</xdr:row>
      <xdr:rowOff>119594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3242"/>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29497</xdr:rowOff>
    </xdr:from>
    <xdr:to>
      <xdr:col>24</xdr:col>
      <xdr:colOff>114300</xdr:colOff>
      <xdr:row>57</xdr:row>
      <xdr:rowOff>131097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59933</xdr:rowOff>
    </xdr:from>
    <xdr:to>
      <xdr:col>20</xdr:col>
      <xdr:colOff>38100</xdr:colOff>
      <xdr:row>56</xdr:row>
      <xdr:rowOff>161533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146594</xdr:rowOff>
    </xdr:from>
    <xdr:to>
      <xdr:col>15</xdr:col>
      <xdr:colOff>101600</xdr:colOff>
      <xdr:row>50</xdr:row>
      <xdr:rowOff>76744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93271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32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59792</xdr:rowOff>
    </xdr:from>
    <xdr:to>
      <xdr:col>10</xdr:col>
      <xdr:colOff>165100</xdr:colOff>
      <xdr:row>57</xdr:row>
      <xdr:rowOff>161392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152519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68794</xdr:rowOff>
    </xdr:from>
    <xdr:to>
      <xdr:col>6</xdr:col>
      <xdr:colOff>38100</xdr:colOff>
      <xdr:row>57</xdr:row>
      <xdr:rowOff>170394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161521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158472</xdr:rowOff>
    </xdr:from>
    <xdr:to>
      <xdr:col>24</xdr:col>
      <xdr:colOff>63500</xdr:colOff>
      <xdr:row>76</xdr:row>
      <xdr:rowOff>63805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17222"/>
          <a:ext cx="838200" cy="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158472</xdr:rowOff>
    </xdr:from>
    <xdr:to>
      <xdr:col>19</xdr:col>
      <xdr:colOff>177800</xdr:colOff>
      <xdr:row>77</xdr:row>
      <xdr:rowOff>68304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17222"/>
          <a:ext cx="889000" cy="2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68304</xdr:rowOff>
    </xdr:from>
    <xdr:to>
      <xdr:col>15</xdr:col>
      <xdr:colOff>50800</xdr:colOff>
      <xdr:row>77</xdr:row>
      <xdr:rowOff>126724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9954"/>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126724</xdr:rowOff>
    </xdr:from>
    <xdr:to>
      <xdr:col>10</xdr:col>
      <xdr:colOff>114300</xdr:colOff>
      <xdr:row>77</xdr:row>
      <xdr:rowOff>144675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8374"/>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13005</xdr:rowOff>
    </xdr:from>
    <xdr:to>
      <xdr:col>24</xdr:col>
      <xdr:colOff>114300</xdr:colOff>
      <xdr:row>76</xdr:row>
      <xdr:rowOff>114605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35882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9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107672</xdr:rowOff>
    </xdr:from>
    <xdr:to>
      <xdr:col>20</xdr:col>
      <xdr:colOff>38100</xdr:colOff>
      <xdr:row>76</xdr:row>
      <xdr:rowOff>37822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54349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4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17504</xdr:rowOff>
    </xdr:from>
    <xdr:to>
      <xdr:col>15</xdr:col>
      <xdr:colOff>101600</xdr:colOff>
      <xdr:row>77</xdr:row>
      <xdr:rowOff>119104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135631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75924</xdr:rowOff>
    </xdr:from>
    <xdr:to>
      <xdr:col>10</xdr:col>
      <xdr:colOff>165100</xdr:colOff>
      <xdr:row>78</xdr:row>
      <xdr:rowOff>6074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93875</xdr:rowOff>
    </xdr:from>
    <xdr:to>
      <xdr:col>6</xdr:col>
      <xdr:colOff>38100</xdr:colOff>
      <xdr:row>78</xdr:row>
      <xdr:rowOff>24025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45083</xdr:rowOff>
    </xdr:from>
    <xdr:to>
      <xdr:col>24</xdr:col>
      <xdr:colOff>63500</xdr:colOff>
      <xdr:row>95</xdr:row>
      <xdr:rowOff>116977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32833"/>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116977</xdr:rowOff>
    </xdr:from>
    <xdr:to>
      <xdr:col>19</xdr:col>
      <xdr:colOff>177800</xdr:colOff>
      <xdr:row>97</xdr:row>
      <xdr:rowOff>59781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04727"/>
          <a:ext cx="889000" cy="28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59781</xdr:rowOff>
    </xdr:from>
    <xdr:to>
      <xdr:col>15</xdr:col>
      <xdr:colOff>50800</xdr:colOff>
      <xdr:row>97</xdr:row>
      <xdr:rowOff>149278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90431"/>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122600</xdr:rowOff>
    </xdr:from>
    <xdr:to>
      <xdr:col>10</xdr:col>
      <xdr:colOff>114300</xdr:colOff>
      <xdr:row>97</xdr:row>
      <xdr:rowOff>149278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3250"/>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165733</xdr:rowOff>
    </xdr:from>
    <xdr:to>
      <xdr:col>24</xdr:col>
      <xdr:colOff>114300</xdr:colOff>
      <xdr:row>95</xdr:row>
      <xdr:rowOff>95883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144160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66177</xdr:rowOff>
    </xdr:from>
    <xdr:to>
      <xdr:col>20</xdr:col>
      <xdr:colOff>38100</xdr:colOff>
      <xdr:row>95</xdr:row>
      <xdr:rowOff>167777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158904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8981</xdr:rowOff>
    </xdr:from>
    <xdr:to>
      <xdr:col>15</xdr:col>
      <xdr:colOff>101600</xdr:colOff>
      <xdr:row>97</xdr:row>
      <xdr:rowOff>110581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101708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98478</xdr:rowOff>
    </xdr:from>
    <xdr:to>
      <xdr:col>10</xdr:col>
      <xdr:colOff>165100</xdr:colOff>
      <xdr:row>98</xdr:row>
      <xdr:rowOff>28628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19755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71800</xdr:rowOff>
    </xdr:from>
    <xdr:to>
      <xdr:col>6</xdr:col>
      <xdr:colOff>38100</xdr:colOff>
      <xdr:row>98</xdr:row>
      <xdr:rowOff>1950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164527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127356</xdr:rowOff>
    </xdr:from>
    <xdr:to>
      <xdr:col>55</xdr:col>
      <xdr:colOff>0</xdr:colOff>
      <xdr:row>37</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71006"/>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21285</xdr:rowOff>
    </xdr:from>
    <xdr:to>
      <xdr:col>50</xdr:col>
      <xdr:colOff>114300</xdr:colOff>
      <xdr:row>37</xdr:row>
      <xdr:rowOff>133299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64935"/>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21285</xdr:rowOff>
    </xdr:from>
    <xdr:to>
      <xdr:col>45</xdr:col>
      <xdr:colOff>177800</xdr:colOff>
      <xdr:row>37</xdr:row>
      <xdr:rowOff>23114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6493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11227</xdr:rowOff>
    </xdr:from>
    <xdr:to>
      <xdr:col>41</xdr:col>
      <xdr:colOff>50800</xdr:colOff>
      <xdr:row>37</xdr:row>
      <xdr:rowOff>23114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35487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76556</xdr:rowOff>
    </xdr:from>
    <xdr:to>
      <xdr:col>55</xdr:col>
      <xdr:colOff>50800</xdr:colOff>
      <xdr:row>38</xdr:row>
      <xdr:rowOff>6706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54983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3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82499</xdr:rowOff>
    </xdr:from>
    <xdr:to>
      <xdr:col>50</xdr:col>
      <xdr:colOff>165100</xdr:colOff>
      <xdr:row>38</xdr:row>
      <xdr:rowOff>12649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3776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141935</xdr:rowOff>
    </xdr:from>
    <xdr:to>
      <xdr:col>46</xdr:col>
      <xdr:colOff>38100</xdr:colOff>
      <xdr:row>37</xdr:row>
      <xdr:rowOff>72085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63212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406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143764</xdr:rowOff>
    </xdr:from>
    <xdr:to>
      <xdr:col>41</xdr:col>
      <xdr:colOff>101600</xdr:colOff>
      <xdr:row>37</xdr:row>
      <xdr:rowOff>73914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65041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131877</xdr:rowOff>
    </xdr:from>
    <xdr:to>
      <xdr:col>36</xdr:col>
      <xdr:colOff>165100</xdr:colOff>
      <xdr:row>37</xdr:row>
      <xdr:rowOff>62027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78554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079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169590</xdr:rowOff>
    </xdr:from>
    <xdr:to>
      <xdr:col>55</xdr:col>
      <xdr:colOff>0</xdr:colOff>
      <xdr:row>57</xdr:row>
      <xdr:rowOff>170847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4224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169590</xdr:rowOff>
    </xdr:from>
    <xdr:to>
      <xdr:col>50</xdr:col>
      <xdr:colOff>114300</xdr:colOff>
      <xdr:row>57</xdr:row>
      <xdr:rowOff>171132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942240"/>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167589</xdr:rowOff>
    </xdr:from>
    <xdr:to>
      <xdr:col>45</xdr:col>
      <xdr:colOff>177800</xdr:colOff>
      <xdr:row>57</xdr:row>
      <xdr:rowOff>171132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40239"/>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167589</xdr:rowOff>
    </xdr:from>
    <xdr:to>
      <xdr:col>41</xdr:col>
      <xdr:colOff>50800</xdr:colOff>
      <xdr:row>57</xdr:row>
      <xdr:rowOff>168161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40239"/>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120047</xdr:rowOff>
    </xdr:from>
    <xdr:to>
      <xdr:col>55</xdr:col>
      <xdr:colOff>50800</xdr:colOff>
      <xdr:row>58</xdr:row>
      <xdr:rowOff>50197</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34974</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0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118790</xdr:rowOff>
    </xdr:from>
    <xdr:to>
      <xdr:col>50</xdr:col>
      <xdr:colOff>165100</xdr:colOff>
      <xdr:row>58</xdr:row>
      <xdr:rowOff>48940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40067</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9984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120332</xdr:rowOff>
    </xdr:from>
    <xdr:to>
      <xdr:col>46</xdr:col>
      <xdr:colOff>38100</xdr:colOff>
      <xdr:row>58</xdr:row>
      <xdr:rowOff>50482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41609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998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116789</xdr:rowOff>
    </xdr:from>
    <xdr:to>
      <xdr:col>41</xdr:col>
      <xdr:colOff>101600</xdr:colOff>
      <xdr:row>58</xdr:row>
      <xdr:rowOff>46939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38066</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998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117361</xdr:rowOff>
    </xdr:from>
    <xdr:to>
      <xdr:col>36</xdr:col>
      <xdr:colOff>165100</xdr:colOff>
      <xdr:row>58</xdr:row>
      <xdr:rowOff>47511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38638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998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59069</xdr:rowOff>
    </xdr:from>
    <xdr:to>
      <xdr:col>55</xdr:col>
      <xdr:colOff>0</xdr:colOff>
      <xdr:row>79</xdr:row>
      <xdr:rowOff>82533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603619"/>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17039</xdr:rowOff>
    </xdr:from>
    <xdr:to>
      <xdr:col>50</xdr:col>
      <xdr:colOff>114300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561589"/>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17039</xdr:rowOff>
    </xdr:from>
    <xdr:to>
      <xdr:col>45</xdr:col>
      <xdr:colOff>177800</xdr:colOff>
      <xdr:row>79</xdr:row>
      <xdr:rowOff>72051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561589"/>
          <a:ext cx="889000" cy="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72051</xdr:rowOff>
    </xdr:from>
    <xdr:to>
      <xdr:col>41</xdr:col>
      <xdr:colOff>50800</xdr:colOff>
      <xdr:row>79</xdr:row>
      <xdr:rowOff>88412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616601"/>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31733</xdr:rowOff>
    </xdr:from>
    <xdr:to>
      <xdr:col>55</xdr:col>
      <xdr:colOff>50800</xdr:colOff>
      <xdr:row>79</xdr:row>
      <xdr:rowOff>133333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118110</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9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8269</xdr:rowOff>
    </xdr:from>
    <xdr:to>
      <xdr:col>50</xdr:col>
      <xdr:colOff>165100</xdr:colOff>
      <xdr:row>79</xdr:row>
      <xdr:rowOff>109869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100996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137689</xdr:rowOff>
    </xdr:from>
    <xdr:to>
      <xdr:col>46</xdr:col>
      <xdr:colOff>38100</xdr:colOff>
      <xdr:row>79</xdr:row>
      <xdr:rowOff>67839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0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21251</xdr:rowOff>
    </xdr:from>
    <xdr:to>
      <xdr:col>41</xdr:col>
      <xdr:colOff>101600</xdr:colOff>
      <xdr:row>79</xdr:row>
      <xdr:rowOff>122851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113978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37612</xdr:rowOff>
    </xdr:from>
    <xdr:to>
      <xdr:col>36</xdr:col>
      <xdr:colOff>165100</xdr:colOff>
      <xdr:row>79</xdr:row>
      <xdr:rowOff>139212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8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130339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7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165843</xdr:rowOff>
    </xdr:from>
    <xdr:to>
      <xdr:col>55</xdr:col>
      <xdr:colOff>0</xdr:colOff>
      <xdr:row>98</xdr:row>
      <xdr:rowOff>7226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25043"/>
          <a:ext cx="838200" cy="18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7226</xdr:rowOff>
    </xdr:from>
    <xdr:to>
      <xdr:col>50</xdr:col>
      <xdr:colOff>114300</xdr:colOff>
      <xdr:row>98</xdr:row>
      <xdr:rowOff>21433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809326"/>
          <a:ext cx="889000" cy="1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21433</xdr:rowOff>
    </xdr:from>
    <xdr:to>
      <xdr:col>45</xdr:col>
      <xdr:colOff>177800</xdr:colOff>
      <xdr:row>98</xdr:row>
      <xdr:rowOff>91156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2353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91156</xdr:rowOff>
    </xdr:from>
    <xdr:to>
      <xdr:col>41</xdr:col>
      <xdr:colOff>50800</xdr:colOff>
      <xdr:row>98</xdr:row>
      <xdr:rowOff>97932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9325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115043</xdr:rowOff>
    </xdr:from>
    <xdr:to>
      <xdr:col>55</xdr:col>
      <xdr:colOff>50800</xdr:colOff>
      <xdr:row>97</xdr:row>
      <xdr:rowOff>45193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137920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127876</xdr:rowOff>
    </xdr:from>
    <xdr:to>
      <xdr:col>50</xdr:col>
      <xdr:colOff>165100</xdr:colOff>
      <xdr:row>98</xdr:row>
      <xdr:rowOff>58026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49153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5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142083</xdr:rowOff>
    </xdr:from>
    <xdr:to>
      <xdr:col>46</xdr:col>
      <xdr:colOff>38100</xdr:colOff>
      <xdr:row>98</xdr:row>
      <xdr:rowOff>72233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63360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40356</xdr:rowOff>
    </xdr:from>
    <xdr:to>
      <xdr:col>41</xdr:col>
      <xdr:colOff>101600</xdr:colOff>
      <xdr:row>98</xdr:row>
      <xdr:rowOff>141956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133083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47132</xdr:rowOff>
    </xdr:from>
    <xdr:to>
      <xdr:col>36</xdr:col>
      <xdr:colOff>165100</xdr:colOff>
      <xdr:row>98</xdr:row>
      <xdr:rowOff>148732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139859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39932</xdr:rowOff>
    </xdr:from>
    <xdr:to>
      <xdr:col>85</xdr:col>
      <xdr:colOff>127000</xdr:colOff>
      <xdr:row>36</xdr:row>
      <xdr:rowOff>24583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40682"/>
          <a:ext cx="838200" cy="15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114717</xdr:rowOff>
    </xdr:from>
    <xdr:to>
      <xdr:col>81</xdr:col>
      <xdr:colOff>50800</xdr:colOff>
      <xdr:row>36</xdr:row>
      <xdr:rowOff>24583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115467"/>
          <a:ext cx="889000" cy="8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62466</xdr:rowOff>
    </xdr:from>
    <xdr:to>
      <xdr:col>76</xdr:col>
      <xdr:colOff>114300</xdr:colOff>
      <xdr:row>35</xdr:row>
      <xdr:rowOff>114717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06321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62466</xdr:rowOff>
    </xdr:from>
    <xdr:to>
      <xdr:col>71</xdr:col>
      <xdr:colOff>177800</xdr:colOff>
      <xdr:row>36</xdr:row>
      <xdr:rowOff>7602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63216"/>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160582</xdr:rowOff>
    </xdr:from>
    <xdr:to>
      <xdr:col>85</xdr:col>
      <xdr:colOff>177800</xdr:colOff>
      <xdr:row>35</xdr:row>
      <xdr:rowOff>90732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12009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145233</xdr:rowOff>
    </xdr:from>
    <xdr:to>
      <xdr:col>81</xdr:col>
      <xdr:colOff>101600</xdr:colOff>
      <xdr:row>36</xdr:row>
      <xdr:rowOff>75383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4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66510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3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63917</xdr:rowOff>
    </xdr:from>
    <xdr:to>
      <xdr:col>76</xdr:col>
      <xdr:colOff>165100</xdr:colOff>
      <xdr:row>35</xdr:row>
      <xdr:rowOff>165517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156644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11666</xdr:rowOff>
    </xdr:from>
    <xdr:to>
      <xdr:col>72</xdr:col>
      <xdr:colOff>38100</xdr:colOff>
      <xdr:row>35</xdr:row>
      <xdr:rowOff>113266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129793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7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128252</xdr:rowOff>
    </xdr:from>
    <xdr:to>
      <xdr:col>67</xdr:col>
      <xdr:colOff>101600</xdr:colOff>
      <xdr:row>36</xdr:row>
      <xdr:rowOff>58402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64453</xdr:rowOff>
    </xdr:from>
    <xdr:to>
      <xdr:col>85</xdr:col>
      <xdr:colOff>127000</xdr:colOff>
      <xdr:row>57</xdr:row>
      <xdr:rowOff>96247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837103"/>
          <a:ext cx="8382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44374</xdr:rowOff>
    </xdr:from>
    <xdr:to>
      <xdr:col>81</xdr:col>
      <xdr:colOff>50800</xdr:colOff>
      <xdr:row>57</xdr:row>
      <xdr:rowOff>96247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17024"/>
          <a:ext cx="8890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44374</xdr:rowOff>
    </xdr:from>
    <xdr:to>
      <xdr:col>76</xdr:col>
      <xdr:colOff>114300</xdr:colOff>
      <xdr:row>57</xdr:row>
      <xdr:rowOff>93485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17024"/>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93485</xdr:rowOff>
    </xdr:from>
    <xdr:to>
      <xdr:col>71</xdr:col>
      <xdr:colOff>177800</xdr:colOff>
      <xdr:row>58</xdr:row>
      <xdr:rowOff>14675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66135"/>
          <a:ext cx="889000" cy="9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13653</xdr:rowOff>
    </xdr:from>
    <xdr:to>
      <xdr:col>85</xdr:col>
      <xdr:colOff>177800</xdr:colOff>
      <xdr:row>57</xdr:row>
      <xdr:rowOff>115253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100030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45447</xdr:rowOff>
    </xdr:from>
    <xdr:to>
      <xdr:col>81</xdr:col>
      <xdr:colOff>101600</xdr:colOff>
      <xdr:row>57</xdr:row>
      <xdr:rowOff>147047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138174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165024</xdr:rowOff>
    </xdr:from>
    <xdr:to>
      <xdr:col>76</xdr:col>
      <xdr:colOff>165100</xdr:colOff>
      <xdr:row>57</xdr:row>
      <xdr:rowOff>95174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86301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42685</xdr:rowOff>
    </xdr:from>
    <xdr:to>
      <xdr:col>72</xdr:col>
      <xdr:colOff>38100</xdr:colOff>
      <xdr:row>57</xdr:row>
      <xdr:rowOff>144285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135412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135325</xdr:rowOff>
    </xdr:from>
    <xdr:to>
      <xdr:col>67</xdr:col>
      <xdr:colOff>101600</xdr:colOff>
      <xdr:row>58</xdr:row>
      <xdr:rowOff>65475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56602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0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38227</xdr:rowOff>
    </xdr:from>
    <xdr:to>
      <xdr:col>85</xdr:col>
      <xdr:colOff>127000</xdr:colOff>
      <xdr:row>79</xdr:row>
      <xdr:rowOff>41402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277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34671</xdr:rowOff>
    </xdr:from>
    <xdr:to>
      <xdr:col>81</xdr:col>
      <xdr:colOff>50800</xdr:colOff>
      <xdr:row>79</xdr:row>
      <xdr:rowOff>38227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7922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102615</xdr:rowOff>
    </xdr:from>
    <xdr:to>
      <xdr:col>76</xdr:col>
      <xdr:colOff>114300</xdr:colOff>
      <xdr:row>79</xdr:row>
      <xdr:rowOff>34671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04265"/>
          <a:ext cx="889000" cy="2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42672</xdr:rowOff>
    </xdr:from>
    <xdr:to>
      <xdr:col>71</xdr:col>
      <xdr:colOff>177800</xdr:colOff>
      <xdr:row>77</xdr:row>
      <xdr:rowOff>102615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244322"/>
          <a:ext cx="889000" cy="5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156990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162052</xdr:rowOff>
    </xdr:from>
    <xdr:to>
      <xdr:col>85</xdr:col>
      <xdr:colOff>177800</xdr:colOff>
      <xdr:row>79</xdr:row>
      <xdr:rowOff>92202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76979</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0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158877</xdr:rowOff>
    </xdr:from>
    <xdr:to>
      <xdr:col>81</xdr:col>
      <xdr:colOff>101600</xdr:colOff>
      <xdr:row>79</xdr:row>
      <xdr:rowOff>89027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80154</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24333" y="13624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155321</xdr:rowOff>
    </xdr:from>
    <xdr:to>
      <xdr:col>76</xdr:col>
      <xdr:colOff>165100</xdr:colOff>
      <xdr:row>79</xdr:row>
      <xdr:rowOff>85471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76598</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1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51815</xdr:rowOff>
    </xdr:from>
    <xdr:to>
      <xdr:col>72</xdr:col>
      <xdr:colOff>38100</xdr:colOff>
      <xdr:row>77</xdr:row>
      <xdr:rowOff>153415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144542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4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163322</xdr:rowOff>
    </xdr:from>
    <xdr:to>
      <xdr:col>67</xdr:col>
      <xdr:colOff>101600</xdr:colOff>
      <xdr:row>77</xdr:row>
      <xdr:rowOff>93472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1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109999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296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167818</xdr:rowOff>
    </xdr:from>
    <xdr:to>
      <xdr:col>85</xdr:col>
      <xdr:colOff>127000</xdr:colOff>
      <xdr:row>96</xdr:row>
      <xdr:rowOff>41925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55568"/>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41925</xdr:rowOff>
    </xdr:from>
    <xdr:to>
      <xdr:col>81</xdr:col>
      <xdr:colOff>50800</xdr:colOff>
      <xdr:row>96</xdr:row>
      <xdr:rowOff>114750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01125"/>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114750</xdr:rowOff>
    </xdr:from>
    <xdr:to>
      <xdr:col>76</xdr:col>
      <xdr:colOff>114300</xdr:colOff>
      <xdr:row>96</xdr:row>
      <xdr:rowOff>130654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73950"/>
          <a:ext cx="889000" cy="1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86861</xdr:rowOff>
    </xdr:from>
    <xdr:to>
      <xdr:col>71</xdr:col>
      <xdr:colOff>177800</xdr:colOff>
      <xdr:row>96</xdr:row>
      <xdr:rowOff>130654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46061"/>
          <a:ext cx="889000" cy="4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117018</xdr:rowOff>
    </xdr:from>
    <xdr:to>
      <xdr:col>85</xdr:col>
      <xdr:colOff>177800</xdr:colOff>
      <xdr:row>96</xdr:row>
      <xdr:rowOff>47168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95445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162575</xdr:rowOff>
    </xdr:from>
    <xdr:to>
      <xdr:col>81</xdr:col>
      <xdr:colOff>101600</xdr:colOff>
      <xdr:row>96</xdr:row>
      <xdr:rowOff>92725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83852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63950</xdr:rowOff>
    </xdr:from>
    <xdr:to>
      <xdr:col>76</xdr:col>
      <xdr:colOff>165100</xdr:colOff>
      <xdr:row>96</xdr:row>
      <xdr:rowOff>165550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156677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1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79854</xdr:rowOff>
    </xdr:from>
    <xdr:to>
      <xdr:col>72</xdr:col>
      <xdr:colOff>38100</xdr:colOff>
      <xdr:row>97</xdr:row>
      <xdr:rowOff>10004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36061</xdr:rowOff>
    </xdr:from>
    <xdr:to>
      <xdr:col>67</xdr:col>
      <xdr:colOff>101600</xdr:colOff>
      <xdr:row>96</xdr:row>
      <xdr:rowOff>137661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128788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総務費の住民一人当たりのコストは、類似団体内平均値と比較して</a:t>
          </a:r>
          <a:r>
            <a:rPr kumimoji="1" lang="en-US" altLang="ja-JP" sz="1300">
              <a:latin typeface="ＭＳ Ｐゴシック" panose="020B0600070205080204" pitchFamily="50" charset="-128"/>
              <a:ea typeface="ＭＳ Ｐゴシック" panose="020B0600070205080204" pitchFamily="50" charset="-128"/>
            </a:rPr>
            <a:t>11,807</a:t>
          </a:r>
          <a:r>
            <a:rPr kumimoji="1" lang="ja-JP" altLang="en-US" sz="1300">
              <a:latin typeface="ＭＳ Ｐゴシック" panose="020B0600070205080204" pitchFamily="50" charset="-128"/>
              <a:ea typeface="ＭＳ Ｐゴシック" panose="020B0600070205080204" pitchFamily="50" charset="-128"/>
            </a:rPr>
            <a:t>円低くなっており、前年度と比較すると</a:t>
          </a:r>
          <a:r>
            <a:rPr kumimoji="1" lang="en-US" altLang="ja-JP" sz="1300">
              <a:latin typeface="ＭＳ Ｐゴシック" panose="020B0600070205080204" pitchFamily="50" charset="-128"/>
              <a:ea typeface="ＭＳ Ｐゴシック" panose="020B0600070205080204" pitchFamily="50" charset="-128"/>
            </a:rPr>
            <a:t>12,954</a:t>
          </a:r>
          <a:r>
            <a:rPr kumimoji="1" lang="ja-JP" altLang="en-US" sz="1300">
              <a:latin typeface="ＭＳ Ｐゴシック" panose="020B0600070205080204" pitchFamily="50" charset="-128"/>
              <a:ea typeface="ＭＳ Ｐゴシック" panose="020B0600070205080204" pitchFamily="50" charset="-128"/>
            </a:rPr>
            <a:t>円の減となっている。要因としては、総合文化芸術センター整備事業が減となっていることによるものである。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また、民生費の住民一人当たりのコストは、類似団体内平均値と比較して</a:t>
          </a:r>
          <a:r>
            <a:rPr kumimoji="1" lang="en-US" altLang="ja-JP" sz="1300">
              <a:latin typeface="ＭＳ Ｐゴシック" panose="020B0600070205080204" pitchFamily="50" charset="-128"/>
              <a:ea typeface="ＭＳ Ｐゴシック" panose="020B0600070205080204" pitchFamily="50" charset="-128"/>
            </a:rPr>
            <a:t>2,114</a:t>
          </a:r>
          <a:r>
            <a:rPr kumimoji="1" lang="ja-JP" altLang="en-US" sz="1300">
              <a:latin typeface="ＭＳ Ｐゴシック" panose="020B0600070205080204" pitchFamily="50" charset="-128"/>
              <a:ea typeface="ＭＳ Ｐゴシック" panose="020B0600070205080204" pitchFamily="50" charset="-128"/>
            </a:rPr>
            <a:t>円高くなっており、前年度と比較すると</a:t>
          </a:r>
          <a:r>
            <a:rPr kumimoji="1" lang="en-US" altLang="ja-JP" sz="1300">
              <a:latin typeface="ＭＳ Ｐゴシック" panose="020B0600070205080204" pitchFamily="50" charset="-128"/>
              <a:ea typeface="ＭＳ Ｐゴシック" panose="020B0600070205080204" pitchFamily="50" charset="-128"/>
            </a:rPr>
            <a:t>8,397</a:t>
          </a:r>
          <a:r>
            <a:rPr kumimoji="1" lang="ja-JP" altLang="en-US" sz="1300">
              <a:latin typeface="ＭＳ Ｐゴシック" panose="020B0600070205080204" pitchFamily="50" charset="-128"/>
              <a:ea typeface="ＭＳ Ｐゴシック" panose="020B0600070205080204" pitchFamily="50" charset="-128"/>
            </a:rPr>
            <a:t>円の減となっている。主な要因としては子育て世帯臨時特別給付金事業の減などによるものである。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教育費について、類似団体内平均値と比較して</a:t>
          </a:r>
          <a:r>
            <a:rPr kumimoji="1" lang="en-US" altLang="ja-JP" sz="1300">
              <a:latin typeface="ＭＳ Ｐゴシック" panose="020B0600070205080204" pitchFamily="50" charset="-128"/>
              <a:ea typeface="ＭＳ Ｐゴシック" panose="020B0600070205080204" pitchFamily="50" charset="-128"/>
            </a:rPr>
            <a:t>11,069</a:t>
          </a:r>
          <a:r>
            <a:rPr kumimoji="1" lang="ja-JP" altLang="en-US" sz="1300">
              <a:latin typeface="ＭＳ Ｐゴシック" panose="020B0600070205080204" pitchFamily="50" charset="-128"/>
              <a:ea typeface="ＭＳ Ｐゴシック" panose="020B0600070205080204" pitchFamily="50" charset="-128"/>
            </a:rPr>
            <a:t>円低くなっており、昨年度より</a:t>
          </a:r>
          <a:r>
            <a:rPr kumimoji="1" lang="en-US" altLang="ja-JP" sz="1300">
              <a:latin typeface="ＭＳ Ｐゴシック" panose="020B0600070205080204" pitchFamily="50" charset="-128"/>
              <a:ea typeface="ＭＳ Ｐゴシック" panose="020B0600070205080204" pitchFamily="50" charset="-128"/>
            </a:rPr>
            <a:t>1,669</a:t>
          </a:r>
          <a:r>
            <a:rPr kumimoji="1" lang="ja-JP" altLang="en-US" sz="1300">
              <a:latin typeface="ＭＳ Ｐゴシック" panose="020B0600070205080204" pitchFamily="50" charset="-128"/>
              <a:ea typeface="ＭＳ Ｐゴシック" panose="020B0600070205080204" pitchFamily="50" charset="-128"/>
            </a:rPr>
            <a:t>円増となっている。これは、学校施設改善事業経費や禁野小学校整備事業経費の増などによるものである。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４年度においても実質収支の黒字を維持することができた。これは、歳入の減が歳出減を上回ったものの、翌年度繰越額が減となったことによるものである。また、標準財政規模に対する財政調整基金残高の増加の要因は、財政調整基金の取り崩しを行わず積立てを行ったためである。標準財政規模に対する実質単年度収支が対前年度比較で増加した要因は、実質収支の増により、単年度収支が増加したことや基金取り崩し額が減少したことなどである。今後においても、経済情勢の急激な悪化による一般財源の落ち込みなど不測の事態に対応できるよう財政調整基金を一定額確保するとともに、限られた財源の中で収支均衡を基本とした健全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連結実質赤字比率については、前年度に引き続き黒字のため、なしとなっている。自動車駐車場特別会計については、実質収支は赤字となったものの、単年度収支としては黒字となっている。</a:t>
          </a:r>
        </a:p>
        <a:p>
          <a:r>
            <a:rPr kumimoji="1" lang="ja-JP" altLang="en-US" sz="1400">
              <a:latin typeface="ＭＳ ゴシック" pitchFamily="49" charset="-128"/>
              <a:ea typeface="ＭＳ ゴシック" pitchFamily="49" charset="-128"/>
            </a:rPr>
            <a:t>　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枚方市駅前で大規模商業施設が開設したこと等を踏まえ、指定管理者と協議しながら、利用者に安全・安心・便利な駐車場環境を整え、利用率及び収益の向上に努めていく。また、令和２年度に策定した、中長期的な経営の基本計画である「経営戦略」に基づき、自動車駐車場事業の経営健全化を促進し、その経営基盤の強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163700770</v>
      </c>
      <c r="BO4" s="371"/>
      <c r="BP4" s="371"/>
      <c r="BQ4" s="371"/>
      <c r="BR4" s="371"/>
      <c r="BS4" s="371"/>
      <c r="BT4" s="371"/>
      <c r="BU4" s="372"/>
      <c r="BV4" s="370">
        <v>166805294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3.1</v>
      </c>
      <c r="CU4" s="377"/>
      <c r="CV4" s="377"/>
      <c r="CW4" s="377"/>
      <c r="CX4" s="377"/>
      <c r="CY4" s="377"/>
      <c r="CZ4" s="377"/>
      <c r="DA4" s="378"/>
      <c r="DB4" s="376">
        <v>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160424875</v>
      </c>
      <c r="BO5" s="408"/>
      <c r="BP5" s="408"/>
      <c r="BQ5" s="408"/>
      <c r="BR5" s="408"/>
      <c r="BS5" s="408"/>
      <c r="BT5" s="408"/>
      <c r="BU5" s="409"/>
      <c r="BV5" s="407">
        <v>162745824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95.3</v>
      </c>
      <c r="CU5" s="405"/>
      <c r="CV5" s="405"/>
      <c r="CW5" s="405"/>
      <c r="CX5" s="405"/>
      <c r="CY5" s="405"/>
      <c r="CZ5" s="405"/>
      <c r="DA5" s="406"/>
      <c r="DB5" s="404">
        <v>92.3</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3275895</v>
      </c>
      <c r="BO6" s="408"/>
      <c r="BP6" s="408"/>
      <c r="BQ6" s="408"/>
      <c r="BR6" s="408"/>
      <c r="BS6" s="408"/>
      <c r="BT6" s="408"/>
      <c r="BU6" s="409"/>
      <c r="BV6" s="407">
        <v>4059470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99.1</v>
      </c>
      <c r="CU6" s="445"/>
      <c r="CV6" s="445"/>
      <c r="CW6" s="445"/>
      <c r="CX6" s="445"/>
      <c r="CY6" s="445"/>
      <c r="CZ6" s="445"/>
      <c r="DA6" s="446"/>
      <c r="DB6" s="444">
        <v>99.2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784945</v>
      </c>
      <c r="BO7" s="408"/>
      <c r="BP7" s="408"/>
      <c r="BQ7" s="408"/>
      <c r="BR7" s="408"/>
      <c r="BS7" s="408"/>
      <c r="BT7" s="408"/>
      <c r="BU7" s="409"/>
      <c r="BV7" s="407">
        <v>1601894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81083765</v>
      </c>
      <c r="CU7" s="408"/>
      <c r="CV7" s="408"/>
      <c r="CW7" s="408"/>
      <c r="CX7" s="408"/>
      <c r="CY7" s="408"/>
      <c r="CZ7" s="408"/>
      <c r="DA7" s="409"/>
      <c r="DB7" s="407">
        <v>82493466</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2490950</v>
      </c>
      <c r="BO8" s="408"/>
      <c r="BP8" s="408"/>
      <c r="BQ8" s="408"/>
      <c r="BR8" s="408"/>
      <c r="BS8" s="408"/>
      <c r="BT8" s="408"/>
      <c r="BU8" s="409"/>
      <c r="BV8" s="407">
        <v>2457576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0.78</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397289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103</v>
      </c>
      <c r="AV9" s="440"/>
      <c r="AW9" s="440"/>
      <c r="AX9" s="440"/>
      <c r="AY9" s="441" t="s">
        <v>117</v>
      </c>
      <c r="AZ9" s="442"/>
      <c r="BA9" s="442"/>
      <c r="BB9" s="442"/>
      <c r="BC9" s="442"/>
      <c r="BD9" s="442"/>
      <c r="BE9" s="442"/>
      <c r="BF9" s="442"/>
      <c r="BG9" s="442"/>
      <c r="BH9" s="442"/>
      <c r="BI9" s="442"/>
      <c r="BJ9" s="442"/>
      <c r="BK9" s="442"/>
      <c r="BL9" s="442"/>
      <c r="BM9" s="443"/>
      <c r="BN9" s="407">
        <v>33374</v>
      </c>
      <c r="BO9" s="408"/>
      <c r="BP9" s="408"/>
      <c r="BQ9" s="408"/>
      <c r="BR9" s="408"/>
      <c r="BS9" s="408"/>
      <c r="BT9" s="408"/>
      <c r="BU9" s="409"/>
      <c r="BV9" s="407">
        <v>763901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11.3</v>
      </c>
      <c r="CU9" s="405"/>
      <c r="CV9" s="405"/>
      <c r="CW9" s="405"/>
      <c r="CX9" s="405"/>
      <c r="CY9" s="405"/>
      <c r="CZ9" s="405"/>
      <c r="DA9" s="406"/>
      <c r="DB9" s="404">
        <v>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404152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103</v>
      </c>
      <c r="AV10" s="440"/>
      <c r="AW10" s="440"/>
      <c r="AX10" s="440"/>
      <c r="AY10" s="441" t="s">
        <v>121</v>
      </c>
      <c r="AZ10" s="442"/>
      <c r="BA10" s="442"/>
      <c r="BB10" s="442"/>
      <c r="BC10" s="442"/>
      <c r="BD10" s="442"/>
      <c r="BE10" s="442"/>
      <c r="BF10" s="442"/>
      <c r="BG10" s="442"/>
      <c r="BH10" s="442"/>
      <c r="BI10" s="442"/>
      <c r="BJ10" s="442"/>
      <c r="BK10" s="442"/>
      <c r="BL10" s="442"/>
      <c r="BM10" s="443"/>
      <c r="BN10" s="407">
        <v>1934474</v>
      </c>
      <c r="BO10" s="408"/>
      <c r="BP10" s="408"/>
      <c r="BQ10" s="408"/>
      <c r="BR10" s="408"/>
      <c r="BS10" s="408"/>
      <c r="BT10" s="408"/>
      <c r="BU10" s="409"/>
      <c r="BV10" s="407">
        <v>936405</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103</v>
      </c>
      <c r="AV11" s="440"/>
      <c r="AW11" s="440"/>
      <c r="AX11" s="440"/>
      <c r="AY11" s="441" t="s">
        <v>126</v>
      </c>
      <c r="AZ11" s="442"/>
      <c r="BA11" s="442"/>
      <c r="BB11" s="442"/>
      <c r="BC11" s="442"/>
      <c r="BD11" s="442"/>
      <c r="BE11" s="442"/>
      <c r="BF11" s="442"/>
      <c r="BG11" s="442"/>
      <c r="BH11" s="442"/>
      <c r="BI11" s="442"/>
      <c r="BJ11" s="442"/>
      <c r="BK11" s="442"/>
      <c r="BL11" s="442"/>
      <c r="BM11" s="443"/>
      <c r="BN11" s="407">
        <v>387373</v>
      </c>
      <c r="BO11" s="408"/>
      <c r="BP11" s="408"/>
      <c r="BQ11" s="408"/>
      <c r="BR11" s="408"/>
      <c r="BS11" s="408"/>
      <c r="BT11" s="408"/>
      <c r="BU11" s="409"/>
      <c r="BV11" s="407">
        <v>289560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396252</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103</v>
      </c>
      <c r="AV12" s="440"/>
      <c r="AW12" s="440"/>
      <c r="AX12" s="440"/>
      <c r="AY12" s="441" t="s">
        <v>134</v>
      </c>
      <c r="AZ12" s="442"/>
      <c r="BA12" s="442"/>
      <c r="BB12" s="442"/>
      <c r="BC12" s="442"/>
      <c r="BD12" s="442"/>
      <c r="BE12" s="442"/>
      <c r="BF12" s="442"/>
      <c r="BG12" s="442"/>
      <c r="BH12" s="442"/>
      <c r="BI12" s="442"/>
      <c r="BJ12" s="442"/>
      <c r="BK12" s="442"/>
      <c r="BL12" s="442"/>
      <c r="BM12" s="443"/>
      <c r="BN12" s="407">
        <v>37500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136</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137</v>
      </c>
      <c r="N13" s="499"/>
      <c r="O13" s="499"/>
      <c r="P13" s="499"/>
      <c r="Q13" s="500"/>
      <c r="R13" s="491">
        <v>390982</v>
      </c>
      <c r="S13" s="492"/>
      <c r="T13" s="492"/>
      <c r="U13" s="492"/>
      <c r="V13" s="493"/>
      <c r="W13" s="423" t="s">
        <v>138</v>
      </c>
      <c r="X13" s="424"/>
      <c r="Y13" s="424"/>
      <c r="Z13" s="424"/>
      <c r="AA13" s="424"/>
      <c r="AB13" s="414"/>
      <c r="AC13" s="458">
        <v>807</v>
      </c>
      <c r="AD13" s="459"/>
      <c r="AE13" s="459"/>
      <c r="AF13" s="459"/>
      <c r="AG13" s="501"/>
      <c r="AH13" s="458">
        <v>854</v>
      </c>
      <c r="AI13" s="459"/>
      <c r="AJ13" s="459"/>
      <c r="AK13" s="459"/>
      <c r="AL13" s="460"/>
      <c r="AM13" s="436" t="s">
        <v>139</v>
      </c>
      <c r="AN13" s="437"/>
      <c r="AO13" s="437"/>
      <c r="AP13" s="437"/>
      <c r="AQ13" s="437"/>
      <c r="AR13" s="437"/>
      <c r="AS13" s="437"/>
      <c r="AT13" s="438"/>
      <c r="AU13" s="439" t="s">
        <v>110</v>
      </c>
      <c r="AV13" s="440"/>
      <c r="AW13" s="440"/>
      <c r="AX13" s="440"/>
      <c r="AY13" s="441" t="s">
        <v>140</v>
      </c>
      <c r="AZ13" s="442"/>
      <c r="BA13" s="442"/>
      <c r="BB13" s="442"/>
      <c r="BC13" s="442"/>
      <c r="BD13" s="442"/>
      <c r="BE13" s="442"/>
      <c r="BF13" s="442"/>
      <c r="BG13" s="442"/>
      <c r="BH13" s="442"/>
      <c r="BI13" s="442"/>
      <c r="BJ13" s="442"/>
      <c r="BK13" s="442"/>
      <c r="BL13" s="442"/>
      <c r="BM13" s="443"/>
      <c r="BN13" s="407">
        <v>2317721</v>
      </c>
      <c r="BO13" s="408"/>
      <c r="BP13" s="408"/>
      <c r="BQ13" s="408"/>
      <c r="BR13" s="408"/>
      <c r="BS13" s="408"/>
      <c r="BT13" s="408"/>
      <c r="BU13" s="409"/>
      <c r="BV13" s="407">
        <v>1989866</v>
      </c>
      <c r="BW13" s="408"/>
      <c r="BX13" s="408"/>
      <c r="BY13" s="408"/>
      <c r="BZ13" s="408"/>
      <c r="CA13" s="408"/>
      <c r="CB13" s="408"/>
      <c r="CC13" s="409"/>
      <c r="CD13" s="410" t="s">
        <v>141</v>
      </c>
      <c r="CE13" s="411"/>
      <c r="CF13" s="411"/>
      <c r="CG13" s="411"/>
      <c r="CH13" s="411"/>
      <c r="CI13" s="411"/>
      <c r="CJ13" s="411"/>
      <c r="CK13" s="411"/>
      <c r="CL13" s="411"/>
      <c r="CM13" s="411"/>
      <c r="CN13" s="411"/>
      <c r="CO13" s="411"/>
      <c r="CP13" s="411"/>
      <c r="CQ13" s="411"/>
      <c r="CR13" s="411"/>
      <c r="CS13" s="412"/>
      <c r="CT13" s="404">
        <v>0.6</v>
      </c>
      <c r="CU13" s="405"/>
      <c r="CV13" s="405"/>
      <c r="CW13" s="405"/>
      <c r="CX13" s="405"/>
      <c r="CY13" s="405"/>
      <c r="CZ13" s="405"/>
      <c r="DA13" s="406"/>
      <c r="DB13" s="404">
        <v>0</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142</v>
      </c>
      <c r="M14" s="489"/>
      <c r="N14" s="489"/>
      <c r="O14" s="489"/>
      <c r="P14" s="489"/>
      <c r="Q14" s="490"/>
      <c r="R14" s="491">
        <v>397681</v>
      </c>
      <c r="S14" s="492"/>
      <c r="T14" s="492"/>
      <c r="U14" s="492"/>
      <c r="V14" s="493"/>
      <c r="W14" s="397"/>
      <c r="X14" s="398"/>
      <c r="Y14" s="398"/>
      <c r="Z14" s="398"/>
      <c r="AA14" s="398"/>
      <c r="AB14" s="387"/>
      <c r="AC14" s="494">
        <v>0.5</v>
      </c>
      <c r="AD14" s="495"/>
      <c r="AE14" s="495"/>
      <c r="AF14" s="495"/>
      <c r="AG14" s="496"/>
      <c r="AH14" s="494">
        <v>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143</v>
      </c>
      <c r="CE14" s="503"/>
      <c r="CF14" s="503"/>
      <c r="CG14" s="503"/>
      <c r="CH14" s="503"/>
      <c r="CI14" s="503"/>
      <c r="CJ14" s="503"/>
      <c r="CK14" s="503"/>
      <c r="CL14" s="503"/>
      <c r="CM14" s="503"/>
      <c r="CN14" s="503"/>
      <c r="CO14" s="503"/>
      <c r="CP14" s="503"/>
      <c r="CQ14" s="503"/>
      <c r="CR14" s="503"/>
      <c r="CS14" s="504"/>
      <c r="CT14" s="505" t="s">
        <v>144</v>
      </c>
      <c r="CU14" s="506"/>
      <c r="CV14" s="506"/>
      <c r="CW14" s="506"/>
      <c r="CX14" s="506"/>
      <c r="CY14" s="506"/>
      <c r="CZ14" s="506"/>
      <c r="DA14" s="507"/>
      <c r="DB14" s="505" t="s">
        <v>144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137</v>
      </c>
      <c r="N15" s="499"/>
      <c r="O15" s="499"/>
      <c r="P15" s="499"/>
      <c r="Q15" s="500"/>
      <c r="R15" s="491">
        <v>393223</v>
      </c>
      <c r="S15" s="492"/>
      <c r="T15" s="492"/>
      <c r="U15" s="492"/>
      <c r="V15" s="493"/>
      <c r="W15" s="423" t="s">
        <v>145</v>
      </c>
      <c r="X15" s="424"/>
      <c r="Y15" s="424"/>
      <c r="Z15" s="424"/>
      <c r="AA15" s="424"/>
      <c r="AB15" s="414"/>
      <c r="AC15" s="458">
        <v>34393</v>
      </c>
      <c r="AD15" s="459"/>
      <c r="AE15" s="459"/>
      <c r="AF15" s="459"/>
      <c r="AG15" s="501"/>
      <c r="AH15" s="458">
        <v>38102</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48902784</v>
      </c>
      <c r="BO15" s="371"/>
      <c r="BP15" s="371"/>
      <c r="BQ15" s="371"/>
      <c r="BR15" s="371"/>
      <c r="BS15" s="371"/>
      <c r="BT15" s="371"/>
      <c r="BU15" s="372"/>
      <c r="BV15" s="370">
        <v>46864189</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22.2</v>
      </c>
      <c r="AD16" s="495"/>
      <c r="AE16" s="495"/>
      <c r="AF16" s="495"/>
      <c r="AG16" s="496"/>
      <c r="AH16" s="494">
        <v>24.2</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64512915</v>
      </c>
      <c r="BO16" s="408"/>
      <c r="BP16" s="408"/>
      <c r="BQ16" s="408"/>
      <c r="BR16" s="408"/>
      <c r="BS16" s="408"/>
      <c r="BT16" s="408"/>
      <c r="BU16" s="409"/>
      <c r="BV16" s="407">
        <v>62419763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119617</v>
      </c>
      <c r="AD17" s="459"/>
      <c r="AE17" s="459"/>
      <c r="AF17" s="459"/>
      <c r="AG17" s="501"/>
      <c r="AH17" s="458">
        <v>118203</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62209022</v>
      </c>
      <c r="BO17" s="408"/>
      <c r="BP17" s="408"/>
      <c r="BQ17" s="408"/>
      <c r="BR17" s="408"/>
      <c r="BS17" s="408"/>
      <c r="BT17" s="408"/>
      <c r="BU17" s="409"/>
      <c r="BV17" s="407">
        <v>59590185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155</v>
      </c>
      <c r="C18" s="450"/>
      <c r="D18" s="450"/>
      <c r="E18" s="530"/>
      <c r="F18" s="530"/>
      <c r="G18" s="530"/>
      <c r="H18" s="530"/>
      <c r="I18" s="530"/>
      <c r="J18" s="530"/>
      <c r="K18" s="530"/>
      <c r="L18" s="531">
        <v>65.12</v>
      </c>
      <c r="M18" s="531"/>
      <c r="N18" s="531"/>
      <c r="O18" s="531"/>
      <c r="P18" s="531"/>
      <c r="Q18" s="531"/>
      <c r="R18" s="532"/>
      <c r="S18" s="532"/>
      <c r="T18" s="532"/>
      <c r="U18" s="532"/>
      <c r="V18" s="533"/>
      <c r="W18" s="425"/>
      <c r="X18" s="426"/>
      <c r="Y18" s="426"/>
      <c r="Z18" s="426"/>
      <c r="AA18" s="426"/>
      <c r="AB18" s="417"/>
      <c r="AC18" s="534">
        <v>77.3</v>
      </c>
      <c r="AD18" s="535"/>
      <c r="AE18" s="535"/>
      <c r="AF18" s="535"/>
      <c r="AG18" s="536"/>
      <c r="AH18" s="534">
        <v>75.2</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80581424</v>
      </c>
      <c r="BO18" s="408"/>
      <c r="BP18" s="408"/>
      <c r="BQ18" s="408"/>
      <c r="BR18" s="408"/>
      <c r="BS18" s="408"/>
      <c r="BT18" s="408"/>
      <c r="BU18" s="409"/>
      <c r="BV18" s="407">
        <v>78014030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157</v>
      </c>
      <c r="C19" s="450"/>
      <c r="D19" s="450"/>
      <c r="E19" s="530"/>
      <c r="F19" s="530"/>
      <c r="G19" s="530"/>
      <c r="H19" s="530"/>
      <c r="I19" s="530"/>
      <c r="J19" s="530"/>
      <c r="K19" s="530"/>
      <c r="L19" s="538">
        <v>6101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98751156</v>
      </c>
      <c r="BO19" s="408"/>
      <c r="BP19" s="408"/>
      <c r="BQ19" s="408"/>
      <c r="BR19" s="408"/>
      <c r="BS19" s="408"/>
      <c r="BT19" s="408"/>
      <c r="BU19" s="409"/>
      <c r="BV19" s="407">
        <v>97573496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159</v>
      </c>
      <c r="C20" s="450"/>
      <c r="D20" s="450"/>
      <c r="E20" s="530"/>
      <c r="F20" s="530"/>
      <c r="G20" s="530"/>
      <c r="H20" s="530"/>
      <c r="I20" s="530"/>
      <c r="J20" s="530"/>
      <c r="K20" s="530"/>
      <c r="L20" s="538">
        <v>172253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112892881</v>
      </c>
      <c r="BO22" s="371"/>
      <c r="BP22" s="371"/>
      <c r="BQ22" s="371"/>
      <c r="BR22" s="371"/>
      <c r="BS22" s="371"/>
      <c r="BT22" s="371"/>
      <c r="BU22" s="372"/>
      <c r="BV22" s="370">
        <v>113684951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88659171</v>
      </c>
      <c r="BO23" s="408"/>
      <c r="BP23" s="408"/>
      <c r="BQ23" s="408"/>
      <c r="BR23" s="408"/>
      <c r="BS23" s="408"/>
      <c r="BT23" s="408"/>
      <c r="BU23" s="409"/>
      <c r="BV23" s="407">
        <v>87723426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169</v>
      </c>
      <c r="F24" s="437"/>
      <c r="G24" s="437"/>
      <c r="H24" s="437"/>
      <c r="I24" s="437"/>
      <c r="J24" s="437"/>
      <c r="K24" s="438"/>
      <c r="L24" s="458">
        <v>1</v>
      </c>
      <c r="M24" s="459"/>
      <c r="N24" s="459"/>
      <c r="O24" s="459"/>
      <c r="P24" s="501"/>
      <c r="Q24" s="458">
        <v>8184</v>
      </c>
      <c r="R24" s="459"/>
      <c r="S24" s="459"/>
      <c r="T24" s="459"/>
      <c r="U24" s="459"/>
      <c r="V24" s="501"/>
      <c r="W24" s="553"/>
      <c r="X24" s="554"/>
      <c r="Y24" s="555"/>
      <c r="Z24" s="457" t="s">
        <v>170</v>
      </c>
      <c r="AA24" s="437"/>
      <c r="AB24" s="437"/>
      <c r="AC24" s="437"/>
      <c r="AD24" s="437"/>
      <c r="AE24" s="437"/>
      <c r="AF24" s="437"/>
      <c r="AG24" s="438"/>
      <c r="AH24" s="458">
        <v>1931</v>
      </c>
      <c r="AI24" s="459"/>
      <c r="AJ24" s="459"/>
      <c r="AK24" s="459"/>
      <c r="AL24" s="501"/>
      <c r="AM24" s="458">
        <v>5897274</v>
      </c>
      <c r="AN24" s="459"/>
      <c r="AO24" s="459"/>
      <c r="AP24" s="459"/>
      <c r="AQ24" s="459"/>
      <c r="AR24" s="501"/>
      <c r="AS24" s="458">
        <v>3054</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47611973</v>
      </c>
      <c r="BO24" s="408"/>
      <c r="BP24" s="408"/>
      <c r="BQ24" s="408"/>
      <c r="BR24" s="408"/>
      <c r="BS24" s="408"/>
      <c r="BT24" s="408"/>
      <c r="BU24" s="409"/>
      <c r="BV24" s="407">
        <v>46024640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172</v>
      </c>
      <c r="F25" s="437"/>
      <c r="G25" s="437"/>
      <c r="H25" s="437"/>
      <c r="I25" s="437"/>
      <c r="J25" s="437"/>
      <c r="K25" s="438"/>
      <c r="L25" s="458">
        <v>3</v>
      </c>
      <c r="M25" s="459"/>
      <c r="N25" s="459"/>
      <c r="O25" s="459"/>
      <c r="P25" s="501"/>
      <c r="Q25" s="458">
        <v>8010</v>
      </c>
      <c r="R25" s="459"/>
      <c r="S25" s="459"/>
      <c r="T25" s="459"/>
      <c r="U25" s="459"/>
      <c r="V25" s="501"/>
      <c r="W25" s="553"/>
      <c r="X25" s="554"/>
      <c r="Y25" s="555"/>
      <c r="Z25" s="457" t="s">
        <v>173</v>
      </c>
      <c r="AA25" s="437"/>
      <c r="AB25" s="437"/>
      <c r="AC25" s="437"/>
      <c r="AD25" s="437"/>
      <c r="AE25" s="437"/>
      <c r="AF25" s="437"/>
      <c r="AG25" s="438"/>
      <c r="AH25" s="458" t="s">
        <v>144</v>
      </c>
      <c r="AI25" s="459"/>
      <c r="AJ25" s="459"/>
      <c r="AK25" s="459"/>
      <c r="AL25" s="501"/>
      <c r="AM25" s="458" t="s">
        <v>136</v>
      </c>
      <c r="AN25" s="459"/>
      <c r="AO25" s="459"/>
      <c r="AP25" s="459"/>
      <c r="AQ25" s="459"/>
      <c r="AR25" s="501"/>
      <c r="AS25" s="458" t="s">
        <v>128</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47700885</v>
      </c>
      <c r="BO25" s="371"/>
      <c r="BP25" s="371"/>
      <c r="BQ25" s="371"/>
      <c r="BR25" s="371"/>
      <c r="BS25" s="371"/>
      <c r="BT25" s="371"/>
      <c r="BU25" s="372"/>
      <c r="BV25" s="370">
        <v>38073914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7403</v>
      </c>
      <c r="R26" s="459"/>
      <c r="S26" s="459"/>
      <c r="T26" s="459"/>
      <c r="U26" s="459"/>
      <c r="V26" s="501"/>
      <c r="W26" s="553"/>
      <c r="X26" s="554"/>
      <c r="Y26" s="555"/>
      <c r="Z26" s="457" t="s">
        <v>176</v>
      </c>
      <c r="AA26" s="559"/>
      <c r="AB26" s="559"/>
      <c r="AC26" s="559"/>
      <c r="AD26" s="559"/>
      <c r="AE26" s="559"/>
      <c r="AF26" s="559"/>
      <c r="AG26" s="560"/>
      <c r="AH26" s="458">
        <v>187</v>
      </c>
      <c r="AI26" s="459"/>
      <c r="AJ26" s="459"/>
      <c r="AK26" s="459"/>
      <c r="AL26" s="501"/>
      <c r="AM26" s="458">
        <v>569976</v>
      </c>
      <c r="AN26" s="459"/>
      <c r="AO26" s="459"/>
      <c r="AP26" s="459"/>
      <c r="AQ26" s="459"/>
      <c r="AR26" s="501"/>
      <c r="AS26" s="458">
        <v>3048</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v>477866</v>
      </c>
      <c r="BO26" s="408"/>
      <c r="BP26" s="408"/>
      <c r="BQ26" s="408"/>
      <c r="BR26" s="408"/>
      <c r="BS26" s="408"/>
      <c r="BT26" s="408"/>
      <c r="BU26" s="409"/>
      <c r="BV26" s="407">
        <v>364535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178</v>
      </c>
      <c r="F27" s="437"/>
      <c r="G27" s="437"/>
      <c r="H27" s="437"/>
      <c r="I27" s="437"/>
      <c r="J27" s="437"/>
      <c r="K27" s="438"/>
      <c r="L27" s="458">
        <v>1</v>
      </c>
      <c r="M27" s="459"/>
      <c r="N27" s="459"/>
      <c r="O27" s="459"/>
      <c r="P27" s="501"/>
      <c r="Q27" s="458">
        <v>7200</v>
      </c>
      <c r="R27" s="459"/>
      <c r="S27" s="459"/>
      <c r="T27" s="459"/>
      <c r="U27" s="459"/>
      <c r="V27" s="501"/>
      <c r="W27" s="553"/>
      <c r="X27" s="554"/>
      <c r="Y27" s="555"/>
      <c r="Z27" s="457" t="s">
        <v>179</v>
      </c>
      <c r="AA27" s="437"/>
      <c r="AB27" s="437"/>
      <c r="AC27" s="437"/>
      <c r="AD27" s="437"/>
      <c r="AE27" s="437"/>
      <c r="AF27" s="437"/>
      <c r="AG27" s="438"/>
      <c r="AH27" s="458">
        <v>162</v>
      </c>
      <c r="AI27" s="459"/>
      <c r="AJ27" s="459"/>
      <c r="AK27" s="459"/>
      <c r="AL27" s="501"/>
      <c r="AM27" s="458">
        <v>491391</v>
      </c>
      <c r="AN27" s="459"/>
      <c r="AO27" s="459"/>
      <c r="AP27" s="459"/>
      <c r="AQ27" s="459"/>
      <c r="AR27" s="501"/>
      <c r="AS27" s="458">
        <v>3033</v>
      </c>
      <c r="AT27" s="459"/>
      <c r="AU27" s="459"/>
      <c r="AV27" s="459"/>
      <c r="AW27" s="459"/>
      <c r="AX27" s="460"/>
      <c r="AY27" s="502" t="s">
        <v>180</v>
      </c>
      <c r="AZ27" s="503"/>
      <c r="BA27" s="503"/>
      <c r="BB27" s="503"/>
      <c r="BC27" s="503"/>
      <c r="BD27" s="503"/>
      <c r="BE27" s="503"/>
      <c r="BF27" s="503"/>
      <c r="BG27" s="503"/>
      <c r="BH27" s="503"/>
      <c r="BI27" s="503"/>
      <c r="BJ27" s="503"/>
      <c r="BK27" s="503"/>
      <c r="BL27" s="503"/>
      <c r="BM27" s="504"/>
      <c r="BN27" s="526">
        <v>715450</v>
      </c>
      <c r="BO27" s="527"/>
      <c r="BP27" s="527"/>
      <c r="BQ27" s="527"/>
      <c r="BR27" s="527"/>
      <c r="BS27" s="527"/>
      <c r="BT27" s="527"/>
      <c r="BU27" s="528"/>
      <c r="BV27" s="526">
        <v>715450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181</v>
      </c>
      <c r="F28" s="437"/>
      <c r="G28" s="437"/>
      <c r="H28" s="437"/>
      <c r="I28" s="437"/>
      <c r="J28" s="437"/>
      <c r="K28" s="438"/>
      <c r="L28" s="458">
        <v>1</v>
      </c>
      <c r="M28" s="459"/>
      <c r="N28" s="459"/>
      <c r="O28" s="459"/>
      <c r="P28" s="501"/>
      <c r="Q28" s="458">
        <v>6833</v>
      </c>
      <c r="R28" s="459"/>
      <c r="S28" s="459"/>
      <c r="T28" s="459"/>
      <c r="U28" s="459"/>
      <c r="V28" s="501"/>
      <c r="W28" s="553"/>
      <c r="X28" s="554"/>
      <c r="Y28" s="555"/>
      <c r="Z28" s="457" t="s">
        <v>182</v>
      </c>
      <c r="AA28" s="437"/>
      <c r="AB28" s="437"/>
      <c r="AC28" s="437"/>
      <c r="AD28" s="437"/>
      <c r="AE28" s="437"/>
      <c r="AF28" s="437"/>
      <c r="AG28" s="438"/>
      <c r="AH28" s="458">
        <v>6</v>
      </c>
      <c r="AI28" s="459"/>
      <c r="AJ28" s="459"/>
      <c r="AK28" s="459"/>
      <c r="AL28" s="501"/>
      <c r="AM28" s="458">
        <v>16716</v>
      </c>
      <c r="AN28" s="459"/>
      <c r="AO28" s="459"/>
      <c r="AP28" s="459"/>
      <c r="AQ28" s="459"/>
      <c r="AR28" s="501"/>
      <c r="AS28" s="458">
        <v>2786</v>
      </c>
      <c r="AT28" s="459"/>
      <c r="AU28" s="459"/>
      <c r="AV28" s="459"/>
      <c r="AW28" s="459"/>
      <c r="AX28" s="460"/>
      <c r="AY28" s="561" t="s">
        <v>183</v>
      </c>
      <c r="AZ28" s="562"/>
      <c r="BA28" s="562"/>
      <c r="BB28" s="563"/>
      <c r="BC28" s="367" t="s">
        <v>49</v>
      </c>
      <c r="BD28" s="368"/>
      <c r="BE28" s="368"/>
      <c r="BF28" s="368"/>
      <c r="BG28" s="368"/>
      <c r="BH28" s="368"/>
      <c r="BI28" s="368"/>
      <c r="BJ28" s="368"/>
      <c r="BK28" s="368"/>
      <c r="BL28" s="368"/>
      <c r="BM28" s="369"/>
      <c r="BN28" s="370">
        <v>15499405</v>
      </c>
      <c r="BO28" s="371"/>
      <c r="BP28" s="371"/>
      <c r="BQ28" s="371"/>
      <c r="BR28" s="371"/>
      <c r="BS28" s="371"/>
      <c r="BT28" s="371"/>
      <c r="BU28" s="372"/>
      <c r="BV28" s="370">
        <v>13602431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184</v>
      </c>
      <c r="F29" s="437"/>
      <c r="G29" s="437"/>
      <c r="H29" s="437"/>
      <c r="I29" s="437"/>
      <c r="J29" s="437"/>
      <c r="K29" s="438"/>
      <c r="L29" s="458">
        <v>30</v>
      </c>
      <c r="M29" s="459"/>
      <c r="N29" s="459"/>
      <c r="O29" s="459"/>
      <c r="P29" s="501"/>
      <c r="Q29" s="458">
        <v>6288</v>
      </c>
      <c r="R29" s="459"/>
      <c r="S29" s="459"/>
      <c r="T29" s="459"/>
      <c r="U29" s="459"/>
      <c r="V29" s="501"/>
      <c r="W29" s="556"/>
      <c r="X29" s="557"/>
      <c r="Y29" s="558"/>
      <c r="Z29" s="457" t="s">
        <v>185</v>
      </c>
      <c r="AA29" s="437"/>
      <c r="AB29" s="437"/>
      <c r="AC29" s="437"/>
      <c r="AD29" s="437"/>
      <c r="AE29" s="437"/>
      <c r="AF29" s="437"/>
      <c r="AG29" s="438"/>
      <c r="AH29" s="458">
        <v>2099</v>
      </c>
      <c r="AI29" s="459"/>
      <c r="AJ29" s="459"/>
      <c r="AK29" s="459"/>
      <c r="AL29" s="501"/>
      <c r="AM29" s="458">
        <v>6405381</v>
      </c>
      <c r="AN29" s="459"/>
      <c r="AO29" s="459"/>
      <c r="AP29" s="459"/>
      <c r="AQ29" s="459"/>
      <c r="AR29" s="501"/>
      <c r="AS29" s="458">
        <v>3052</v>
      </c>
      <c r="AT29" s="459"/>
      <c r="AU29" s="459"/>
      <c r="AV29" s="459"/>
      <c r="AW29" s="459"/>
      <c r="AX29" s="460"/>
      <c r="AY29" s="564"/>
      <c r="AZ29" s="565"/>
      <c r="BA29" s="565"/>
      <c r="BB29" s="566"/>
      <c r="BC29" s="441" t="s">
        <v>186</v>
      </c>
      <c r="BD29" s="442"/>
      <c r="BE29" s="442"/>
      <c r="BF29" s="442"/>
      <c r="BG29" s="442"/>
      <c r="BH29" s="442"/>
      <c r="BI29" s="442"/>
      <c r="BJ29" s="442"/>
      <c r="BK29" s="442"/>
      <c r="BL29" s="442"/>
      <c r="BM29" s="443"/>
      <c r="BN29" s="407">
        <v>5896942</v>
      </c>
      <c r="BO29" s="408"/>
      <c r="BP29" s="408"/>
      <c r="BQ29" s="408"/>
      <c r="BR29" s="408"/>
      <c r="BS29" s="408"/>
      <c r="BT29" s="408"/>
      <c r="BU29" s="409"/>
      <c r="BV29" s="407">
        <v>5396896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187</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15540901</v>
      </c>
      <c r="BO30" s="527"/>
      <c r="BP30" s="527"/>
      <c r="BQ30" s="527"/>
      <c r="BR30" s="527"/>
      <c r="BS30" s="527"/>
      <c r="BT30" s="527"/>
      <c r="BU30" s="528"/>
      <c r="BV30" s="526">
        <v>14150972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188</v>
      </c>
      <c r="D32" s="570"/>
      <c r="E32" s="570"/>
      <c r="F32" s="570"/>
      <c r="G32" s="570"/>
      <c r="H32" s="570"/>
      <c r="I32" s="570"/>
      <c r="J32" s="570"/>
      <c r="K32" s="570"/>
      <c r="L32" s="570"/>
      <c r="M32" s="570"/>
      <c r="N32" s="570"/>
      <c r="O32" s="570"/>
      <c r="P32" s="570"/>
      <c r="Q32" s="570"/>
      <c r="R32" s="570"/>
      <c r="S32" s="570"/>
      <c r="U32" s="411" t="s">
        <v>189</v>
      </c>
      <c r="V32" s="411"/>
      <c r="W32" s="411"/>
      <c r="X32" s="411"/>
      <c r="Y32" s="411"/>
      <c r="Z32" s="411"/>
      <c r="AA32" s="411"/>
      <c r="AB32" s="411"/>
      <c r="AC32" s="411"/>
      <c r="AD32" s="411"/>
      <c r="AE32" s="411"/>
      <c r="AF32" s="411"/>
      <c r="AG32" s="411"/>
      <c r="AH32" s="411"/>
      <c r="AI32" s="411"/>
      <c r="AJ32" s="411"/>
      <c r="AK32" s="411"/>
      <c r="AM32" s="411" t="s">
        <v>190</v>
      </c>
      <c r="AN32" s="411"/>
      <c r="AO32" s="411"/>
      <c r="AP32" s="411"/>
      <c r="AQ32" s="411"/>
      <c r="AR32" s="411"/>
      <c r="AS32" s="411"/>
      <c r="AT32" s="411"/>
      <c r="AU32" s="411"/>
      <c r="AV32" s="411"/>
      <c r="AW32" s="411"/>
      <c r="AX32" s="411"/>
      <c r="AY32" s="411"/>
      <c r="AZ32" s="411"/>
      <c r="BA32" s="411"/>
      <c r="BB32" s="411"/>
      <c r="BC32" s="411"/>
      <c r="BE32" s="411" t="s">
        <v>191</v>
      </c>
      <c r="BF32" s="411"/>
      <c r="BG32" s="411"/>
      <c r="BH32" s="411"/>
      <c r="BI32" s="411"/>
      <c r="BJ32" s="411"/>
      <c r="BK32" s="411"/>
      <c r="BL32" s="411"/>
      <c r="BM32" s="411"/>
      <c r="BN32" s="411"/>
      <c r="BO32" s="411"/>
      <c r="BP32" s="411"/>
      <c r="BQ32" s="411"/>
      <c r="BR32" s="411"/>
      <c r="BS32" s="411"/>
      <c r="BT32" s="411"/>
      <c r="BU32" s="411"/>
      <c r="BW32" s="411" t="s">
        <v>192</v>
      </c>
      <c r="BX32" s="411"/>
      <c r="BY32" s="411"/>
      <c r="BZ32" s="411"/>
      <c r="CA32" s="411"/>
      <c r="CB32" s="411"/>
      <c r="CC32" s="411"/>
      <c r="CD32" s="411"/>
      <c r="CE32" s="411"/>
      <c r="CF32" s="411"/>
      <c r="CG32" s="411"/>
      <c r="CH32" s="411"/>
      <c r="CI32" s="411"/>
      <c r="CJ32" s="411"/>
      <c r="CK32" s="411"/>
      <c r="CL32" s="411"/>
      <c r="CM32" s="411"/>
      <c r="CO32" s="411" t="s">
        <v>193</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194</v>
      </c>
      <c r="D33" s="431"/>
      <c r="E33" s="396" t="s">
        <v>195</v>
      </c>
      <c r="F33" s="396"/>
      <c r="G33" s="396"/>
      <c r="H33" s="396"/>
      <c r="I33" s="396"/>
      <c r="J33" s="396"/>
      <c r="K33" s="396"/>
      <c r="L33" s="396"/>
      <c r="M33" s="396"/>
      <c r="N33" s="396"/>
      <c r="O33" s="396"/>
      <c r="P33" s="396"/>
      <c r="Q33" s="396"/>
      <c r="R33" s="396"/>
      <c r="S33" s="396"/>
      <c r="T33" s="206"/>
      <c r="U33" s="431" t="s">
        <v>196</v>
      </c>
      <c r="V33" s="431"/>
      <c r="W33" s="396" t="s">
        <v>195</v>
      </c>
      <c r="X33" s="396"/>
      <c r="Y33" s="396"/>
      <c r="Z33" s="396"/>
      <c r="AA33" s="396"/>
      <c r="AB33" s="396"/>
      <c r="AC33" s="396"/>
      <c r="AD33" s="396"/>
      <c r="AE33" s="396"/>
      <c r="AF33" s="396"/>
      <c r="AG33" s="396"/>
      <c r="AH33" s="396"/>
      <c r="AI33" s="396"/>
      <c r="AJ33" s="396"/>
      <c r="AK33" s="396"/>
      <c r="AL33" s="206"/>
      <c r="AM33" s="431" t="s">
        <v>194</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194</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枚方寝屋川消防組合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枚方市スポーツ協会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北河内４市リサイクル施設組合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枚方市土地開発公社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母子父子寡婦福祉資金貸付金特別会計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淀川左岸水防事務組合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自動車駐車場特別会計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大阪府都市競艇企業団</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大阪府後期高齢者医療広域連合（一般会計）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大阪府後期高齢者医療広域連合（後期高齢者医療特別会計）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大阪広域水道企業団（水道事業会計）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大阪広域水道企業団（工業用水道事業会計）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枚方京田辺環境施設組合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1cDxdLtN8XgOfP2lU5B5J4emnzkuiniaRiGLaw0SueINvqoJvPPBwRnCbVsUXNgmg9XG93R990yJ3y9x7IbNw==" saltValue="DvkwItPEI09WKDyp0gow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51" t="s">
        <v>560</v>
      </c>
      <c r="D34" s="1151"/>
      <c r="E34" s="1152"/>
      <c r="F34" s="32" t="s">
        <v>561</v>
      </c>
      <c r="G34" s="33" t="s">
        <v>562</v>
      </c>
      <c r="H34" s="33" t="s">
        <v>563</v>
      </c>
      <c r="I34" s="33" t="s">
        <v>564</v>
      </c>
      <c r="J34" s="34" t="s">
        <v>565</v>
      </c>
      <c r="K34" s="22"/>
      <c r="L34" s="22"/>
      <c r="M34" s="22"/>
      <c r="N34" s="22"/>
      <c r="O34" s="22"/>
      <c r="P34" s="22"/>
    </row>
    <row r="35" spans="1:16" ht="39" customHeight="1" x14ac:dyDescent="0.2">
      <c r="A35" s="22"/>
      <c r="B35" s="35"/>
      <c r="C35" s="1145" t="s">
        <v>566</v>
      </c>
      <c r="D35" s="1146"/>
      <c r="E35" s="1147"/>
      <c r="F35" s="36">
        <v>7.8</v>
      </c>
      <c r="G35" s="37">
        <v>8.09</v>
      </c>
      <c r="H35" s="37">
        <v>8.89</v>
      </c>
      <c r="I35" s="37">
        <v>9.73</v>
      </c>
      <c r="J35" s="38">
        <v>10.99</v>
      </c>
      <c r="K35" s="22"/>
      <c r="L35" s="22"/>
      <c r="M35" s="22"/>
      <c r="N35" s="22"/>
      <c r="O35" s="22"/>
      <c r="P35" s="22"/>
    </row>
    <row r="36" spans="1:16" ht="39" customHeight="1" x14ac:dyDescent="0.2">
      <c r="A36" s="22"/>
      <c r="B36" s="35"/>
      <c r="C36" s="1145" t="s">
        <v>567</v>
      </c>
      <c r="D36" s="1146"/>
      <c r="E36" s="1147"/>
      <c r="F36" s="36">
        <v>1.71</v>
      </c>
      <c r="G36" s="37">
        <v>2.21</v>
      </c>
      <c r="H36" s="37">
        <v>3.67</v>
      </c>
      <c r="I36" s="37">
        <v>5.77</v>
      </c>
      <c r="J36" s="38">
        <v>7.61</v>
      </c>
      <c r="K36" s="22"/>
      <c r="L36" s="22"/>
      <c r="M36" s="22"/>
      <c r="N36" s="22"/>
      <c r="O36" s="22"/>
      <c r="P36" s="22"/>
    </row>
    <row r="37" spans="1:16" ht="39" customHeight="1" x14ac:dyDescent="0.2">
      <c r="A37" s="22"/>
      <c r="B37" s="35"/>
      <c r="C37" s="1145" t="s">
        <v>568</v>
      </c>
      <c r="D37" s="1146"/>
      <c r="E37" s="1147"/>
      <c r="F37" s="36">
        <v>0.21</v>
      </c>
      <c r="G37" s="37">
        <v>1.99</v>
      </c>
      <c r="H37" s="37">
        <v>2.13</v>
      </c>
      <c r="I37" s="37">
        <v>2.8</v>
      </c>
      <c r="J37" s="38">
        <v>3.36</v>
      </c>
      <c r="K37" s="22"/>
      <c r="L37" s="22"/>
      <c r="M37" s="22"/>
      <c r="N37" s="22"/>
      <c r="O37" s="22"/>
      <c r="P37" s="22"/>
    </row>
    <row r="38" spans="1:16" ht="39" customHeight="1" x14ac:dyDescent="0.2">
      <c r="A38" s="22"/>
      <c r="B38" s="35"/>
      <c r="C38" s="1145" t="s">
        <v>569</v>
      </c>
      <c r="D38" s="1146"/>
      <c r="E38" s="1147"/>
      <c r="F38" s="36">
        <v>1.99</v>
      </c>
      <c r="G38" s="37">
        <v>2.11</v>
      </c>
      <c r="H38" s="37">
        <v>2.11</v>
      </c>
      <c r="I38" s="37">
        <v>2.95</v>
      </c>
      <c r="J38" s="38">
        <v>3.02</v>
      </c>
      <c r="K38" s="22"/>
      <c r="L38" s="22"/>
      <c r="M38" s="22"/>
      <c r="N38" s="22"/>
      <c r="O38" s="22"/>
      <c r="P38" s="22"/>
    </row>
    <row r="39" spans="1:16" ht="39" customHeight="1" x14ac:dyDescent="0.2">
      <c r="A39" s="22"/>
      <c r="B39" s="35"/>
      <c r="C39" s="1145" t="s">
        <v>570</v>
      </c>
      <c r="D39" s="1146"/>
      <c r="E39" s="1147"/>
      <c r="F39" s="36">
        <v>0.61</v>
      </c>
      <c r="G39" s="37">
        <v>0.64</v>
      </c>
      <c r="H39" s="37">
        <v>1.38</v>
      </c>
      <c r="I39" s="37">
        <v>1.1499999999999999</v>
      </c>
      <c r="J39" s="38">
        <v>1.2</v>
      </c>
      <c r="K39" s="22"/>
      <c r="L39" s="22"/>
      <c r="M39" s="22"/>
      <c r="N39" s="22"/>
      <c r="O39" s="22"/>
      <c r="P39" s="22"/>
    </row>
    <row r="40" spans="1:16" ht="39" customHeight="1" x14ac:dyDescent="0.2">
      <c r="A40" s="22"/>
      <c r="B40" s="35"/>
      <c r="C40" s="1145" t="s">
        <v>571</v>
      </c>
      <c r="D40" s="1146"/>
      <c r="E40" s="1147"/>
      <c r="F40" s="36">
        <v>0.92</v>
      </c>
      <c r="G40" s="37">
        <v>0.42</v>
      </c>
      <c r="H40" s="37">
        <v>0.93</v>
      </c>
      <c r="I40" s="37">
        <v>0.56999999999999995</v>
      </c>
      <c r="J40" s="38">
        <v>0.5</v>
      </c>
      <c r="K40" s="22"/>
      <c r="L40" s="22"/>
      <c r="M40" s="22"/>
      <c r="N40" s="22"/>
      <c r="O40" s="22"/>
      <c r="P40" s="22"/>
    </row>
    <row r="41" spans="1:16" ht="39" customHeight="1" x14ac:dyDescent="0.2">
      <c r="A41" s="22"/>
      <c r="B41" s="35"/>
      <c r="C41" s="1145" t="s">
        <v>572</v>
      </c>
      <c r="D41" s="1146"/>
      <c r="E41" s="1147"/>
      <c r="F41" s="36">
        <v>0.38</v>
      </c>
      <c r="G41" s="37">
        <v>0.08</v>
      </c>
      <c r="H41" s="37">
        <v>7.0000000000000007E-2</v>
      </c>
      <c r="I41" s="37">
        <v>0.08</v>
      </c>
      <c r="J41" s="38">
        <v>0.09</v>
      </c>
      <c r="K41" s="22"/>
      <c r="L41" s="22"/>
      <c r="M41" s="22"/>
      <c r="N41" s="22"/>
      <c r="O41" s="22"/>
      <c r="P41" s="22"/>
    </row>
    <row r="42" spans="1:16" ht="39" customHeight="1" x14ac:dyDescent="0.2">
      <c r="A42" s="22"/>
      <c r="B42" s="39"/>
      <c r="C42" s="1145" t="s">
        <v>573</v>
      </c>
      <c r="D42" s="1146"/>
      <c r="E42" s="1147"/>
      <c r="F42" s="36" t="s">
        <v>514</v>
      </c>
      <c r="G42" s="37" t="s">
        <v>514</v>
      </c>
      <c r="H42" s="37" t="s">
        <v>514</v>
      </c>
      <c r="I42" s="37" t="s">
        <v>514</v>
      </c>
      <c r="J42" s="38" t="s">
        <v>514</v>
      </c>
      <c r="K42" s="22"/>
      <c r="L42" s="22"/>
      <c r="M42" s="22"/>
      <c r="N42" s="22"/>
      <c r="O42" s="22"/>
      <c r="P42" s="22"/>
    </row>
    <row r="43" spans="1:16" ht="39" customHeight="1" thickBot="1" x14ac:dyDescent="0.25">
      <c r="A43" s="22"/>
      <c r="B43" s="40"/>
      <c r="C43" s="1148" t="s">
        <v>574</v>
      </c>
      <c r="D43" s="1149"/>
      <c r="E43" s="1150"/>
      <c r="F43" s="41">
        <v>0.01</v>
      </c>
      <c r="G43" s="42">
        <v>0</v>
      </c>
      <c r="H43" s="42">
        <v>0.01</v>
      </c>
      <c r="I43" s="42">
        <v>0.02</v>
      </c>
      <c r="J43" s="43">
        <v>0.04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1QSn8pMGGwfQhmyE/k/2rz8sNZkxY0HWYv/eo7Mbpru+3w+Cbk/s195DnmcCID1FzK3EzkPDJ7Edd/cwicZcow==" saltValue="2j2zki0pq04JCjBFsM0l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10063</v>
      </c>
      <c r="L45" s="60">
        <v>9672</v>
      </c>
      <c r="M45" s="60">
        <v>10090</v>
      </c>
      <c r="N45" s="60">
        <v>10644</v>
      </c>
      <c r="O45" s="61">
        <v>11051</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2">
      <c r="A48" s="48"/>
      <c r="B48" s="1155"/>
      <c r="C48" s="1156"/>
      <c r="D48" s="62"/>
      <c r="E48" s="1161" t="s">
        <v>14</v>
      </c>
      <c r="F48" s="1161"/>
      <c r="G48" s="1161"/>
      <c r="H48" s="1161"/>
      <c r="I48" s="1161"/>
      <c r="J48" s="1162"/>
      <c r="K48" s="63">
        <v>3552</v>
      </c>
      <c r="L48" s="64">
        <v>3239</v>
      </c>
      <c r="M48" s="64">
        <v>2857</v>
      </c>
      <c r="N48" s="64">
        <v>2879</v>
      </c>
      <c r="O48" s="65">
        <v>2709</v>
      </c>
      <c r="P48" s="48"/>
      <c r="Q48" s="48"/>
      <c r="R48" s="48"/>
      <c r="S48" s="48"/>
      <c r="T48" s="48"/>
      <c r="U48" s="48"/>
    </row>
    <row r="49" spans="1:21" ht="30.75" customHeight="1" x14ac:dyDescent="0.2">
      <c r="A49" s="48"/>
      <c r="B49" s="1155"/>
      <c r="C49" s="1156"/>
      <c r="D49" s="62"/>
      <c r="E49" s="1161" t="s">
        <v>15</v>
      </c>
      <c r="F49" s="1161"/>
      <c r="G49" s="1161"/>
      <c r="H49" s="1161"/>
      <c r="I49" s="1161"/>
      <c r="J49" s="1162"/>
      <c r="K49" s="63">
        <v>412</v>
      </c>
      <c r="L49" s="64">
        <v>401</v>
      </c>
      <c r="M49" s="64">
        <v>377</v>
      </c>
      <c r="N49" s="64">
        <v>382</v>
      </c>
      <c r="O49" s="65">
        <v>391</v>
      </c>
      <c r="P49" s="48"/>
      <c r="Q49" s="48"/>
      <c r="R49" s="48"/>
      <c r="S49" s="48"/>
      <c r="T49" s="48"/>
      <c r="U49" s="48"/>
    </row>
    <row r="50" spans="1:21" ht="30.75" customHeight="1" x14ac:dyDescent="0.2">
      <c r="A50" s="48"/>
      <c r="B50" s="1155"/>
      <c r="C50" s="1156"/>
      <c r="D50" s="62"/>
      <c r="E50" s="1161" t="s">
        <v>16</v>
      </c>
      <c r="F50" s="1161"/>
      <c r="G50" s="1161"/>
      <c r="H50" s="1161"/>
      <c r="I50" s="1161"/>
      <c r="J50" s="1162"/>
      <c r="K50" s="63">
        <v>11</v>
      </c>
      <c r="L50" s="64">
        <v>11</v>
      </c>
      <c r="M50" s="64">
        <v>11</v>
      </c>
      <c r="N50" s="64">
        <v>11</v>
      </c>
      <c r="O50" s="65">
        <v>11</v>
      </c>
      <c r="P50" s="48"/>
      <c r="Q50" s="48"/>
      <c r="R50" s="48"/>
      <c r="S50" s="48"/>
      <c r="T50" s="48"/>
      <c r="U50" s="48"/>
    </row>
    <row r="51" spans="1:21" ht="30.75" customHeight="1" x14ac:dyDescent="0.2">
      <c r="A51" s="48"/>
      <c r="B51" s="1157"/>
      <c r="C51" s="1158"/>
      <c r="D51" s="66"/>
      <c r="E51" s="1161" t="s">
        <v>17</v>
      </c>
      <c r="F51" s="1161"/>
      <c r="G51" s="1161"/>
      <c r="H51" s="1161"/>
      <c r="I51" s="1161"/>
      <c r="J51" s="1162"/>
      <c r="K51" s="63">
        <v>0</v>
      </c>
      <c r="L51" s="64">
        <v>0</v>
      </c>
      <c r="M51" s="64">
        <v>0</v>
      </c>
      <c r="N51" s="64">
        <v>0</v>
      </c>
      <c r="O51" s="65">
        <v>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14334</v>
      </c>
      <c r="L52" s="64">
        <v>14044</v>
      </c>
      <c r="M52" s="64">
        <v>13295</v>
      </c>
      <c r="N52" s="64">
        <v>13358</v>
      </c>
      <c r="O52" s="65">
        <v>13455</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-296</v>
      </c>
      <c r="L53" s="69">
        <v>-721</v>
      </c>
      <c r="M53" s="69">
        <v>40</v>
      </c>
      <c r="N53" s="69">
        <v>558</v>
      </c>
      <c r="O53" s="70">
        <v>708</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R9ZfEuE4qQhX6Zq6RoJvFWDeUOzf3tbRunxCz5vmzG9i8FQ72EHowxOZgDfS6tFxkdFWIkCs3MTGXv8vLTT0g==" saltValue="vVmK7GfphsqzMv9kZSZ1v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555</v>
      </c>
      <c r="J40" s="103" t="s">
        <v>556</v>
      </c>
      <c r="K40" s="103" t="s">
        <v>557</v>
      </c>
      <c r="L40" s="103" t="s">
        <v>558</v>
      </c>
      <c r="M40" s="104" t="s">
        <v>559</v>
      </c>
    </row>
    <row r="41" spans="2:13" ht="27.75" customHeight="1" x14ac:dyDescent="0.2">
      <c r="B41" s="1184" t="s">
        <v>31</v>
      </c>
      <c r="C41" s="1185"/>
      <c r="D41" s="105"/>
      <c r="E41" s="1190" t="s">
        <v>32</v>
      </c>
      <c r="F41" s="1190"/>
      <c r="G41" s="1190"/>
      <c r="H41" s="1191"/>
      <c r="I41" s="355">
        <v>104182</v>
      </c>
      <c r="J41" s="356">
        <v>105708</v>
      </c>
      <c r="K41" s="356">
        <v>111037</v>
      </c>
      <c r="L41" s="356">
        <v>113685</v>
      </c>
      <c r="M41" s="357">
        <v>112893</v>
      </c>
    </row>
    <row r="42" spans="2:13" ht="27.75" customHeight="1" x14ac:dyDescent="0.2">
      <c r="B42" s="1186"/>
      <c r="C42" s="1187"/>
      <c r="D42" s="106"/>
      <c r="E42" s="1192" t="s">
        <v>33</v>
      </c>
      <c r="F42" s="1192"/>
      <c r="G42" s="1192"/>
      <c r="H42" s="1193"/>
      <c r="I42" s="358">
        <v>4674</v>
      </c>
      <c r="J42" s="359">
        <v>4663</v>
      </c>
      <c r="K42" s="359">
        <v>4646</v>
      </c>
      <c r="L42" s="359">
        <v>4425</v>
      </c>
      <c r="M42" s="360">
        <v>3917</v>
      </c>
    </row>
    <row r="43" spans="2:13" ht="27.75" customHeight="1" x14ac:dyDescent="0.2">
      <c r="B43" s="1186"/>
      <c r="C43" s="1187"/>
      <c r="D43" s="106"/>
      <c r="E43" s="1192" t="s">
        <v>34</v>
      </c>
      <c r="F43" s="1192"/>
      <c r="G43" s="1192"/>
      <c r="H43" s="1193"/>
      <c r="I43" s="358">
        <v>30859</v>
      </c>
      <c r="J43" s="359">
        <v>31141</v>
      </c>
      <c r="K43" s="359">
        <v>29334</v>
      </c>
      <c r="L43" s="359">
        <v>27461</v>
      </c>
      <c r="M43" s="360">
        <v>25207</v>
      </c>
    </row>
    <row r="44" spans="2:13" ht="27.75" customHeight="1" x14ac:dyDescent="0.2">
      <c r="B44" s="1186"/>
      <c r="C44" s="1187"/>
      <c r="D44" s="106"/>
      <c r="E44" s="1192" t="s">
        <v>35</v>
      </c>
      <c r="F44" s="1192"/>
      <c r="G44" s="1192"/>
      <c r="H44" s="1193"/>
      <c r="I44" s="358">
        <v>2341</v>
      </c>
      <c r="J44" s="359">
        <v>2075</v>
      </c>
      <c r="K44" s="359">
        <v>1823</v>
      </c>
      <c r="L44" s="359">
        <v>1482</v>
      </c>
      <c r="M44" s="360">
        <v>1223</v>
      </c>
    </row>
    <row r="45" spans="2:13" ht="27.75" customHeight="1" x14ac:dyDescent="0.2">
      <c r="B45" s="1186"/>
      <c r="C45" s="1187"/>
      <c r="D45" s="106"/>
      <c r="E45" s="1192" t="s">
        <v>36</v>
      </c>
      <c r="F45" s="1192"/>
      <c r="G45" s="1192"/>
      <c r="H45" s="1193"/>
      <c r="I45" s="358">
        <v>15453</v>
      </c>
      <c r="J45" s="359">
        <v>14648</v>
      </c>
      <c r="K45" s="359">
        <v>13416</v>
      </c>
      <c r="L45" s="359">
        <v>13041</v>
      </c>
      <c r="M45" s="360">
        <v>13077</v>
      </c>
    </row>
    <row r="46" spans="2:13" ht="27.75" customHeight="1" x14ac:dyDescent="0.2">
      <c r="B46" s="1186"/>
      <c r="C46" s="1187"/>
      <c r="D46" s="107"/>
      <c r="E46" s="1192" t="s">
        <v>37</v>
      </c>
      <c r="F46" s="1192"/>
      <c r="G46" s="1192"/>
      <c r="H46" s="1193"/>
      <c r="I46" s="358">
        <v>1145</v>
      </c>
      <c r="J46" s="359">
        <v>1136</v>
      </c>
      <c r="K46" s="359">
        <v>1080</v>
      </c>
      <c r="L46" s="359">
        <v>1075</v>
      </c>
      <c r="M46" s="360">
        <v>906</v>
      </c>
    </row>
    <row r="47" spans="2:13" ht="27.75" customHeight="1" x14ac:dyDescent="0.2">
      <c r="B47" s="1186"/>
      <c r="C47" s="1187"/>
      <c r="D47" s="108"/>
      <c r="E47" s="1194" t="s">
        <v>38</v>
      </c>
      <c r="F47" s="1195"/>
      <c r="G47" s="1195"/>
      <c r="H47" s="1196"/>
      <c r="I47" s="358" t="s">
        <v>514</v>
      </c>
      <c r="J47" s="359" t="s">
        <v>514</v>
      </c>
      <c r="K47" s="359" t="s">
        <v>514</v>
      </c>
      <c r="L47" s="359" t="s">
        <v>514</v>
      </c>
      <c r="M47" s="360" t="s">
        <v>514</v>
      </c>
    </row>
    <row r="48" spans="2:13" ht="27.75" customHeight="1" x14ac:dyDescent="0.2">
      <c r="B48" s="1186"/>
      <c r="C48" s="1187"/>
      <c r="D48" s="106"/>
      <c r="E48" s="1192" t="s">
        <v>39</v>
      </c>
      <c r="F48" s="1192"/>
      <c r="G48" s="1192"/>
      <c r="H48" s="1193"/>
      <c r="I48" s="358" t="s">
        <v>514</v>
      </c>
      <c r="J48" s="359" t="s">
        <v>514</v>
      </c>
      <c r="K48" s="359" t="s">
        <v>514</v>
      </c>
      <c r="L48" s="359" t="s">
        <v>514</v>
      </c>
      <c r="M48" s="360" t="s">
        <v>514</v>
      </c>
    </row>
    <row r="49" spans="2:13" ht="27.75" customHeight="1" x14ac:dyDescent="0.2">
      <c r="B49" s="1188"/>
      <c r="C49" s="1189"/>
      <c r="D49" s="106"/>
      <c r="E49" s="1192" t="s">
        <v>40</v>
      </c>
      <c r="F49" s="1192"/>
      <c r="G49" s="1192"/>
      <c r="H49" s="1193"/>
      <c r="I49" s="358" t="s">
        <v>514</v>
      </c>
      <c r="J49" s="359" t="s">
        <v>514</v>
      </c>
      <c r="K49" s="359" t="s">
        <v>514</v>
      </c>
      <c r="L49" s="359" t="s">
        <v>514</v>
      </c>
      <c r="M49" s="360" t="s">
        <v>514</v>
      </c>
    </row>
    <row r="50" spans="2:13" ht="27.75" customHeight="1" x14ac:dyDescent="0.2">
      <c r="B50" s="1197" t="s">
        <v>41</v>
      </c>
      <c r="C50" s="1198"/>
      <c r="D50" s="109"/>
      <c r="E50" s="1192" t="s">
        <v>42</v>
      </c>
      <c r="F50" s="1192"/>
      <c r="G50" s="1192"/>
      <c r="H50" s="1193"/>
      <c r="I50" s="358">
        <v>31104</v>
      </c>
      <c r="J50" s="359">
        <v>33265</v>
      </c>
      <c r="K50" s="359">
        <v>33335</v>
      </c>
      <c r="L50" s="359">
        <v>36881</v>
      </c>
      <c r="M50" s="360">
        <v>40626</v>
      </c>
    </row>
    <row r="51" spans="2:13" ht="27.75" customHeight="1" x14ac:dyDescent="0.2">
      <c r="B51" s="1186"/>
      <c r="C51" s="1187"/>
      <c r="D51" s="106"/>
      <c r="E51" s="1192" t="s">
        <v>43</v>
      </c>
      <c r="F51" s="1192"/>
      <c r="G51" s="1192"/>
      <c r="H51" s="1193"/>
      <c r="I51" s="358">
        <v>27376</v>
      </c>
      <c r="J51" s="359">
        <v>28285</v>
      </c>
      <c r="K51" s="359">
        <v>26448</v>
      </c>
      <c r="L51" s="359">
        <v>26294</v>
      </c>
      <c r="M51" s="360">
        <v>26706</v>
      </c>
    </row>
    <row r="52" spans="2:13" ht="27.75" customHeight="1" x14ac:dyDescent="0.2">
      <c r="B52" s="1188"/>
      <c r="C52" s="1189"/>
      <c r="D52" s="106"/>
      <c r="E52" s="1192" t="s">
        <v>44</v>
      </c>
      <c r="F52" s="1192"/>
      <c r="G52" s="1192"/>
      <c r="H52" s="1193"/>
      <c r="I52" s="358">
        <v>118571</v>
      </c>
      <c r="J52" s="359">
        <v>119413</v>
      </c>
      <c r="K52" s="359">
        <v>119111</v>
      </c>
      <c r="L52" s="359">
        <v>116840</v>
      </c>
      <c r="M52" s="360">
        <v>113778</v>
      </c>
    </row>
    <row r="53" spans="2:13" ht="27.75" customHeight="1" thickBot="1" x14ac:dyDescent="0.25">
      <c r="B53" s="1199" t="s">
        <v>45</v>
      </c>
      <c r="C53" s="1200"/>
      <c r="D53" s="110"/>
      <c r="E53" s="1201" t="s">
        <v>46</v>
      </c>
      <c r="F53" s="1201"/>
      <c r="G53" s="1201"/>
      <c r="H53" s="1202"/>
      <c r="I53" s="361">
        <v>-18396</v>
      </c>
      <c r="J53" s="362">
        <v>-21592</v>
      </c>
      <c r="K53" s="362">
        <v>-17557</v>
      </c>
      <c r="L53" s="362">
        <v>-18847</v>
      </c>
      <c r="M53" s="363">
        <v>-23887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o8DxfMMbpEdGqRbrR7ijen4TYcnoTb3qPgRlfdCVpalhQnbUUpAeuHRdrfozeEe4lTwyKbG0AlnxR8s15BrvjA==" saltValue="vZqD2/WCH9zQxdsjhOHS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557</v>
      </c>
      <c r="G54" s="119" t="s">
        <v>558</v>
      </c>
      <c r="H54" s="120" t="s">
        <v>559</v>
      </c>
    </row>
    <row r="55" spans="2:8" ht="52.5" customHeight="1" x14ac:dyDescent="0.2">
      <c r="B55" s="121"/>
      <c r="C55" s="1211" t="s">
        <v>49</v>
      </c>
      <c r="D55" s="1211"/>
      <c r="E55" s="1212"/>
      <c r="F55" s="122">
        <v>12666</v>
      </c>
      <c r="G55" s="122">
        <v>13602</v>
      </c>
      <c r="H55" s="123">
        <v>15499</v>
      </c>
    </row>
    <row r="56" spans="2:8" ht="52.5" customHeight="1" x14ac:dyDescent="0.2">
      <c r="B56" s="124"/>
      <c r="C56" s="1213" t="s">
        <v>50</v>
      </c>
      <c r="D56" s="1213"/>
      <c r="E56" s="1214"/>
      <c r="F56" s="125">
        <v>4397</v>
      </c>
      <c r="G56" s="125">
        <v>5397</v>
      </c>
      <c r="H56" s="126">
        <v>5897</v>
      </c>
    </row>
    <row r="57" spans="2:8" ht="53.25" customHeight="1" x14ac:dyDescent="0.2">
      <c r="B57" s="124"/>
      <c r="C57" s="1215" t="s">
        <v>51</v>
      </c>
      <c r="D57" s="1215"/>
      <c r="E57" s="1216"/>
      <c r="F57" s="127">
        <v>12764</v>
      </c>
      <c r="G57" s="127">
        <v>14151</v>
      </c>
      <c r="H57" s="128">
        <v>15541</v>
      </c>
    </row>
    <row r="58" spans="2:8" ht="45.75" customHeight="1" x14ac:dyDescent="0.2">
      <c r="B58" s="129"/>
      <c r="C58" s="1203" t="s">
        <v>597</v>
      </c>
      <c r="D58" s="1204"/>
      <c r="E58" s="1205"/>
      <c r="F58" s="130">
        <v>5128</v>
      </c>
      <c r="G58" s="131">
        <v>6128</v>
      </c>
      <c r="H58" s="131">
        <v>6628</v>
      </c>
    </row>
    <row r="59" spans="2:8" ht="45.75" customHeight="1" x14ac:dyDescent="0.2">
      <c r="B59" s="129"/>
      <c r="C59" s="1203" t="s">
        <v>593</v>
      </c>
      <c r="D59" s="1204"/>
      <c r="E59" s="1205"/>
      <c r="F59" s="130">
        <v>3722</v>
      </c>
      <c r="G59" s="131">
        <v>4723</v>
      </c>
      <c r="H59" s="131">
        <v>5224</v>
      </c>
    </row>
    <row r="60" spans="2:8" ht="45.75" customHeight="1" x14ac:dyDescent="0.2">
      <c r="B60" s="129"/>
      <c r="C60" s="1203" t="s">
        <v>594</v>
      </c>
      <c r="D60" s="1204"/>
      <c r="E60" s="1205"/>
      <c r="F60" s="130">
        <v>969</v>
      </c>
      <c r="G60" s="131">
        <v>969</v>
      </c>
      <c r="H60" s="131">
        <v>969</v>
      </c>
    </row>
    <row r="61" spans="2:8" ht="45.75" customHeight="1" x14ac:dyDescent="0.2">
      <c r="B61" s="129"/>
      <c r="C61" s="1203" t="s">
        <v>595</v>
      </c>
      <c r="D61" s="1204"/>
      <c r="E61" s="1205"/>
      <c r="F61" s="130">
        <v>556</v>
      </c>
      <c r="G61" s="131">
        <v>516</v>
      </c>
      <c r="H61" s="131">
        <v>838</v>
      </c>
    </row>
    <row r="62" spans="2:8" ht="45.75" customHeight="1" thickBot="1" x14ac:dyDescent="0.25">
      <c r="B62" s="132"/>
      <c r="C62" s="1206" t="s">
        <v>596</v>
      </c>
      <c r="D62" s="1207"/>
      <c r="E62" s="1208"/>
      <c r="F62" s="133">
        <v>404</v>
      </c>
      <c r="G62" s="134">
        <v>403</v>
      </c>
      <c r="H62" s="134">
        <v>398</v>
      </c>
    </row>
    <row r="63" spans="2:8" ht="52.5" customHeight="1" thickBot="1" x14ac:dyDescent="0.25">
      <c r="B63" s="135"/>
      <c r="C63" s="1209" t="s">
        <v>52</v>
      </c>
      <c r="D63" s="1209"/>
      <c r="E63" s="1210"/>
      <c r="F63" s="136">
        <v>29827</v>
      </c>
      <c r="G63" s="136">
        <v>33150</v>
      </c>
      <c r="H63" s="137">
        <v>36937</v>
      </c>
    </row>
    <row r="64" spans="2:8" ht="13.2" x14ac:dyDescent="0.2"/>
  </sheetData>
  <sheetProtection algorithmName="SHA-512" hashValue="zSlUWTHaO5LMHhKmH8oKbREKa23UpGflsyL++w5pZkLPf9vAkNZ3Zcrk7R3A6DYq5Pe8K4pWP9Gz8nHyKFziOw==" saltValue="lTRN70PJmQNIRDW38ZPi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552</v>
      </c>
      <c r="G2" s="151"/>
      <c r="H2" s="152"/>
    </row>
    <row r="3" spans="1:8" x14ac:dyDescent="0.2">
      <c r="A3" s="148" t="s">
        <v>545</v>
      </c>
      <c r="B3" s="153"/>
      <c r="C3" s="154"/>
      <c r="D3" s="155">
        <v>28203</v>
      </c>
      <c r="E3" s="156"/>
      <c r="F3" s="157">
        <v>46457</v>
      </c>
      <c r="G3" s="158"/>
      <c r="H3" s="159"/>
    </row>
    <row r="4" spans="1:8" x14ac:dyDescent="0.2">
      <c r="A4" s="160"/>
      <c r="B4" s="161"/>
      <c r="C4" s="162"/>
      <c r="D4" s="163">
        <v>13656</v>
      </c>
      <c r="E4" s="164"/>
      <c r="F4" s="165">
        <v>24020</v>
      </c>
      <c r="G4" s="166"/>
      <c r="H4" s="167"/>
    </row>
    <row r="5" spans="1:8" x14ac:dyDescent="0.2">
      <c r="A5" s="148" t="s">
        <v>547</v>
      </c>
      <c r="B5" s="153"/>
      <c r="C5" s="154"/>
      <c r="D5" s="155">
        <v>30392</v>
      </c>
      <c r="E5" s="156"/>
      <c r="F5" s="157">
        <v>51849</v>
      </c>
      <c r="G5" s="158"/>
      <c r="H5" s="159"/>
    </row>
    <row r="6" spans="1:8" x14ac:dyDescent="0.2">
      <c r="A6" s="160"/>
      <c r="B6" s="161"/>
      <c r="C6" s="162"/>
      <c r="D6" s="163">
        <v>9081</v>
      </c>
      <c r="E6" s="164"/>
      <c r="F6" s="165">
        <v>26326</v>
      </c>
      <c r="G6" s="166"/>
      <c r="H6" s="167"/>
    </row>
    <row r="7" spans="1:8" x14ac:dyDescent="0.2">
      <c r="A7" s="148" t="s">
        <v>548</v>
      </c>
      <c r="B7" s="153"/>
      <c r="C7" s="154"/>
      <c r="D7" s="155">
        <v>47723</v>
      </c>
      <c r="E7" s="156"/>
      <c r="F7" s="157">
        <v>52191</v>
      </c>
      <c r="G7" s="158"/>
      <c r="H7" s="159"/>
    </row>
    <row r="8" spans="1:8" x14ac:dyDescent="0.2">
      <c r="A8" s="160"/>
      <c r="B8" s="161"/>
      <c r="C8" s="162"/>
      <c r="D8" s="163">
        <v>19511</v>
      </c>
      <c r="E8" s="164"/>
      <c r="F8" s="165">
        <v>26807</v>
      </c>
      <c r="G8" s="166"/>
      <c r="H8" s="167"/>
    </row>
    <row r="9" spans="1:8" x14ac:dyDescent="0.2">
      <c r="A9" s="148" t="s">
        <v>549</v>
      </c>
      <c r="B9" s="153"/>
      <c r="C9" s="154"/>
      <c r="D9" s="155">
        <v>40462</v>
      </c>
      <c r="E9" s="156"/>
      <c r="F9" s="157">
        <v>48105</v>
      </c>
      <c r="G9" s="158"/>
      <c r="H9" s="159"/>
    </row>
    <row r="10" spans="1:8" x14ac:dyDescent="0.2">
      <c r="A10" s="160"/>
      <c r="B10" s="161"/>
      <c r="C10" s="162"/>
      <c r="D10" s="163">
        <v>18915</v>
      </c>
      <c r="E10" s="164"/>
      <c r="F10" s="165">
        <v>24072</v>
      </c>
      <c r="G10" s="166"/>
      <c r="H10" s="167"/>
    </row>
    <row r="11" spans="1:8" x14ac:dyDescent="0.2">
      <c r="A11" s="148" t="s">
        <v>550</v>
      </c>
      <c r="B11" s="153"/>
      <c r="C11" s="154"/>
      <c r="D11" s="155">
        <v>42323</v>
      </c>
      <c r="E11" s="156"/>
      <c r="F11" s="157">
        <v>47446</v>
      </c>
      <c r="G11" s="158"/>
      <c r="H11" s="159"/>
    </row>
    <row r="12" spans="1:8" x14ac:dyDescent="0.2">
      <c r="A12" s="160"/>
      <c r="B12" s="161"/>
      <c r="C12" s="168"/>
      <c r="D12" s="163">
        <v>11549</v>
      </c>
      <c r="E12" s="164"/>
      <c r="F12" s="165">
        <v>24371</v>
      </c>
      <c r="G12" s="166"/>
      <c r="H12" s="167"/>
    </row>
    <row r="13" spans="1:8" x14ac:dyDescent="0.2">
      <c r="A13" s="148"/>
      <c r="B13" s="153"/>
      <c r="C13" s="169"/>
      <c r="D13" s="170">
        <v>37821</v>
      </c>
      <c r="E13" s="171"/>
      <c r="F13" s="172">
        <v>49210</v>
      </c>
      <c r="G13" s="173"/>
      <c r="H13" s="159"/>
    </row>
    <row r="14" spans="1:8" x14ac:dyDescent="0.2">
      <c r="A14" s="160"/>
      <c r="B14" s="161"/>
      <c r="C14" s="162"/>
      <c r="D14" s="163">
        <v>14542</v>
      </c>
      <c r="E14" s="164"/>
      <c r="F14" s="165">
        <v>25119</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2.02</v>
      </c>
      <c r="C19" s="174">
        <f>ROUND(VALUE(SUBSTITUTE(実質収支比率等に係る経年分析!G$48,"▲","-")),2)</f>
        <v>2.12</v>
      </c>
      <c r="D19" s="174">
        <f>ROUND(VALUE(SUBSTITUTE(実質収支比率等に係る経年分析!H$48,"▲","-")),2)</f>
        <v>2.13</v>
      </c>
      <c r="E19" s="174">
        <f>ROUND(VALUE(SUBSTITUTE(実質収支比率等に係る経年分析!I$48,"▲","-")),2)</f>
        <v>2.98</v>
      </c>
      <c r="F19" s="174">
        <f>ROUND(VALUE(SUBSTITUTE(実質収支比率等に係る経年分析!J$48,"▲","-")),2)</f>
        <v>3.07</v>
      </c>
    </row>
    <row r="20" spans="1:11" x14ac:dyDescent="0.2">
      <c r="A20" s="174" t="s">
        <v>56</v>
      </c>
      <c r="B20" s="174">
        <f>ROUND(VALUE(SUBSTITUTE(実質収支比率等に係る経年分析!F$47,"▲","-")),2)</f>
        <v>12.79</v>
      </c>
      <c r="C20" s="174">
        <f>ROUND(VALUE(SUBSTITUTE(実質収支比率等に係る経年分析!G$47,"▲","-")),2)</f>
        <v>14.57</v>
      </c>
      <c r="D20" s="174">
        <f>ROUND(VALUE(SUBSTITUTE(実質収支比率等に係る経年分析!H$47,"▲","-")),2)</f>
        <v>15.93</v>
      </c>
      <c r="E20" s="174">
        <f>ROUND(VALUE(SUBSTITUTE(実質収支比率等に係る経年分析!I$47,"▲","-")),2)</f>
        <v>16.489999999999998</v>
      </c>
      <c r="F20" s="174">
        <f>ROUND(VALUE(SUBSTITUTE(実質収支比率等に係る経年分析!J$47,"▲","-")),2)</f>
        <v>19.12</v>
      </c>
    </row>
    <row r="21" spans="1:11" x14ac:dyDescent="0.2">
      <c r="A21" s="174" t="s">
        <v>57</v>
      </c>
      <c r="B21" s="174">
        <f>IF(ISNUMBER(VALUE(SUBSTITUTE(実質収支比率等に係る経年分析!F$49,"▲","-"))),ROUND(VALUE(SUBSTITUTE(実質収支比率等に係る経年分析!F$49,"▲","-")),2),NA())</f>
        <v>1.03</v>
      </c>
      <c r="C21" s="174">
        <f>IF(ISNUMBER(VALUE(SUBSTITUTE(実質収支比率等に係る経年分析!G$49,"▲","-"))),ROUND(VALUE(SUBSTITUTE(実質収支比率等に係る経年分析!G$49,"▲","-")),2),NA())</f>
        <v>2.15</v>
      </c>
      <c r="D21" s="174">
        <f>IF(ISNUMBER(VALUE(SUBSTITUTE(実質収支比率等に係る経年分析!H$49,"▲","-"))),ROUND(VALUE(SUBSTITUTE(実質収支比率等に係る経年分析!H$49,"▲","-")),2),NA())</f>
        <v>1.7</v>
      </c>
      <c r="E21" s="174">
        <f>IF(ISNUMBER(VALUE(SUBSTITUTE(実質収支比率等に係る経年分析!I$49,"▲","-"))),ROUND(VALUE(SUBSTITUTE(実質収支比率等に係る経年分析!I$49,"▲","-")),2),NA())</f>
        <v>2.41</v>
      </c>
      <c r="F21" s="174">
        <f>IF(ISNUMBER(VALUE(SUBSTITUTE(実質収支比率等に係る経年分析!J$49,"▲","-"))),ROUND(VALUE(SUBSTITUTE(実質収支比率等に係る経年分析!J$49,"▲","-")),2),NA())</f>
        <v>2.86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0.38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0.92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0.56999999999999995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v>
      </c>
    </row>
    <row r="31" spans="1:11" x14ac:dyDescent="0.2">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1.1499999999999999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v>
      </c>
    </row>
    <row r="32" spans="1:11" x14ac:dyDescent="0.2">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2.11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3.02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3.36</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7.61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10.99</v>
      </c>
    </row>
    <row r="36" spans="1:16" x14ac:dyDescent="0.2">
      <c r="A36" s="175" t="str">
        <f>IF(連結実質赤字比率に係る赤字・黒字の構成分析!C$34="",NA(),連結実質赤字比率に係る赤字・黒字の構成分析!C$34)</f>
        <v>自動車駐車場特別会計</v>
      </c>
      <c r="B36" s="175">
        <f>IF(ROUND(VALUE(SUBSTITUTE(連結実質赤字比率に係る赤字・黒字の構成分析!F$34,"▲", "-")), 2) &lt; 0, ABS(ROUND(VALUE(SUBSTITUTE(連結実質赤字比率に係る赤字・黒字の構成分析!F$34,"▲", "-")), 2)), NA())</f>
        <v>0.28999999999999998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0.21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0.18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0.13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7.0000000000000007E-2</v>
      </c>
      <c r="K36" s="175" t="e">
        <f>IF(ROUND(VALUE(SUBSTITUTE(連結実質赤字比率に係る赤字・黒字の構成分析!J$34,"▲", "-")), 2) &gt;= 0, ABS(ROUND(VALUE(SUBSTITUTE(連結実質赤字比率に係る赤字・黒字の構成分析!J$34,"▲", "-")), 2)), NA())</f>
        <v>#N/A</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14334</v>
      </c>
      <c r="E42" s="176"/>
      <c r="F42" s="176"/>
      <c r="G42" s="176">
        <f>'実質公債費比率（分子）の構造'!L$52</f>
        <v>14044</v>
      </c>
      <c r="H42" s="176"/>
      <c r="I42" s="176"/>
      <c r="J42" s="176">
        <f>'実質公債費比率（分子）の構造'!M$52</f>
        <v>13295</v>
      </c>
      <c r="K42" s="176"/>
      <c r="L42" s="176"/>
      <c r="M42" s="176">
        <f>'実質公債費比率（分子）の構造'!N$52</f>
        <v>13358</v>
      </c>
      <c r="N42" s="176"/>
      <c r="O42" s="176"/>
      <c r="P42" s="176">
        <f>'実質公債費比率（分子）の構造'!O$52</f>
        <v>13455</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2">
      <c r="A44" s="176" t="s">
        <v>66</v>
      </c>
      <c r="B44" s="176">
        <f>'実質公債費比率（分子）の構造'!K$50</f>
        <v>11</v>
      </c>
      <c r="C44" s="176"/>
      <c r="D44" s="176"/>
      <c r="E44" s="176">
        <f>'実質公債費比率（分子）の構造'!L$50</f>
        <v>11</v>
      </c>
      <c r="F44" s="176"/>
      <c r="G44" s="176"/>
      <c r="H44" s="176">
        <f>'実質公債費比率（分子）の構造'!M$50</f>
        <v>11</v>
      </c>
      <c r="I44" s="176"/>
      <c r="J44" s="176"/>
      <c r="K44" s="176">
        <f>'実質公債費比率（分子）の構造'!N$50</f>
        <v>11</v>
      </c>
      <c r="L44" s="176"/>
      <c r="M44" s="176"/>
      <c r="N44" s="176">
        <f>'実質公債費比率（分子）の構造'!O$50</f>
        <v>11</v>
      </c>
      <c r="O44" s="176"/>
      <c r="P44" s="176"/>
    </row>
    <row r="45" spans="1:16" x14ac:dyDescent="0.2">
      <c r="A45" s="176" t="s">
        <v>67</v>
      </c>
      <c r="B45" s="176">
        <f>'実質公債費比率（分子）の構造'!K$49</f>
        <v>412</v>
      </c>
      <c r="C45" s="176"/>
      <c r="D45" s="176"/>
      <c r="E45" s="176">
        <f>'実質公債費比率（分子）の構造'!L$49</f>
        <v>401</v>
      </c>
      <c r="F45" s="176"/>
      <c r="G45" s="176"/>
      <c r="H45" s="176">
        <f>'実質公債費比率（分子）の構造'!M$49</f>
        <v>377</v>
      </c>
      <c r="I45" s="176"/>
      <c r="J45" s="176"/>
      <c r="K45" s="176">
        <f>'実質公債費比率（分子）の構造'!N$49</f>
        <v>382</v>
      </c>
      <c r="L45" s="176"/>
      <c r="M45" s="176"/>
      <c r="N45" s="176">
        <f>'実質公債費比率（分子）の構造'!O$49</f>
        <v>391</v>
      </c>
      <c r="O45" s="176"/>
      <c r="P45" s="176"/>
    </row>
    <row r="46" spans="1:16" x14ac:dyDescent="0.2">
      <c r="A46" s="176" t="s">
        <v>68</v>
      </c>
      <c r="B46" s="176">
        <f>'実質公債費比率（分子）の構造'!K$48</f>
        <v>3552</v>
      </c>
      <c r="C46" s="176"/>
      <c r="D46" s="176"/>
      <c r="E46" s="176">
        <f>'実質公債費比率（分子）の構造'!L$48</f>
        <v>3239</v>
      </c>
      <c r="F46" s="176"/>
      <c r="G46" s="176"/>
      <c r="H46" s="176">
        <f>'実質公債費比率（分子）の構造'!M$48</f>
        <v>2857</v>
      </c>
      <c r="I46" s="176"/>
      <c r="J46" s="176"/>
      <c r="K46" s="176">
        <f>'実質公債費比率（分子）の構造'!N$48</f>
        <v>2879</v>
      </c>
      <c r="L46" s="176"/>
      <c r="M46" s="176"/>
      <c r="N46" s="176">
        <f>'実質公債費比率（分子）の構造'!O$48</f>
        <v>2709</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10063</v>
      </c>
      <c r="C49" s="176"/>
      <c r="D49" s="176"/>
      <c r="E49" s="176">
        <f>'実質公債費比率（分子）の構造'!L$45</f>
        <v>9672</v>
      </c>
      <c r="F49" s="176"/>
      <c r="G49" s="176"/>
      <c r="H49" s="176">
        <f>'実質公債費比率（分子）の構造'!M$45</f>
        <v>10090</v>
      </c>
      <c r="I49" s="176"/>
      <c r="J49" s="176"/>
      <c r="K49" s="176">
        <f>'実質公債費比率（分子）の構造'!N$45</f>
        <v>10644</v>
      </c>
      <c r="L49" s="176"/>
      <c r="M49" s="176"/>
      <c r="N49" s="176">
        <f>'実質公債費比率（分子）の構造'!O$45</f>
        <v>11051</v>
      </c>
      <c r="O49" s="176"/>
      <c r="P49" s="176"/>
    </row>
    <row r="50" spans="1:16" x14ac:dyDescent="0.2">
      <c r="A50" s="176" t="s">
        <v>72</v>
      </c>
      <c r="B50" s="176" t="e">
        <f>NA()</f>
        <v>#N/A</v>
      </c>
      <c r="C50" s="176">
        <f>IF(ISNUMBER('実質公債費比率（分子）の構造'!K$53),'実質公債費比率（分子）の構造'!K$53,NA())</f>
        <v>-296</v>
      </c>
      <c r="D50" s="176" t="e">
        <f>NA()</f>
        <v>#N/A</v>
      </c>
      <c r="E50" s="176" t="e">
        <f>NA()</f>
        <v>#N/A</v>
      </c>
      <c r="F50" s="176">
        <f>IF(ISNUMBER('実質公債費比率（分子）の構造'!L$53),'実質公債費比率（分子）の構造'!L$53,NA())</f>
        <v>-721</v>
      </c>
      <c r="G50" s="176" t="e">
        <f>NA()</f>
        <v>#N/A</v>
      </c>
      <c r="H50" s="176" t="e">
        <f>NA()</f>
        <v>#N/A</v>
      </c>
      <c r="I50" s="176">
        <f>IF(ISNUMBER('実質公債費比率（分子）の構造'!M$53),'実質公債費比率（分子）の構造'!M$53,NA())</f>
        <v>40</v>
      </c>
      <c r="J50" s="176" t="e">
        <f>NA()</f>
        <v>#N/A</v>
      </c>
      <c r="K50" s="176" t="e">
        <f>NA()</f>
        <v>#N/A</v>
      </c>
      <c r="L50" s="176">
        <f>IF(ISNUMBER('実質公債費比率（分子）の構造'!N$53),'実質公債費比率（分子）の構造'!N$53,NA())</f>
        <v>558</v>
      </c>
      <c r="M50" s="176" t="e">
        <f>NA()</f>
        <v>#N/A</v>
      </c>
      <c r="N50" s="176" t="e">
        <f>NA()</f>
        <v>#N/A</v>
      </c>
      <c r="O50" s="176">
        <f>IF(ISNUMBER('実質公債費比率（分子）の構造'!O$53),'実質公債費比率（分子）の構造'!O$53,NA())</f>
        <v>708</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118571</v>
      </c>
      <c r="E56" s="175"/>
      <c r="F56" s="175"/>
      <c r="G56" s="175">
        <f>'将来負担比率（分子）の構造'!J$52</f>
        <v>119413</v>
      </c>
      <c r="H56" s="175"/>
      <c r="I56" s="175"/>
      <c r="J56" s="175">
        <f>'将来負担比率（分子）の構造'!K$52</f>
        <v>119111</v>
      </c>
      <c r="K56" s="175"/>
      <c r="L56" s="175"/>
      <c r="M56" s="175">
        <f>'将来負担比率（分子）の構造'!L$52</f>
        <v>116840</v>
      </c>
      <c r="N56" s="175"/>
      <c r="O56" s="175"/>
      <c r="P56" s="175">
        <f>'将来負担比率（分子）の構造'!M$52</f>
        <v>113778</v>
      </c>
    </row>
    <row r="57" spans="1:16" x14ac:dyDescent="0.2">
      <c r="A57" s="175" t="s">
        <v>43</v>
      </c>
      <c r="B57" s="175"/>
      <c r="C57" s="175"/>
      <c r="D57" s="175">
        <f>'将来負担比率（分子）の構造'!I$51</f>
        <v>27376</v>
      </c>
      <c r="E57" s="175"/>
      <c r="F57" s="175"/>
      <c r="G57" s="175">
        <f>'将来負担比率（分子）の構造'!J$51</f>
        <v>28285</v>
      </c>
      <c r="H57" s="175"/>
      <c r="I57" s="175"/>
      <c r="J57" s="175">
        <f>'将来負担比率（分子）の構造'!K$51</f>
        <v>26448</v>
      </c>
      <c r="K57" s="175"/>
      <c r="L57" s="175"/>
      <c r="M57" s="175">
        <f>'将来負担比率（分子）の構造'!L$51</f>
        <v>26294</v>
      </c>
      <c r="N57" s="175"/>
      <c r="O57" s="175"/>
      <c r="P57" s="175">
        <f>'将来負担比率（分子）の構造'!M$51</f>
        <v>26706</v>
      </c>
    </row>
    <row r="58" spans="1:16" x14ac:dyDescent="0.2">
      <c r="A58" s="175" t="s">
        <v>42</v>
      </c>
      <c r="B58" s="175"/>
      <c r="C58" s="175"/>
      <c r="D58" s="175">
        <f>'将来負担比率（分子）の構造'!I$50</f>
        <v>31104</v>
      </c>
      <c r="E58" s="175"/>
      <c r="F58" s="175"/>
      <c r="G58" s="175">
        <f>'将来負担比率（分子）の構造'!J$50</f>
        <v>33265</v>
      </c>
      <c r="H58" s="175"/>
      <c r="I58" s="175"/>
      <c r="J58" s="175">
        <f>'将来負担比率（分子）の構造'!K$50</f>
        <v>33335</v>
      </c>
      <c r="K58" s="175"/>
      <c r="L58" s="175"/>
      <c r="M58" s="175">
        <f>'将来負担比率（分子）の構造'!L$50</f>
        <v>36881</v>
      </c>
      <c r="N58" s="175"/>
      <c r="O58" s="175"/>
      <c r="P58" s="175">
        <f>'将来負担比率（分子）の構造'!M$50</f>
        <v>40626</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1145</v>
      </c>
      <c r="C61" s="175"/>
      <c r="D61" s="175"/>
      <c r="E61" s="175">
        <f>'将来負担比率（分子）の構造'!J$46</f>
        <v>1136</v>
      </c>
      <c r="F61" s="175"/>
      <c r="G61" s="175"/>
      <c r="H61" s="175">
        <f>'将来負担比率（分子）の構造'!K$46</f>
        <v>1080</v>
      </c>
      <c r="I61" s="175"/>
      <c r="J61" s="175"/>
      <c r="K61" s="175">
        <f>'将来負担比率（分子）の構造'!L$46</f>
        <v>1075</v>
      </c>
      <c r="L61" s="175"/>
      <c r="M61" s="175"/>
      <c r="N61" s="175">
        <f>'将来負担比率（分子）の構造'!M$46</f>
        <v>906</v>
      </c>
      <c r="O61" s="175"/>
      <c r="P61" s="175"/>
    </row>
    <row r="62" spans="1:16" x14ac:dyDescent="0.2">
      <c r="A62" s="175" t="s">
        <v>36</v>
      </c>
      <c r="B62" s="175">
        <f>'将来負担比率（分子）の構造'!I$45</f>
        <v>15453</v>
      </c>
      <c r="C62" s="175"/>
      <c r="D62" s="175"/>
      <c r="E62" s="175">
        <f>'将来負担比率（分子）の構造'!J$45</f>
        <v>14648</v>
      </c>
      <c r="F62" s="175"/>
      <c r="G62" s="175"/>
      <c r="H62" s="175">
        <f>'将来負担比率（分子）の構造'!K$45</f>
        <v>13416</v>
      </c>
      <c r="I62" s="175"/>
      <c r="J62" s="175"/>
      <c r="K62" s="175">
        <f>'将来負担比率（分子）の構造'!L$45</f>
        <v>13041</v>
      </c>
      <c r="L62" s="175"/>
      <c r="M62" s="175"/>
      <c r="N62" s="175">
        <f>'将来負担比率（分子）の構造'!M$45</f>
        <v>13077</v>
      </c>
      <c r="O62" s="175"/>
      <c r="P62" s="175"/>
    </row>
    <row r="63" spans="1:16" x14ac:dyDescent="0.2">
      <c r="A63" s="175" t="s">
        <v>35</v>
      </c>
      <c r="B63" s="175">
        <f>'将来負担比率（分子）の構造'!I$44</f>
        <v>2341</v>
      </c>
      <c r="C63" s="175"/>
      <c r="D63" s="175"/>
      <c r="E63" s="175">
        <f>'将来負担比率（分子）の構造'!J$44</f>
        <v>2075</v>
      </c>
      <c r="F63" s="175"/>
      <c r="G63" s="175"/>
      <c r="H63" s="175">
        <f>'将来負担比率（分子）の構造'!K$44</f>
        <v>1823</v>
      </c>
      <c r="I63" s="175"/>
      <c r="J63" s="175"/>
      <c r="K63" s="175">
        <f>'将来負担比率（分子）の構造'!L$44</f>
        <v>1482</v>
      </c>
      <c r="L63" s="175"/>
      <c r="M63" s="175"/>
      <c r="N63" s="175">
        <f>'将来負担比率（分子）の構造'!M$44</f>
        <v>1223</v>
      </c>
      <c r="O63" s="175"/>
      <c r="P63" s="175"/>
    </row>
    <row r="64" spans="1:16" x14ac:dyDescent="0.2">
      <c r="A64" s="175" t="s">
        <v>34</v>
      </c>
      <c r="B64" s="175">
        <f>'将来負担比率（分子）の構造'!I$43</f>
        <v>30859</v>
      </c>
      <c r="C64" s="175"/>
      <c r="D64" s="175"/>
      <c r="E64" s="175">
        <f>'将来負担比率（分子）の構造'!J$43</f>
        <v>31141</v>
      </c>
      <c r="F64" s="175"/>
      <c r="G64" s="175"/>
      <c r="H64" s="175">
        <f>'将来負担比率（分子）の構造'!K$43</f>
        <v>29334</v>
      </c>
      <c r="I64" s="175"/>
      <c r="J64" s="175"/>
      <c r="K64" s="175">
        <f>'将来負担比率（分子）の構造'!L$43</f>
        <v>27461</v>
      </c>
      <c r="L64" s="175"/>
      <c r="M64" s="175"/>
      <c r="N64" s="175">
        <f>'将来負担比率（分子）の構造'!M$43</f>
        <v>25207</v>
      </c>
      <c r="O64" s="175"/>
      <c r="P64" s="175"/>
    </row>
    <row r="65" spans="1:16" x14ac:dyDescent="0.2">
      <c r="A65" s="175" t="s">
        <v>33</v>
      </c>
      <c r="B65" s="175">
        <f>'将来負担比率（分子）の構造'!I$42</f>
        <v>4674</v>
      </c>
      <c r="C65" s="175"/>
      <c r="D65" s="175"/>
      <c r="E65" s="175">
        <f>'将来負担比率（分子）の構造'!J$42</f>
        <v>4663</v>
      </c>
      <c r="F65" s="175"/>
      <c r="G65" s="175"/>
      <c r="H65" s="175">
        <f>'将来負担比率（分子）の構造'!K$42</f>
        <v>4646</v>
      </c>
      <c r="I65" s="175"/>
      <c r="J65" s="175"/>
      <c r="K65" s="175">
        <f>'将来負担比率（分子）の構造'!L$42</f>
        <v>4425</v>
      </c>
      <c r="L65" s="175"/>
      <c r="M65" s="175"/>
      <c r="N65" s="175">
        <f>'将来負担比率（分子）の構造'!M$42</f>
        <v>3917</v>
      </c>
      <c r="O65" s="175"/>
      <c r="P65" s="175"/>
    </row>
    <row r="66" spans="1:16" x14ac:dyDescent="0.2">
      <c r="A66" s="175" t="s">
        <v>32</v>
      </c>
      <c r="B66" s="175">
        <f>'将来負担比率（分子）の構造'!I$41</f>
        <v>104182</v>
      </c>
      <c r="C66" s="175"/>
      <c r="D66" s="175"/>
      <c r="E66" s="175">
        <f>'将来負担比率（分子）の構造'!J$41</f>
        <v>105708</v>
      </c>
      <c r="F66" s="175"/>
      <c r="G66" s="175"/>
      <c r="H66" s="175">
        <f>'将来負担比率（分子）の構造'!K$41</f>
        <v>111037</v>
      </c>
      <c r="I66" s="175"/>
      <c r="J66" s="175"/>
      <c r="K66" s="175">
        <f>'将来負担比率（分子）の構造'!L$41</f>
        <v>113685</v>
      </c>
      <c r="L66" s="175"/>
      <c r="M66" s="175"/>
      <c r="N66" s="175">
        <f>'将来負担比率（分子）の構造'!M$41</f>
        <v>112893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12666</v>
      </c>
      <c r="C72" s="179">
        <f>基金残高に係る経年分析!G55</f>
        <v>13602</v>
      </c>
      <c r="D72" s="179">
        <f>基金残高に係る経年分析!H55</f>
        <v>15499</v>
      </c>
    </row>
    <row r="73" spans="1:16" x14ac:dyDescent="0.2">
      <c r="A73" s="178" t="s">
        <v>79</v>
      </c>
      <c r="B73" s="179">
        <f>基金残高に係る経年分析!F56</f>
        <v>4397</v>
      </c>
      <c r="C73" s="179">
        <f>基金残高に係る経年分析!G56</f>
        <v>5397</v>
      </c>
      <c r="D73" s="179">
        <f>基金残高に係る経年分析!H56</f>
        <v>5897</v>
      </c>
    </row>
    <row r="74" spans="1:16" x14ac:dyDescent="0.2">
      <c r="A74" s="178" t="s">
        <v>80</v>
      </c>
      <c r="B74" s="179">
        <f>基金残高に係る経年分析!F57</f>
        <v>12764</v>
      </c>
      <c r="C74" s="179">
        <f>基金残高に係る経年分析!G57</f>
        <v>14151</v>
      </c>
      <c r="D74" s="179">
        <f>基金残高に係る経年分析!H57</f>
        <v>15541</v>
      </c>
    </row>
  </sheetData>
  <sheetProtection algorithmName="SHA-512" hashValue="m+7FpQ9B7YSAyz5mGNhD1//ES/4MD7TSS9L4AL8kL9gB9fSAQT78Tej2ZkNa0w4AenNYvim60x8Hn1y95sZROQ==" saltValue="MPFRQib2fPDG6Lfun7HN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57912707</v>
      </c>
      <c r="S5" s="613"/>
      <c r="T5" s="613"/>
      <c r="U5" s="613"/>
      <c r="V5" s="613"/>
      <c r="W5" s="613"/>
      <c r="X5" s="613"/>
      <c r="Y5" s="614"/>
      <c r="Z5" s="615">
        <v>35.4</v>
      </c>
      <c r="AA5" s="615"/>
      <c r="AB5" s="615"/>
      <c r="AC5" s="615"/>
      <c r="AD5" s="616">
        <v>53146581</v>
      </c>
      <c r="AE5" s="616"/>
      <c r="AF5" s="616"/>
      <c r="AG5" s="616"/>
      <c r="AH5" s="616"/>
      <c r="AI5" s="616"/>
      <c r="AJ5" s="616"/>
      <c r="AK5" s="616"/>
      <c r="AL5" s="617">
        <v>65.400000000000006</v>
      </c>
      <c r="AM5" s="618"/>
      <c r="AN5" s="618"/>
      <c r="AO5" s="619"/>
      <c r="AP5" s="609" t="s">
        <v>226</v>
      </c>
      <c r="AQ5" s="610"/>
      <c r="AR5" s="610"/>
      <c r="AS5" s="610"/>
      <c r="AT5" s="610"/>
      <c r="AU5" s="610"/>
      <c r="AV5" s="610"/>
      <c r="AW5" s="610"/>
      <c r="AX5" s="610"/>
      <c r="AY5" s="610"/>
      <c r="AZ5" s="610"/>
      <c r="BA5" s="610"/>
      <c r="BB5" s="610"/>
      <c r="BC5" s="610"/>
      <c r="BD5" s="610"/>
      <c r="BE5" s="610"/>
      <c r="BF5" s="611"/>
      <c r="BG5" s="623">
        <v>51681036</v>
      </c>
      <c r="BH5" s="624"/>
      <c r="BI5" s="624"/>
      <c r="BJ5" s="624"/>
      <c r="BK5" s="624"/>
      <c r="BL5" s="624"/>
      <c r="BM5" s="624"/>
      <c r="BN5" s="625"/>
      <c r="BO5" s="626">
        <v>89.2</v>
      </c>
      <c r="BP5" s="626"/>
      <c r="BQ5" s="626"/>
      <c r="BR5" s="626"/>
      <c r="BS5" s="627">
        <v>803629</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640249</v>
      </c>
      <c r="S6" s="624"/>
      <c r="T6" s="624"/>
      <c r="U6" s="624"/>
      <c r="V6" s="624"/>
      <c r="W6" s="624"/>
      <c r="X6" s="624"/>
      <c r="Y6" s="625"/>
      <c r="Z6" s="626">
        <v>0.4</v>
      </c>
      <c r="AA6" s="626"/>
      <c r="AB6" s="626"/>
      <c r="AC6" s="626"/>
      <c r="AD6" s="627">
        <v>640249</v>
      </c>
      <c r="AE6" s="627"/>
      <c r="AF6" s="627"/>
      <c r="AG6" s="627"/>
      <c r="AH6" s="627"/>
      <c r="AI6" s="627"/>
      <c r="AJ6" s="627"/>
      <c r="AK6" s="627"/>
      <c r="AL6" s="628">
        <v>0.8</v>
      </c>
      <c r="AM6" s="629"/>
      <c r="AN6" s="629"/>
      <c r="AO6" s="630"/>
      <c r="AP6" s="620" t="s">
        <v>231</v>
      </c>
      <c r="AQ6" s="621"/>
      <c r="AR6" s="621"/>
      <c r="AS6" s="621"/>
      <c r="AT6" s="621"/>
      <c r="AU6" s="621"/>
      <c r="AV6" s="621"/>
      <c r="AW6" s="621"/>
      <c r="AX6" s="621"/>
      <c r="AY6" s="621"/>
      <c r="AZ6" s="621"/>
      <c r="BA6" s="621"/>
      <c r="BB6" s="621"/>
      <c r="BC6" s="621"/>
      <c r="BD6" s="621"/>
      <c r="BE6" s="621"/>
      <c r="BF6" s="622"/>
      <c r="BG6" s="623">
        <v>51681036</v>
      </c>
      <c r="BH6" s="624"/>
      <c r="BI6" s="624"/>
      <c r="BJ6" s="624"/>
      <c r="BK6" s="624"/>
      <c r="BL6" s="624"/>
      <c r="BM6" s="624"/>
      <c r="BN6" s="625"/>
      <c r="BO6" s="626">
        <v>89.2</v>
      </c>
      <c r="BP6" s="626"/>
      <c r="BQ6" s="626"/>
      <c r="BR6" s="626"/>
      <c r="BS6" s="627">
        <v>803629</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606189</v>
      </c>
      <c r="CS6" s="624"/>
      <c r="CT6" s="624"/>
      <c r="CU6" s="624"/>
      <c r="CV6" s="624"/>
      <c r="CW6" s="624"/>
      <c r="CX6" s="624"/>
      <c r="CY6" s="625"/>
      <c r="CZ6" s="617">
        <v>0.4</v>
      </c>
      <c r="DA6" s="618"/>
      <c r="DB6" s="618"/>
      <c r="DC6" s="634"/>
      <c r="DD6" s="632" t="s">
        <v>233</v>
      </c>
      <c r="DE6" s="624"/>
      <c r="DF6" s="624"/>
      <c r="DG6" s="624"/>
      <c r="DH6" s="624"/>
      <c r="DI6" s="624"/>
      <c r="DJ6" s="624"/>
      <c r="DK6" s="624"/>
      <c r="DL6" s="624"/>
      <c r="DM6" s="624"/>
      <c r="DN6" s="624"/>
      <c r="DO6" s="624"/>
      <c r="DP6" s="625"/>
      <c r="DQ6" s="632">
        <v>606189</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56690</v>
      </c>
      <c r="S7" s="624"/>
      <c r="T7" s="624"/>
      <c r="U7" s="624"/>
      <c r="V7" s="624"/>
      <c r="W7" s="624"/>
      <c r="X7" s="624"/>
      <c r="Y7" s="625"/>
      <c r="Z7" s="626">
        <v>0</v>
      </c>
      <c r="AA7" s="626"/>
      <c r="AB7" s="626"/>
      <c r="AC7" s="626"/>
      <c r="AD7" s="627">
        <v>56690</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26661287</v>
      </c>
      <c r="BH7" s="624"/>
      <c r="BI7" s="624"/>
      <c r="BJ7" s="624"/>
      <c r="BK7" s="624"/>
      <c r="BL7" s="624"/>
      <c r="BM7" s="624"/>
      <c r="BN7" s="625"/>
      <c r="BO7" s="626">
        <v>46</v>
      </c>
      <c r="BP7" s="626"/>
      <c r="BQ7" s="626"/>
      <c r="BR7" s="626"/>
      <c r="BS7" s="627">
        <v>803629</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13158157</v>
      </c>
      <c r="CS7" s="624"/>
      <c r="CT7" s="624"/>
      <c r="CU7" s="624"/>
      <c r="CV7" s="624"/>
      <c r="CW7" s="624"/>
      <c r="CX7" s="624"/>
      <c r="CY7" s="625"/>
      <c r="CZ7" s="626">
        <v>8.1999999999999993</v>
      </c>
      <c r="DA7" s="626"/>
      <c r="DB7" s="626"/>
      <c r="DC7" s="626"/>
      <c r="DD7" s="632">
        <v>238181</v>
      </c>
      <c r="DE7" s="624"/>
      <c r="DF7" s="624"/>
      <c r="DG7" s="624"/>
      <c r="DH7" s="624"/>
      <c r="DI7" s="624"/>
      <c r="DJ7" s="624"/>
      <c r="DK7" s="624"/>
      <c r="DL7" s="624"/>
      <c r="DM7" s="624"/>
      <c r="DN7" s="624"/>
      <c r="DO7" s="624"/>
      <c r="DP7" s="625"/>
      <c r="DQ7" s="632">
        <v>11148056</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472940</v>
      </c>
      <c r="S8" s="624"/>
      <c r="T8" s="624"/>
      <c r="U8" s="624"/>
      <c r="V8" s="624"/>
      <c r="W8" s="624"/>
      <c r="X8" s="624"/>
      <c r="Y8" s="625"/>
      <c r="Z8" s="626">
        <v>0.3</v>
      </c>
      <c r="AA8" s="626"/>
      <c r="AB8" s="626"/>
      <c r="AC8" s="626"/>
      <c r="AD8" s="627">
        <v>472940</v>
      </c>
      <c r="AE8" s="627"/>
      <c r="AF8" s="627"/>
      <c r="AG8" s="627"/>
      <c r="AH8" s="627"/>
      <c r="AI8" s="627"/>
      <c r="AJ8" s="627"/>
      <c r="AK8" s="627"/>
      <c r="AL8" s="628">
        <v>0.6</v>
      </c>
      <c r="AM8" s="629"/>
      <c r="AN8" s="629"/>
      <c r="AO8" s="630"/>
      <c r="AP8" s="620" t="s">
        <v>238</v>
      </c>
      <c r="AQ8" s="621"/>
      <c r="AR8" s="621"/>
      <c r="AS8" s="621"/>
      <c r="AT8" s="621"/>
      <c r="AU8" s="621"/>
      <c r="AV8" s="621"/>
      <c r="AW8" s="621"/>
      <c r="AX8" s="621"/>
      <c r="AY8" s="621"/>
      <c r="AZ8" s="621"/>
      <c r="BA8" s="621"/>
      <c r="BB8" s="621"/>
      <c r="BC8" s="621"/>
      <c r="BD8" s="621"/>
      <c r="BE8" s="621"/>
      <c r="BF8" s="622"/>
      <c r="BG8" s="623">
        <v>669660</v>
      </c>
      <c r="BH8" s="624"/>
      <c r="BI8" s="624"/>
      <c r="BJ8" s="624"/>
      <c r="BK8" s="624"/>
      <c r="BL8" s="624"/>
      <c r="BM8" s="624"/>
      <c r="BN8" s="625"/>
      <c r="BO8" s="626">
        <v>1.2</v>
      </c>
      <c r="BP8" s="626"/>
      <c r="BQ8" s="626"/>
      <c r="BR8" s="626"/>
      <c r="BS8" s="627" t="s">
        <v>233</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77586128</v>
      </c>
      <c r="CS8" s="624"/>
      <c r="CT8" s="624"/>
      <c r="CU8" s="624"/>
      <c r="CV8" s="624"/>
      <c r="CW8" s="624"/>
      <c r="CX8" s="624"/>
      <c r="CY8" s="625"/>
      <c r="CZ8" s="626">
        <v>48.4</v>
      </c>
      <c r="DA8" s="626"/>
      <c r="DB8" s="626"/>
      <c r="DC8" s="626"/>
      <c r="DD8" s="632">
        <v>559996</v>
      </c>
      <c r="DE8" s="624"/>
      <c r="DF8" s="624"/>
      <c r="DG8" s="624"/>
      <c r="DH8" s="624"/>
      <c r="DI8" s="624"/>
      <c r="DJ8" s="624"/>
      <c r="DK8" s="624"/>
      <c r="DL8" s="624"/>
      <c r="DM8" s="624"/>
      <c r="DN8" s="624"/>
      <c r="DO8" s="624"/>
      <c r="DP8" s="625"/>
      <c r="DQ8" s="632">
        <v>35912558</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338130</v>
      </c>
      <c r="S9" s="624"/>
      <c r="T9" s="624"/>
      <c r="U9" s="624"/>
      <c r="V9" s="624"/>
      <c r="W9" s="624"/>
      <c r="X9" s="624"/>
      <c r="Y9" s="625"/>
      <c r="Z9" s="626">
        <v>0.2</v>
      </c>
      <c r="AA9" s="626"/>
      <c r="AB9" s="626"/>
      <c r="AC9" s="626"/>
      <c r="AD9" s="627">
        <v>338130</v>
      </c>
      <c r="AE9" s="627"/>
      <c r="AF9" s="627"/>
      <c r="AG9" s="627"/>
      <c r="AH9" s="627"/>
      <c r="AI9" s="627"/>
      <c r="AJ9" s="627"/>
      <c r="AK9" s="627"/>
      <c r="AL9" s="628">
        <v>0.4</v>
      </c>
      <c r="AM9" s="629"/>
      <c r="AN9" s="629"/>
      <c r="AO9" s="630"/>
      <c r="AP9" s="620" t="s">
        <v>241</v>
      </c>
      <c r="AQ9" s="621"/>
      <c r="AR9" s="621"/>
      <c r="AS9" s="621"/>
      <c r="AT9" s="621"/>
      <c r="AU9" s="621"/>
      <c r="AV9" s="621"/>
      <c r="AW9" s="621"/>
      <c r="AX9" s="621"/>
      <c r="AY9" s="621"/>
      <c r="AZ9" s="621"/>
      <c r="BA9" s="621"/>
      <c r="BB9" s="621"/>
      <c r="BC9" s="621"/>
      <c r="BD9" s="621"/>
      <c r="BE9" s="621"/>
      <c r="BF9" s="622"/>
      <c r="BG9" s="623">
        <v>22381763</v>
      </c>
      <c r="BH9" s="624"/>
      <c r="BI9" s="624"/>
      <c r="BJ9" s="624"/>
      <c r="BK9" s="624"/>
      <c r="BL9" s="624"/>
      <c r="BM9" s="624"/>
      <c r="BN9" s="625"/>
      <c r="BO9" s="626">
        <v>38.6</v>
      </c>
      <c r="BP9" s="626"/>
      <c r="BQ9" s="626"/>
      <c r="BR9" s="626"/>
      <c r="BS9" s="627" t="s">
        <v>136</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18480799</v>
      </c>
      <c r="CS9" s="624"/>
      <c r="CT9" s="624"/>
      <c r="CU9" s="624"/>
      <c r="CV9" s="624"/>
      <c r="CW9" s="624"/>
      <c r="CX9" s="624"/>
      <c r="CY9" s="625"/>
      <c r="CZ9" s="626">
        <v>11.5</v>
      </c>
      <c r="DA9" s="626"/>
      <c r="DB9" s="626"/>
      <c r="DC9" s="626"/>
      <c r="DD9" s="632">
        <v>1780125</v>
      </c>
      <c r="DE9" s="624"/>
      <c r="DF9" s="624"/>
      <c r="DG9" s="624"/>
      <c r="DH9" s="624"/>
      <c r="DI9" s="624"/>
      <c r="DJ9" s="624"/>
      <c r="DK9" s="624"/>
      <c r="DL9" s="624"/>
      <c r="DM9" s="624"/>
      <c r="DN9" s="624"/>
      <c r="DO9" s="624"/>
      <c r="DP9" s="625"/>
      <c r="DQ9" s="632">
        <v>11706226</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233</v>
      </c>
      <c r="S10" s="624"/>
      <c r="T10" s="624"/>
      <c r="U10" s="624"/>
      <c r="V10" s="624"/>
      <c r="W10" s="624"/>
      <c r="X10" s="624"/>
      <c r="Y10" s="625"/>
      <c r="Z10" s="626" t="s">
        <v>233</v>
      </c>
      <c r="AA10" s="626"/>
      <c r="AB10" s="626"/>
      <c r="AC10" s="626"/>
      <c r="AD10" s="627" t="s">
        <v>233</v>
      </c>
      <c r="AE10" s="627"/>
      <c r="AF10" s="627"/>
      <c r="AG10" s="627"/>
      <c r="AH10" s="627"/>
      <c r="AI10" s="627"/>
      <c r="AJ10" s="627"/>
      <c r="AK10" s="627"/>
      <c r="AL10" s="628" t="s">
        <v>233</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795055</v>
      </c>
      <c r="BH10" s="624"/>
      <c r="BI10" s="624"/>
      <c r="BJ10" s="624"/>
      <c r="BK10" s="624"/>
      <c r="BL10" s="624"/>
      <c r="BM10" s="624"/>
      <c r="BN10" s="625"/>
      <c r="BO10" s="626">
        <v>1.4</v>
      </c>
      <c r="BP10" s="626"/>
      <c r="BQ10" s="626"/>
      <c r="BR10" s="626"/>
      <c r="BS10" s="627" t="s">
        <v>136</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159222</v>
      </c>
      <c r="CS10" s="624"/>
      <c r="CT10" s="624"/>
      <c r="CU10" s="624"/>
      <c r="CV10" s="624"/>
      <c r="CW10" s="624"/>
      <c r="CX10" s="624"/>
      <c r="CY10" s="625"/>
      <c r="CZ10" s="626">
        <v>0.1</v>
      </c>
      <c r="DA10" s="626"/>
      <c r="DB10" s="626"/>
      <c r="DC10" s="626"/>
      <c r="DD10" s="632" t="s">
        <v>233</v>
      </c>
      <c r="DE10" s="624"/>
      <c r="DF10" s="624"/>
      <c r="DG10" s="624"/>
      <c r="DH10" s="624"/>
      <c r="DI10" s="624"/>
      <c r="DJ10" s="624"/>
      <c r="DK10" s="624"/>
      <c r="DL10" s="624"/>
      <c r="DM10" s="624"/>
      <c r="DN10" s="624"/>
      <c r="DO10" s="624"/>
      <c r="DP10" s="625"/>
      <c r="DQ10" s="632">
        <v>153489</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8905281</v>
      </c>
      <c r="S11" s="624"/>
      <c r="T11" s="624"/>
      <c r="U11" s="624"/>
      <c r="V11" s="624"/>
      <c r="W11" s="624"/>
      <c r="X11" s="624"/>
      <c r="Y11" s="625"/>
      <c r="Z11" s="628">
        <v>5.4</v>
      </c>
      <c r="AA11" s="629"/>
      <c r="AB11" s="629"/>
      <c r="AC11" s="635"/>
      <c r="AD11" s="632">
        <v>8905281</v>
      </c>
      <c r="AE11" s="624"/>
      <c r="AF11" s="624"/>
      <c r="AG11" s="624"/>
      <c r="AH11" s="624"/>
      <c r="AI11" s="624"/>
      <c r="AJ11" s="624"/>
      <c r="AK11" s="625"/>
      <c r="AL11" s="628">
        <v>11</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2814809</v>
      </c>
      <c r="BH11" s="624"/>
      <c r="BI11" s="624"/>
      <c r="BJ11" s="624"/>
      <c r="BK11" s="624"/>
      <c r="BL11" s="624"/>
      <c r="BM11" s="624"/>
      <c r="BN11" s="625"/>
      <c r="BO11" s="626">
        <v>4.9000000000000004</v>
      </c>
      <c r="BP11" s="626"/>
      <c r="BQ11" s="626"/>
      <c r="BR11" s="626"/>
      <c r="BS11" s="627">
        <v>803629</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180143</v>
      </c>
      <c r="CS11" s="624"/>
      <c r="CT11" s="624"/>
      <c r="CU11" s="624"/>
      <c r="CV11" s="624"/>
      <c r="CW11" s="624"/>
      <c r="CX11" s="624"/>
      <c r="CY11" s="625"/>
      <c r="CZ11" s="626">
        <v>0.1</v>
      </c>
      <c r="DA11" s="626"/>
      <c r="DB11" s="626"/>
      <c r="DC11" s="626"/>
      <c r="DD11" s="632">
        <v>16112</v>
      </c>
      <c r="DE11" s="624"/>
      <c r="DF11" s="624"/>
      <c r="DG11" s="624"/>
      <c r="DH11" s="624"/>
      <c r="DI11" s="624"/>
      <c r="DJ11" s="624"/>
      <c r="DK11" s="624"/>
      <c r="DL11" s="624"/>
      <c r="DM11" s="624"/>
      <c r="DN11" s="624"/>
      <c r="DO11" s="624"/>
      <c r="DP11" s="625"/>
      <c r="DQ11" s="632">
        <v>144743</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v>79526</v>
      </c>
      <c r="S12" s="624"/>
      <c r="T12" s="624"/>
      <c r="U12" s="624"/>
      <c r="V12" s="624"/>
      <c r="W12" s="624"/>
      <c r="X12" s="624"/>
      <c r="Y12" s="625"/>
      <c r="Z12" s="626">
        <v>0</v>
      </c>
      <c r="AA12" s="626"/>
      <c r="AB12" s="626"/>
      <c r="AC12" s="626"/>
      <c r="AD12" s="627">
        <v>79526</v>
      </c>
      <c r="AE12" s="627"/>
      <c r="AF12" s="627"/>
      <c r="AG12" s="627"/>
      <c r="AH12" s="627"/>
      <c r="AI12" s="627"/>
      <c r="AJ12" s="627"/>
      <c r="AK12" s="627"/>
      <c r="AL12" s="628">
        <v>0.1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22298046</v>
      </c>
      <c r="BH12" s="624"/>
      <c r="BI12" s="624"/>
      <c r="BJ12" s="624"/>
      <c r="BK12" s="624"/>
      <c r="BL12" s="624"/>
      <c r="BM12" s="624"/>
      <c r="BN12" s="625"/>
      <c r="BO12" s="626">
        <v>38.5</v>
      </c>
      <c r="BP12" s="626"/>
      <c r="BQ12" s="626"/>
      <c r="BR12" s="626"/>
      <c r="BS12" s="627" t="s">
        <v>251</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396703</v>
      </c>
      <c r="CS12" s="624"/>
      <c r="CT12" s="624"/>
      <c r="CU12" s="624"/>
      <c r="CV12" s="624"/>
      <c r="CW12" s="624"/>
      <c r="CX12" s="624"/>
      <c r="CY12" s="625"/>
      <c r="CZ12" s="626">
        <v>0.2</v>
      </c>
      <c r="DA12" s="626"/>
      <c r="DB12" s="626"/>
      <c r="DC12" s="626"/>
      <c r="DD12" s="632">
        <v>126188</v>
      </c>
      <c r="DE12" s="624"/>
      <c r="DF12" s="624"/>
      <c r="DG12" s="624"/>
      <c r="DH12" s="624"/>
      <c r="DI12" s="624"/>
      <c r="DJ12" s="624"/>
      <c r="DK12" s="624"/>
      <c r="DL12" s="624"/>
      <c r="DM12" s="624"/>
      <c r="DN12" s="624"/>
      <c r="DO12" s="624"/>
      <c r="DP12" s="625"/>
      <c r="DQ12" s="632">
        <v>271550</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136</v>
      </c>
      <c r="S13" s="624"/>
      <c r="T13" s="624"/>
      <c r="U13" s="624"/>
      <c r="V13" s="624"/>
      <c r="W13" s="624"/>
      <c r="X13" s="624"/>
      <c r="Y13" s="625"/>
      <c r="Z13" s="626" t="s">
        <v>136</v>
      </c>
      <c r="AA13" s="626"/>
      <c r="AB13" s="626"/>
      <c r="AC13" s="626"/>
      <c r="AD13" s="627" t="s">
        <v>136</v>
      </c>
      <c r="AE13" s="627"/>
      <c r="AF13" s="627"/>
      <c r="AG13" s="627"/>
      <c r="AH13" s="627"/>
      <c r="AI13" s="627"/>
      <c r="AJ13" s="627"/>
      <c r="AK13" s="627"/>
      <c r="AL13" s="628" t="s">
        <v>136</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21961739</v>
      </c>
      <c r="BH13" s="624"/>
      <c r="BI13" s="624"/>
      <c r="BJ13" s="624"/>
      <c r="BK13" s="624"/>
      <c r="BL13" s="624"/>
      <c r="BM13" s="624"/>
      <c r="BN13" s="625"/>
      <c r="BO13" s="626">
        <v>37.9</v>
      </c>
      <c r="BP13" s="626"/>
      <c r="BQ13" s="626"/>
      <c r="BR13" s="626"/>
      <c r="BS13" s="627" t="s">
        <v>233</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18781827</v>
      </c>
      <c r="CS13" s="624"/>
      <c r="CT13" s="624"/>
      <c r="CU13" s="624"/>
      <c r="CV13" s="624"/>
      <c r="CW13" s="624"/>
      <c r="CX13" s="624"/>
      <c r="CY13" s="625"/>
      <c r="CZ13" s="626">
        <v>11.7</v>
      </c>
      <c r="DA13" s="626"/>
      <c r="DB13" s="626"/>
      <c r="DC13" s="626"/>
      <c r="DD13" s="632">
        <v>10497409</v>
      </c>
      <c r="DE13" s="624"/>
      <c r="DF13" s="624"/>
      <c r="DG13" s="624"/>
      <c r="DH13" s="624"/>
      <c r="DI13" s="624"/>
      <c r="DJ13" s="624"/>
      <c r="DK13" s="624"/>
      <c r="DL13" s="624"/>
      <c r="DM13" s="624"/>
      <c r="DN13" s="624"/>
      <c r="DO13" s="624"/>
      <c r="DP13" s="625"/>
      <c r="DQ13" s="632">
        <v>8558223</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4667</v>
      </c>
      <c r="S14" s="624"/>
      <c r="T14" s="624"/>
      <c r="U14" s="624"/>
      <c r="V14" s="624"/>
      <c r="W14" s="624"/>
      <c r="X14" s="624"/>
      <c r="Y14" s="625"/>
      <c r="Z14" s="626">
        <v>0</v>
      </c>
      <c r="AA14" s="626"/>
      <c r="AB14" s="626"/>
      <c r="AC14" s="626"/>
      <c r="AD14" s="627">
        <v>4667</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626346</v>
      </c>
      <c r="BH14" s="624"/>
      <c r="BI14" s="624"/>
      <c r="BJ14" s="624"/>
      <c r="BK14" s="624"/>
      <c r="BL14" s="624"/>
      <c r="BM14" s="624"/>
      <c r="BN14" s="625"/>
      <c r="BO14" s="626">
        <v>1.1000000000000001</v>
      </c>
      <c r="BP14" s="626"/>
      <c r="BQ14" s="626"/>
      <c r="BR14" s="626"/>
      <c r="BS14" s="627" t="s">
        <v>136</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4977261</v>
      </c>
      <c r="CS14" s="624"/>
      <c r="CT14" s="624"/>
      <c r="CU14" s="624"/>
      <c r="CV14" s="624"/>
      <c r="CW14" s="624"/>
      <c r="CX14" s="624"/>
      <c r="CY14" s="625"/>
      <c r="CZ14" s="626">
        <v>3.1</v>
      </c>
      <c r="DA14" s="626"/>
      <c r="DB14" s="626"/>
      <c r="DC14" s="626"/>
      <c r="DD14" s="632" t="s">
        <v>136</v>
      </c>
      <c r="DE14" s="624"/>
      <c r="DF14" s="624"/>
      <c r="DG14" s="624"/>
      <c r="DH14" s="624"/>
      <c r="DI14" s="624"/>
      <c r="DJ14" s="624"/>
      <c r="DK14" s="624"/>
      <c r="DL14" s="624"/>
      <c r="DM14" s="624"/>
      <c r="DN14" s="624"/>
      <c r="DO14" s="624"/>
      <c r="DP14" s="625"/>
      <c r="DQ14" s="632">
        <v>4924800</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136</v>
      </c>
      <c r="S15" s="624"/>
      <c r="T15" s="624"/>
      <c r="U15" s="624"/>
      <c r="V15" s="624"/>
      <c r="W15" s="624"/>
      <c r="X15" s="624"/>
      <c r="Y15" s="625"/>
      <c r="Z15" s="626" t="s">
        <v>251</v>
      </c>
      <c r="AA15" s="626"/>
      <c r="AB15" s="626"/>
      <c r="AC15" s="626"/>
      <c r="AD15" s="627" t="s">
        <v>136</v>
      </c>
      <c r="AE15" s="627"/>
      <c r="AF15" s="627"/>
      <c r="AG15" s="627"/>
      <c r="AH15" s="627"/>
      <c r="AI15" s="627"/>
      <c r="AJ15" s="627"/>
      <c r="AK15" s="627"/>
      <c r="AL15" s="628" t="s">
        <v>136</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2095357</v>
      </c>
      <c r="BH15" s="624"/>
      <c r="BI15" s="624"/>
      <c r="BJ15" s="624"/>
      <c r="BK15" s="624"/>
      <c r="BL15" s="624"/>
      <c r="BM15" s="624"/>
      <c r="BN15" s="625"/>
      <c r="BO15" s="626">
        <v>3.6</v>
      </c>
      <c r="BP15" s="626"/>
      <c r="BQ15" s="626"/>
      <c r="BR15" s="626"/>
      <c r="BS15" s="627" t="s">
        <v>233</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14641529</v>
      </c>
      <c r="CS15" s="624"/>
      <c r="CT15" s="624"/>
      <c r="CU15" s="624"/>
      <c r="CV15" s="624"/>
      <c r="CW15" s="624"/>
      <c r="CX15" s="624"/>
      <c r="CY15" s="625"/>
      <c r="CZ15" s="626">
        <v>9.1</v>
      </c>
      <c r="DA15" s="626"/>
      <c r="DB15" s="626"/>
      <c r="DC15" s="626"/>
      <c r="DD15" s="632">
        <v>3552605</v>
      </c>
      <c r="DE15" s="624"/>
      <c r="DF15" s="624"/>
      <c r="DG15" s="624"/>
      <c r="DH15" s="624"/>
      <c r="DI15" s="624"/>
      <c r="DJ15" s="624"/>
      <c r="DK15" s="624"/>
      <c r="DL15" s="624"/>
      <c r="DM15" s="624"/>
      <c r="DN15" s="624"/>
      <c r="DO15" s="624"/>
      <c r="DP15" s="625"/>
      <c r="DQ15" s="632">
        <v>10835235</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139654</v>
      </c>
      <c r="S16" s="624"/>
      <c r="T16" s="624"/>
      <c r="U16" s="624"/>
      <c r="V16" s="624"/>
      <c r="W16" s="624"/>
      <c r="X16" s="624"/>
      <c r="Y16" s="625"/>
      <c r="Z16" s="626">
        <v>0.1</v>
      </c>
      <c r="AA16" s="626"/>
      <c r="AB16" s="626"/>
      <c r="AC16" s="626"/>
      <c r="AD16" s="627">
        <v>139654</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136</v>
      </c>
      <c r="BH16" s="624"/>
      <c r="BI16" s="624"/>
      <c r="BJ16" s="624"/>
      <c r="BK16" s="624"/>
      <c r="BL16" s="624"/>
      <c r="BM16" s="624"/>
      <c r="BN16" s="625"/>
      <c r="BO16" s="626" t="s">
        <v>233</v>
      </c>
      <c r="BP16" s="626"/>
      <c r="BQ16" s="626"/>
      <c r="BR16" s="626"/>
      <c r="BS16" s="627" t="s">
        <v>136</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9655</v>
      </c>
      <c r="CS16" s="624"/>
      <c r="CT16" s="624"/>
      <c r="CU16" s="624"/>
      <c r="CV16" s="624"/>
      <c r="CW16" s="624"/>
      <c r="CX16" s="624"/>
      <c r="CY16" s="625"/>
      <c r="CZ16" s="626">
        <v>0</v>
      </c>
      <c r="DA16" s="626"/>
      <c r="DB16" s="626"/>
      <c r="DC16" s="626"/>
      <c r="DD16" s="632" t="s">
        <v>136</v>
      </c>
      <c r="DE16" s="624"/>
      <c r="DF16" s="624"/>
      <c r="DG16" s="624"/>
      <c r="DH16" s="624"/>
      <c r="DI16" s="624"/>
      <c r="DJ16" s="624"/>
      <c r="DK16" s="624"/>
      <c r="DL16" s="624"/>
      <c r="DM16" s="624"/>
      <c r="DN16" s="624"/>
      <c r="DO16" s="624"/>
      <c r="DP16" s="625"/>
      <c r="DQ16" s="632">
        <v>9655</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764342</v>
      </c>
      <c r="S17" s="624"/>
      <c r="T17" s="624"/>
      <c r="U17" s="624"/>
      <c r="V17" s="624"/>
      <c r="W17" s="624"/>
      <c r="X17" s="624"/>
      <c r="Y17" s="625"/>
      <c r="Z17" s="626">
        <v>0.5</v>
      </c>
      <c r="AA17" s="626"/>
      <c r="AB17" s="626"/>
      <c r="AC17" s="626"/>
      <c r="AD17" s="627">
        <v>764342</v>
      </c>
      <c r="AE17" s="627"/>
      <c r="AF17" s="627"/>
      <c r="AG17" s="627"/>
      <c r="AH17" s="627"/>
      <c r="AI17" s="627"/>
      <c r="AJ17" s="627"/>
      <c r="AK17" s="627"/>
      <c r="AL17" s="628">
        <v>0.9</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233</v>
      </c>
      <c r="BH17" s="624"/>
      <c r="BI17" s="624"/>
      <c r="BJ17" s="624"/>
      <c r="BK17" s="624"/>
      <c r="BL17" s="624"/>
      <c r="BM17" s="624"/>
      <c r="BN17" s="625"/>
      <c r="BO17" s="626" t="s">
        <v>136</v>
      </c>
      <c r="BP17" s="626"/>
      <c r="BQ17" s="626"/>
      <c r="BR17" s="626"/>
      <c r="BS17" s="627" t="s">
        <v>251</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11447262</v>
      </c>
      <c r="CS17" s="624"/>
      <c r="CT17" s="624"/>
      <c r="CU17" s="624"/>
      <c r="CV17" s="624"/>
      <c r="CW17" s="624"/>
      <c r="CX17" s="624"/>
      <c r="CY17" s="625"/>
      <c r="CZ17" s="626">
        <v>7.1</v>
      </c>
      <c r="DA17" s="626"/>
      <c r="DB17" s="626"/>
      <c r="DC17" s="626"/>
      <c r="DD17" s="632" t="s">
        <v>136</v>
      </c>
      <c r="DE17" s="624"/>
      <c r="DF17" s="624"/>
      <c r="DG17" s="624"/>
      <c r="DH17" s="624"/>
      <c r="DI17" s="624"/>
      <c r="DJ17" s="624"/>
      <c r="DK17" s="624"/>
      <c r="DL17" s="624"/>
      <c r="DM17" s="624"/>
      <c r="DN17" s="624"/>
      <c r="DO17" s="624"/>
      <c r="DP17" s="625"/>
      <c r="DQ17" s="632">
        <v>11204537</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444843</v>
      </c>
      <c r="S18" s="624"/>
      <c r="T18" s="624"/>
      <c r="U18" s="624"/>
      <c r="V18" s="624"/>
      <c r="W18" s="624"/>
      <c r="X18" s="624"/>
      <c r="Y18" s="625"/>
      <c r="Z18" s="626">
        <v>0.3</v>
      </c>
      <c r="AA18" s="626"/>
      <c r="AB18" s="626"/>
      <c r="AC18" s="626"/>
      <c r="AD18" s="627">
        <v>444843</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136</v>
      </c>
      <c r="BH18" s="624"/>
      <c r="BI18" s="624"/>
      <c r="BJ18" s="624"/>
      <c r="BK18" s="624"/>
      <c r="BL18" s="624"/>
      <c r="BM18" s="624"/>
      <c r="BN18" s="625"/>
      <c r="BO18" s="626" t="s">
        <v>136</v>
      </c>
      <c r="BP18" s="626"/>
      <c r="BQ18" s="626"/>
      <c r="BR18" s="626"/>
      <c r="BS18" s="627" t="s">
        <v>233</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233</v>
      </c>
      <c r="CS18" s="624"/>
      <c r="CT18" s="624"/>
      <c r="CU18" s="624"/>
      <c r="CV18" s="624"/>
      <c r="CW18" s="624"/>
      <c r="CX18" s="624"/>
      <c r="CY18" s="625"/>
      <c r="CZ18" s="626" t="s">
        <v>251</v>
      </c>
      <c r="DA18" s="626"/>
      <c r="DB18" s="626"/>
      <c r="DC18" s="626"/>
      <c r="DD18" s="632" t="s">
        <v>233</v>
      </c>
      <c r="DE18" s="624"/>
      <c r="DF18" s="624"/>
      <c r="DG18" s="624"/>
      <c r="DH18" s="624"/>
      <c r="DI18" s="624"/>
      <c r="DJ18" s="624"/>
      <c r="DK18" s="624"/>
      <c r="DL18" s="624"/>
      <c r="DM18" s="624"/>
      <c r="DN18" s="624"/>
      <c r="DO18" s="624"/>
      <c r="DP18" s="625"/>
      <c r="DQ18" s="632" t="s">
        <v>136</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437131</v>
      </c>
      <c r="S19" s="624"/>
      <c r="T19" s="624"/>
      <c r="U19" s="624"/>
      <c r="V19" s="624"/>
      <c r="W19" s="624"/>
      <c r="X19" s="624"/>
      <c r="Y19" s="625"/>
      <c r="Z19" s="626">
        <v>0.3</v>
      </c>
      <c r="AA19" s="626"/>
      <c r="AB19" s="626"/>
      <c r="AC19" s="626"/>
      <c r="AD19" s="627">
        <v>437131</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6231671</v>
      </c>
      <c r="BH19" s="624"/>
      <c r="BI19" s="624"/>
      <c r="BJ19" s="624"/>
      <c r="BK19" s="624"/>
      <c r="BL19" s="624"/>
      <c r="BM19" s="624"/>
      <c r="BN19" s="625"/>
      <c r="BO19" s="626">
        <v>10.8</v>
      </c>
      <c r="BP19" s="626"/>
      <c r="BQ19" s="626"/>
      <c r="BR19" s="626"/>
      <c r="BS19" s="627" t="s">
        <v>136</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136</v>
      </c>
      <c r="DA19" s="626"/>
      <c r="DB19" s="626"/>
      <c r="DC19" s="626"/>
      <c r="DD19" s="632" t="s">
        <v>136</v>
      </c>
      <c r="DE19" s="624"/>
      <c r="DF19" s="624"/>
      <c r="DG19" s="624"/>
      <c r="DH19" s="624"/>
      <c r="DI19" s="624"/>
      <c r="DJ19" s="624"/>
      <c r="DK19" s="624"/>
      <c r="DL19" s="624"/>
      <c r="DM19" s="624"/>
      <c r="DN19" s="624"/>
      <c r="DO19" s="624"/>
      <c r="DP19" s="625"/>
      <c r="DQ19" s="632" t="s">
        <v>136</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7712</v>
      </c>
      <c r="S20" s="624"/>
      <c r="T20" s="624"/>
      <c r="U20" s="624"/>
      <c r="V20" s="624"/>
      <c r="W20" s="624"/>
      <c r="X20" s="624"/>
      <c r="Y20" s="625"/>
      <c r="Z20" s="626">
        <v>0</v>
      </c>
      <c r="AA20" s="626"/>
      <c r="AB20" s="626"/>
      <c r="AC20" s="626"/>
      <c r="AD20" s="627">
        <v>7712</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6231671</v>
      </c>
      <c r="BH20" s="624"/>
      <c r="BI20" s="624"/>
      <c r="BJ20" s="624"/>
      <c r="BK20" s="624"/>
      <c r="BL20" s="624"/>
      <c r="BM20" s="624"/>
      <c r="BN20" s="625"/>
      <c r="BO20" s="626">
        <v>10.8</v>
      </c>
      <c r="BP20" s="626"/>
      <c r="BQ20" s="626"/>
      <c r="BR20" s="626"/>
      <c r="BS20" s="627" t="s">
        <v>233</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160424875</v>
      </c>
      <c r="CS20" s="624"/>
      <c r="CT20" s="624"/>
      <c r="CU20" s="624"/>
      <c r="CV20" s="624"/>
      <c r="CW20" s="624"/>
      <c r="CX20" s="624"/>
      <c r="CY20" s="625"/>
      <c r="CZ20" s="626">
        <v>100</v>
      </c>
      <c r="DA20" s="626"/>
      <c r="DB20" s="626"/>
      <c r="DC20" s="626"/>
      <c r="DD20" s="632">
        <v>16770616</v>
      </c>
      <c r="DE20" s="624"/>
      <c r="DF20" s="624"/>
      <c r="DG20" s="624"/>
      <c r="DH20" s="624"/>
      <c r="DI20" s="624"/>
      <c r="DJ20" s="624"/>
      <c r="DK20" s="624"/>
      <c r="DL20" s="624"/>
      <c r="DM20" s="624"/>
      <c r="DN20" s="624"/>
      <c r="DO20" s="624"/>
      <c r="DP20" s="625"/>
      <c r="DQ20" s="632">
        <v>95475261</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16075066</v>
      </c>
      <c r="S21" s="624"/>
      <c r="T21" s="624"/>
      <c r="U21" s="624"/>
      <c r="V21" s="624"/>
      <c r="W21" s="624"/>
      <c r="X21" s="624"/>
      <c r="Y21" s="625"/>
      <c r="Z21" s="626">
        <v>9.8000000000000007</v>
      </c>
      <c r="AA21" s="626"/>
      <c r="AB21" s="626"/>
      <c r="AC21" s="626"/>
      <c r="AD21" s="627">
        <v>15610131</v>
      </c>
      <c r="AE21" s="627"/>
      <c r="AF21" s="627"/>
      <c r="AG21" s="627"/>
      <c r="AH21" s="627"/>
      <c r="AI21" s="627"/>
      <c r="AJ21" s="627"/>
      <c r="AK21" s="627"/>
      <c r="AL21" s="628">
        <v>19.2</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233</v>
      </c>
      <c r="BH21" s="624"/>
      <c r="BI21" s="624"/>
      <c r="BJ21" s="624"/>
      <c r="BK21" s="624"/>
      <c r="BL21" s="624"/>
      <c r="BM21" s="624"/>
      <c r="BN21" s="625"/>
      <c r="BO21" s="626" t="s">
        <v>233</v>
      </c>
      <c r="BP21" s="626"/>
      <c r="BQ21" s="626"/>
      <c r="BR21" s="626"/>
      <c r="BS21" s="627" t="s">
        <v>136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15610131</v>
      </c>
      <c r="S22" s="624"/>
      <c r="T22" s="624"/>
      <c r="U22" s="624"/>
      <c r="V22" s="624"/>
      <c r="W22" s="624"/>
      <c r="X22" s="624"/>
      <c r="Y22" s="625"/>
      <c r="Z22" s="626">
        <v>9.5</v>
      </c>
      <c r="AA22" s="626"/>
      <c r="AB22" s="626"/>
      <c r="AC22" s="626"/>
      <c r="AD22" s="627">
        <v>15610131</v>
      </c>
      <c r="AE22" s="627"/>
      <c r="AF22" s="627"/>
      <c r="AG22" s="627"/>
      <c r="AH22" s="627"/>
      <c r="AI22" s="627"/>
      <c r="AJ22" s="627"/>
      <c r="AK22" s="627"/>
      <c r="AL22" s="628">
        <v>19.2</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v>1465545</v>
      </c>
      <c r="BH22" s="624"/>
      <c r="BI22" s="624"/>
      <c r="BJ22" s="624"/>
      <c r="BK22" s="624"/>
      <c r="BL22" s="624"/>
      <c r="BM22" s="624"/>
      <c r="BN22" s="625"/>
      <c r="BO22" s="626">
        <v>2.5</v>
      </c>
      <c r="BP22" s="626"/>
      <c r="BQ22" s="626"/>
      <c r="BR22" s="626"/>
      <c r="BS22" s="627" t="s">
        <v>233</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464935</v>
      </c>
      <c r="S23" s="624"/>
      <c r="T23" s="624"/>
      <c r="U23" s="624"/>
      <c r="V23" s="624"/>
      <c r="W23" s="624"/>
      <c r="X23" s="624"/>
      <c r="Y23" s="625"/>
      <c r="Z23" s="626">
        <v>0.3</v>
      </c>
      <c r="AA23" s="626"/>
      <c r="AB23" s="626"/>
      <c r="AC23" s="626"/>
      <c r="AD23" s="627" t="s">
        <v>136</v>
      </c>
      <c r="AE23" s="627"/>
      <c r="AF23" s="627"/>
      <c r="AG23" s="627"/>
      <c r="AH23" s="627"/>
      <c r="AI23" s="627"/>
      <c r="AJ23" s="627"/>
      <c r="AK23" s="627"/>
      <c r="AL23" s="628" t="s">
        <v>136</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4766126</v>
      </c>
      <c r="BH23" s="624"/>
      <c r="BI23" s="624"/>
      <c r="BJ23" s="624"/>
      <c r="BK23" s="624"/>
      <c r="BL23" s="624"/>
      <c r="BM23" s="624"/>
      <c r="BN23" s="625"/>
      <c r="BO23" s="626">
        <v>8.1999999999999993</v>
      </c>
      <c r="BP23" s="626"/>
      <c r="BQ23" s="626"/>
      <c r="BR23" s="626"/>
      <c r="BS23" s="627" t="s">
        <v>136</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251</v>
      </c>
      <c r="S24" s="624"/>
      <c r="T24" s="624"/>
      <c r="U24" s="624"/>
      <c r="V24" s="624"/>
      <c r="W24" s="624"/>
      <c r="X24" s="624"/>
      <c r="Y24" s="625"/>
      <c r="Z24" s="626" t="s">
        <v>233</v>
      </c>
      <c r="AA24" s="626"/>
      <c r="AB24" s="626"/>
      <c r="AC24" s="626"/>
      <c r="AD24" s="627" t="s">
        <v>233</v>
      </c>
      <c r="AE24" s="627"/>
      <c r="AF24" s="627"/>
      <c r="AG24" s="627"/>
      <c r="AH24" s="627"/>
      <c r="AI24" s="627"/>
      <c r="AJ24" s="627"/>
      <c r="AK24" s="627"/>
      <c r="AL24" s="628" t="s">
        <v>233</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136</v>
      </c>
      <c r="BH24" s="624"/>
      <c r="BI24" s="624"/>
      <c r="BJ24" s="624"/>
      <c r="BK24" s="624"/>
      <c r="BL24" s="624"/>
      <c r="BM24" s="624"/>
      <c r="BN24" s="625"/>
      <c r="BO24" s="626" t="s">
        <v>233</v>
      </c>
      <c r="BP24" s="626"/>
      <c r="BQ24" s="626"/>
      <c r="BR24" s="626"/>
      <c r="BS24" s="627" t="s">
        <v>136</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82931273</v>
      </c>
      <c r="CS24" s="613"/>
      <c r="CT24" s="613"/>
      <c r="CU24" s="613"/>
      <c r="CV24" s="613"/>
      <c r="CW24" s="613"/>
      <c r="CX24" s="613"/>
      <c r="CY24" s="614"/>
      <c r="CZ24" s="617">
        <v>51.7</v>
      </c>
      <c r="DA24" s="618"/>
      <c r="DB24" s="618"/>
      <c r="DC24" s="634"/>
      <c r="DD24" s="658">
        <v>45052557</v>
      </c>
      <c r="DE24" s="613"/>
      <c r="DF24" s="613"/>
      <c r="DG24" s="613"/>
      <c r="DH24" s="613"/>
      <c r="DI24" s="613"/>
      <c r="DJ24" s="613"/>
      <c r="DK24" s="614"/>
      <c r="DL24" s="658">
        <v>43944895</v>
      </c>
      <c r="DM24" s="613"/>
      <c r="DN24" s="613"/>
      <c r="DO24" s="613"/>
      <c r="DP24" s="613"/>
      <c r="DQ24" s="613"/>
      <c r="DR24" s="613"/>
      <c r="DS24" s="613"/>
      <c r="DT24" s="613"/>
      <c r="DU24" s="613"/>
      <c r="DV24" s="614"/>
      <c r="DW24" s="617">
        <v>52</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85834095</v>
      </c>
      <c r="S25" s="624"/>
      <c r="T25" s="624"/>
      <c r="U25" s="624"/>
      <c r="V25" s="624"/>
      <c r="W25" s="624"/>
      <c r="X25" s="624"/>
      <c r="Y25" s="625"/>
      <c r="Z25" s="626">
        <v>52.4</v>
      </c>
      <c r="AA25" s="626"/>
      <c r="AB25" s="626"/>
      <c r="AC25" s="626"/>
      <c r="AD25" s="627">
        <v>80603034</v>
      </c>
      <c r="AE25" s="627"/>
      <c r="AF25" s="627"/>
      <c r="AG25" s="627"/>
      <c r="AH25" s="627"/>
      <c r="AI25" s="627"/>
      <c r="AJ25" s="627"/>
      <c r="AK25" s="627"/>
      <c r="AL25" s="628">
        <v>99.2</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136</v>
      </c>
      <c r="BH25" s="624"/>
      <c r="BI25" s="624"/>
      <c r="BJ25" s="624"/>
      <c r="BK25" s="624"/>
      <c r="BL25" s="624"/>
      <c r="BM25" s="624"/>
      <c r="BN25" s="625"/>
      <c r="BO25" s="626" t="s">
        <v>251</v>
      </c>
      <c r="BP25" s="626"/>
      <c r="BQ25" s="626"/>
      <c r="BR25" s="626"/>
      <c r="BS25" s="627" t="s">
        <v>136</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20356276</v>
      </c>
      <c r="CS25" s="655"/>
      <c r="CT25" s="655"/>
      <c r="CU25" s="655"/>
      <c r="CV25" s="655"/>
      <c r="CW25" s="655"/>
      <c r="CX25" s="655"/>
      <c r="CY25" s="656"/>
      <c r="CZ25" s="628">
        <v>12.7</v>
      </c>
      <c r="DA25" s="653"/>
      <c r="DB25" s="653"/>
      <c r="DC25" s="657"/>
      <c r="DD25" s="632">
        <v>18439344</v>
      </c>
      <c r="DE25" s="655"/>
      <c r="DF25" s="655"/>
      <c r="DG25" s="655"/>
      <c r="DH25" s="655"/>
      <c r="DI25" s="655"/>
      <c r="DJ25" s="655"/>
      <c r="DK25" s="656"/>
      <c r="DL25" s="632">
        <v>18223682</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2">
      <c r="B26" s="620" t="s">
        <v>295</v>
      </c>
      <c r="C26" s="621"/>
      <c r="D26" s="621"/>
      <c r="E26" s="621"/>
      <c r="F26" s="621"/>
      <c r="G26" s="621"/>
      <c r="H26" s="621"/>
      <c r="I26" s="621"/>
      <c r="J26" s="621"/>
      <c r="K26" s="621"/>
      <c r="L26" s="621"/>
      <c r="M26" s="621"/>
      <c r="N26" s="621"/>
      <c r="O26" s="621"/>
      <c r="P26" s="621"/>
      <c r="Q26" s="622"/>
      <c r="R26" s="623">
        <v>48645</v>
      </c>
      <c r="S26" s="624"/>
      <c r="T26" s="624"/>
      <c r="U26" s="624"/>
      <c r="V26" s="624"/>
      <c r="W26" s="624"/>
      <c r="X26" s="624"/>
      <c r="Y26" s="625"/>
      <c r="Z26" s="626">
        <v>0</v>
      </c>
      <c r="AA26" s="626"/>
      <c r="AB26" s="626"/>
      <c r="AC26" s="626"/>
      <c r="AD26" s="627">
        <v>48645</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136</v>
      </c>
      <c r="BH26" s="624"/>
      <c r="BI26" s="624"/>
      <c r="BJ26" s="624"/>
      <c r="BK26" s="624"/>
      <c r="BL26" s="624"/>
      <c r="BM26" s="624"/>
      <c r="BN26" s="625"/>
      <c r="BO26" s="626" t="s">
        <v>233</v>
      </c>
      <c r="BP26" s="626"/>
      <c r="BQ26" s="626"/>
      <c r="BR26" s="626"/>
      <c r="BS26" s="627" t="s">
        <v>136</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13264802</v>
      </c>
      <c r="CS26" s="624"/>
      <c r="CT26" s="624"/>
      <c r="CU26" s="624"/>
      <c r="CV26" s="624"/>
      <c r="CW26" s="624"/>
      <c r="CX26" s="624"/>
      <c r="CY26" s="625"/>
      <c r="CZ26" s="628">
        <v>8.3000000000000007</v>
      </c>
      <c r="DA26" s="653"/>
      <c r="DB26" s="653"/>
      <c r="DC26" s="657"/>
      <c r="DD26" s="632">
        <v>12020723</v>
      </c>
      <c r="DE26" s="624"/>
      <c r="DF26" s="624"/>
      <c r="DG26" s="624"/>
      <c r="DH26" s="624"/>
      <c r="DI26" s="624"/>
      <c r="DJ26" s="624"/>
      <c r="DK26" s="625"/>
      <c r="DL26" s="632" t="s">
        <v>136</v>
      </c>
      <c r="DM26" s="624"/>
      <c r="DN26" s="624"/>
      <c r="DO26" s="624"/>
      <c r="DP26" s="624"/>
      <c r="DQ26" s="624"/>
      <c r="DR26" s="624"/>
      <c r="DS26" s="624"/>
      <c r="DT26" s="624"/>
      <c r="DU26" s="624"/>
      <c r="DV26" s="625"/>
      <c r="DW26" s="628" t="s">
        <v>233</v>
      </c>
      <c r="DX26" s="653"/>
      <c r="DY26" s="653"/>
      <c r="DZ26" s="653"/>
      <c r="EA26" s="653"/>
      <c r="EB26" s="653"/>
      <c r="EC26" s="654"/>
    </row>
    <row r="27" spans="2:133" ht="11.25" customHeight="1" x14ac:dyDescent="0.2">
      <c r="B27" s="620" t="s">
        <v>298</v>
      </c>
      <c r="C27" s="621"/>
      <c r="D27" s="621"/>
      <c r="E27" s="621"/>
      <c r="F27" s="621"/>
      <c r="G27" s="621"/>
      <c r="H27" s="621"/>
      <c r="I27" s="621"/>
      <c r="J27" s="621"/>
      <c r="K27" s="621"/>
      <c r="L27" s="621"/>
      <c r="M27" s="621"/>
      <c r="N27" s="621"/>
      <c r="O27" s="621"/>
      <c r="P27" s="621"/>
      <c r="Q27" s="622"/>
      <c r="R27" s="623">
        <v>489353</v>
      </c>
      <c r="S27" s="624"/>
      <c r="T27" s="624"/>
      <c r="U27" s="624"/>
      <c r="V27" s="624"/>
      <c r="W27" s="624"/>
      <c r="X27" s="624"/>
      <c r="Y27" s="625"/>
      <c r="Z27" s="626">
        <v>0.3</v>
      </c>
      <c r="AA27" s="626"/>
      <c r="AB27" s="626"/>
      <c r="AC27" s="626"/>
      <c r="AD27" s="627" t="s">
        <v>233</v>
      </c>
      <c r="AE27" s="627"/>
      <c r="AF27" s="627"/>
      <c r="AG27" s="627"/>
      <c r="AH27" s="627"/>
      <c r="AI27" s="627"/>
      <c r="AJ27" s="627"/>
      <c r="AK27" s="627"/>
      <c r="AL27" s="628" t="s">
        <v>251</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57912707</v>
      </c>
      <c r="BH27" s="624"/>
      <c r="BI27" s="624"/>
      <c r="BJ27" s="624"/>
      <c r="BK27" s="624"/>
      <c r="BL27" s="624"/>
      <c r="BM27" s="624"/>
      <c r="BN27" s="625"/>
      <c r="BO27" s="626">
        <v>100</v>
      </c>
      <c r="BP27" s="626"/>
      <c r="BQ27" s="626"/>
      <c r="BR27" s="626"/>
      <c r="BS27" s="627">
        <v>803629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51134913</v>
      </c>
      <c r="CS27" s="655"/>
      <c r="CT27" s="655"/>
      <c r="CU27" s="655"/>
      <c r="CV27" s="655"/>
      <c r="CW27" s="655"/>
      <c r="CX27" s="655"/>
      <c r="CY27" s="656"/>
      <c r="CZ27" s="628">
        <v>31.9</v>
      </c>
      <c r="DA27" s="653"/>
      <c r="DB27" s="653"/>
      <c r="DC27" s="657"/>
      <c r="DD27" s="632">
        <v>15415854</v>
      </c>
      <c r="DE27" s="655"/>
      <c r="DF27" s="655"/>
      <c r="DG27" s="655"/>
      <c r="DH27" s="655"/>
      <c r="DI27" s="655"/>
      <c r="DJ27" s="655"/>
      <c r="DK27" s="656"/>
      <c r="DL27" s="632">
        <v>14911227</v>
      </c>
      <c r="DM27" s="655"/>
      <c r="DN27" s="655"/>
      <c r="DO27" s="655"/>
      <c r="DP27" s="655"/>
      <c r="DQ27" s="655"/>
      <c r="DR27" s="655"/>
      <c r="DS27" s="655"/>
      <c r="DT27" s="655"/>
      <c r="DU27" s="655"/>
      <c r="DV27" s="656"/>
      <c r="DW27" s="628">
        <v>17.600000000000001</v>
      </c>
      <c r="DX27" s="653"/>
      <c r="DY27" s="653"/>
      <c r="DZ27" s="653"/>
      <c r="EA27" s="653"/>
      <c r="EB27" s="653"/>
      <c r="EC27" s="654"/>
    </row>
    <row r="28" spans="2:133" ht="11.25" customHeight="1" x14ac:dyDescent="0.2">
      <c r="B28" s="620" t="s">
        <v>301</v>
      </c>
      <c r="C28" s="621"/>
      <c r="D28" s="621"/>
      <c r="E28" s="621"/>
      <c r="F28" s="621"/>
      <c r="G28" s="621"/>
      <c r="H28" s="621"/>
      <c r="I28" s="621"/>
      <c r="J28" s="621"/>
      <c r="K28" s="621"/>
      <c r="L28" s="621"/>
      <c r="M28" s="621"/>
      <c r="N28" s="621"/>
      <c r="O28" s="621"/>
      <c r="P28" s="621"/>
      <c r="Q28" s="622"/>
      <c r="R28" s="623">
        <v>1738250</v>
      </c>
      <c r="S28" s="624"/>
      <c r="T28" s="624"/>
      <c r="U28" s="624"/>
      <c r="V28" s="624"/>
      <c r="W28" s="624"/>
      <c r="X28" s="624"/>
      <c r="Y28" s="625"/>
      <c r="Z28" s="626">
        <v>1.1000000000000001</v>
      </c>
      <c r="AA28" s="626"/>
      <c r="AB28" s="626"/>
      <c r="AC28" s="626"/>
      <c r="AD28" s="627">
        <v>531440</v>
      </c>
      <c r="AE28" s="627"/>
      <c r="AF28" s="627"/>
      <c r="AG28" s="627"/>
      <c r="AH28" s="627"/>
      <c r="AI28" s="627"/>
      <c r="AJ28" s="627"/>
      <c r="AK28" s="627"/>
      <c r="AL28" s="628">
        <v>0.7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11440084</v>
      </c>
      <c r="CS28" s="624"/>
      <c r="CT28" s="624"/>
      <c r="CU28" s="624"/>
      <c r="CV28" s="624"/>
      <c r="CW28" s="624"/>
      <c r="CX28" s="624"/>
      <c r="CY28" s="625"/>
      <c r="CZ28" s="628">
        <v>7.1</v>
      </c>
      <c r="DA28" s="653"/>
      <c r="DB28" s="653"/>
      <c r="DC28" s="657"/>
      <c r="DD28" s="632">
        <v>11197359</v>
      </c>
      <c r="DE28" s="624"/>
      <c r="DF28" s="624"/>
      <c r="DG28" s="624"/>
      <c r="DH28" s="624"/>
      <c r="DI28" s="624"/>
      <c r="DJ28" s="624"/>
      <c r="DK28" s="625"/>
      <c r="DL28" s="632">
        <v>10809986</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2">
      <c r="B29" s="620" t="s">
        <v>303</v>
      </c>
      <c r="C29" s="621"/>
      <c r="D29" s="621"/>
      <c r="E29" s="621"/>
      <c r="F29" s="621"/>
      <c r="G29" s="621"/>
      <c r="H29" s="621"/>
      <c r="I29" s="621"/>
      <c r="J29" s="621"/>
      <c r="K29" s="621"/>
      <c r="L29" s="621"/>
      <c r="M29" s="621"/>
      <c r="N29" s="621"/>
      <c r="O29" s="621"/>
      <c r="P29" s="621"/>
      <c r="Q29" s="622"/>
      <c r="R29" s="623">
        <v>490131</v>
      </c>
      <c r="S29" s="624"/>
      <c r="T29" s="624"/>
      <c r="U29" s="624"/>
      <c r="V29" s="624"/>
      <c r="W29" s="624"/>
      <c r="X29" s="624"/>
      <c r="Y29" s="625"/>
      <c r="Z29" s="626">
        <v>0.3</v>
      </c>
      <c r="AA29" s="626"/>
      <c r="AB29" s="626"/>
      <c r="AC29" s="626"/>
      <c r="AD29" s="627" t="s">
        <v>136</v>
      </c>
      <c r="AE29" s="627"/>
      <c r="AF29" s="627"/>
      <c r="AG29" s="627"/>
      <c r="AH29" s="627"/>
      <c r="AI29" s="627"/>
      <c r="AJ29" s="627"/>
      <c r="AK29" s="627"/>
      <c r="AL29" s="628" t="s">
        <v>136</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11440071</v>
      </c>
      <c r="CS29" s="655"/>
      <c r="CT29" s="655"/>
      <c r="CU29" s="655"/>
      <c r="CV29" s="655"/>
      <c r="CW29" s="655"/>
      <c r="CX29" s="655"/>
      <c r="CY29" s="656"/>
      <c r="CZ29" s="628">
        <v>7.1</v>
      </c>
      <c r="DA29" s="653"/>
      <c r="DB29" s="653"/>
      <c r="DC29" s="657"/>
      <c r="DD29" s="632">
        <v>11197346</v>
      </c>
      <c r="DE29" s="655"/>
      <c r="DF29" s="655"/>
      <c r="DG29" s="655"/>
      <c r="DH29" s="655"/>
      <c r="DI29" s="655"/>
      <c r="DJ29" s="655"/>
      <c r="DK29" s="656"/>
      <c r="DL29" s="632">
        <v>10809973</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43916033</v>
      </c>
      <c r="S30" s="624"/>
      <c r="T30" s="624"/>
      <c r="U30" s="624"/>
      <c r="V30" s="624"/>
      <c r="W30" s="624"/>
      <c r="X30" s="624"/>
      <c r="Y30" s="625"/>
      <c r="Z30" s="626">
        <v>26.8</v>
      </c>
      <c r="AA30" s="626"/>
      <c r="AB30" s="626"/>
      <c r="AC30" s="626"/>
      <c r="AD30" s="627" t="s">
        <v>136</v>
      </c>
      <c r="AE30" s="627"/>
      <c r="AF30" s="627"/>
      <c r="AG30" s="627"/>
      <c r="AH30" s="627"/>
      <c r="AI30" s="627"/>
      <c r="AJ30" s="627"/>
      <c r="AK30" s="627"/>
      <c r="AL30" s="628" t="s">
        <v>136</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11090582</v>
      </c>
      <c r="CS30" s="624"/>
      <c r="CT30" s="624"/>
      <c r="CU30" s="624"/>
      <c r="CV30" s="624"/>
      <c r="CW30" s="624"/>
      <c r="CX30" s="624"/>
      <c r="CY30" s="625"/>
      <c r="CZ30" s="628">
        <v>6.9</v>
      </c>
      <c r="DA30" s="653"/>
      <c r="DB30" s="653"/>
      <c r="DC30" s="657"/>
      <c r="DD30" s="632">
        <v>10849036</v>
      </c>
      <c r="DE30" s="624"/>
      <c r="DF30" s="624"/>
      <c r="DG30" s="624"/>
      <c r="DH30" s="624"/>
      <c r="DI30" s="624"/>
      <c r="DJ30" s="624"/>
      <c r="DK30" s="625"/>
      <c r="DL30" s="632">
        <v>10461663</v>
      </c>
      <c r="DM30" s="624"/>
      <c r="DN30" s="624"/>
      <c r="DO30" s="624"/>
      <c r="DP30" s="624"/>
      <c r="DQ30" s="624"/>
      <c r="DR30" s="624"/>
      <c r="DS30" s="624"/>
      <c r="DT30" s="624"/>
      <c r="DU30" s="624"/>
      <c r="DV30" s="625"/>
      <c r="DW30" s="628">
        <v>12.4</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136</v>
      </c>
      <c r="S31" s="624"/>
      <c r="T31" s="624"/>
      <c r="U31" s="624"/>
      <c r="V31" s="624"/>
      <c r="W31" s="624"/>
      <c r="X31" s="624"/>
      <c r="Y31" s="625"/>
      <c r="Z31" s="626" t="s">
        <v>136</v>
      </c>
      <c r="AA31" s="626"/>
      <c r="AB31" s="626"/>
      <c r="AC31" s="626"/>
      <c r="AD31" s="627" t="s">
        <v>233</v>
      </c>
      <c r="AE31" s="627"/>
      <c r="AF31" s="627"/>
      <c r="AG31" s="627"/>
      <c r="AH31" s="627"/>
      <c r="AI31" s="627"/>
      <c r="AJ31" s="627"/>
      <c r="AK31" s="627"/>
      <c r="AL31" s="628" t="s">
        <v>233</v>
      </c>
      <c r="AM31" s="629"/>
      <c r="AN31" s="629"/>
      <c r="AO31" s="630"/>
      <c r="AP31" s="669" t="s">
        <v>311</v>
      </c>
      <c r="AQ31" s="670"/>
      <c r="AR31" s="670"/>
      <c r="AS31" s="670"/>
      <c r="AT31" s="675" t="s">
        <v>312</v>
      </c>
      <c r="AU31" s="218"/>
      <c r="AV31" s="218"/>
      <c r="AW31" s="218"/>
      <c r="AX31" s="609" t="s">
        <v>185</v>
      </c>
      <c r="AY31" s="610"/>
      <c r="AZ31" s="610"/>
      <c r="BA31" s="610"/>
      <c r="BB31" s="610"/>
      <c r="BC31" s="610"/>
      <c r="BD31" s="610"/>
      <c r="BE31" s="610"/>
      <c r="BF31" s="611"/>
      <c r="BG31" s="679">
        <v>99.8</v>
      </c>
      <c r="BH31" s="667"/>
      <c r="BI31" s="667"/>
      <c r="BJ31" s="667"/>
      <c r="BK31" s="667"/>
      <c r="BL31" s="667"/>
      <c r="BM31" s="618">
        <v>99.5</v>
      </c>
      <c r="BN31" s="667"/>
      <c r="BO31" s="667"/>
      <c r="BP31" s="667"/>
      <c r="BQ31" s="668"/>
      <c r="BR31" s="679">
        <v>99.9</v>
      </c>
      <c r="BS31" s="667"/>
      <c r="BT31" s="667"/>
      <c r="BU31" s="667"/>
      <c r="BV31" s="667"/>
      <c r="BW31" s="667"/>
      <c r="BX31" s="618">
        <v>99.5</v>
      </c>
      <c r="BY31" s="667"/>
      <c r="BZ31" s="667"/>
      <c r="CA31" s="667"/>
      <c r="CB31" s="668"/>
      <c r="CD31" s="661"/>
      <c r="CE31" s="662"/>
      <c r="CF31" s="620" t="s">
        <v>313</v>
      </c>
      <c r="CG31" s="621"/>
      <c r="CH31" s="621"/>
      <c r="CI31" s="621"/>
      <c r="CJ31" s="621"/>
      <c r="CK31" s="621"/>
      <c r="CL31" s="621"/>
      <c r="CM31" s="621"/>
      <c r="CN31" s="621"/>
      <c r="CO31" s="621"/>
      <c r="CP31" s="621"/>
      <c r="CQ31" s="622"/>
      <c r="CR31" s="623">
        <v>349489</v>
      </c>
      <c r="CS31" s="655"/>
      <c r="CT31" s="655"/>
      <c r="CU31" s="655"/>
      <c r="CV31" s="655"/>
      <c r="CW31" s="655"/>
      <c r="CX31" s="655"/>
      <c r="CY31" s="656"/>
      <c r="CZ31" s="628">
        <v>0.2</v>
      </c>
      <c r="DA31" s="653"/>
      <c r="DB31" s="653"/>
      <c r="DC31" s="657"/>
      <c r="DD31" s="632">
        <v>348310</v>
      </c>
      <c r="DE31" s="655"/>
      <c r="DF31" s="655"/>
      <c r="DG31" s="655"/>
      <c r="DH31" s="655"/>
      <c r="DI31" s="655"/>
      <c r="DJ31" s="655"/>
      <c r="DK31" s="656"/>
      <c r="DL31" s="632">
        <v>348310</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13258080</v>
      </c>
      <c r="S32" s="624"/>
      <c r="T32" s="624"/>
      <c r="U32" s="624"/>
      <c r="V32" s="624"/>
      <c r="W32" s="624"/>
      <c r="X32" s="624"/>
      <c r="Y32" s="625"/>
      <c r="Z32" s="626">
        <v>8.1</v>
      </c>
      <c r="AA32" s="626"/>
      <c r="AB32" s="626"/>
      <c r="AC32" s="626"/>
      <c r="AD32" s="627" t="s">
        <v>136</v>
      </c>
      <c r="AE32" s="627"/>
      <c r="AF32" s="627"/>
      <c r="AG32" s="627"/>
      <c r="AH32" s="627"/>
      <c r="AI32" s="627"/>
      <c r="AJ32" s="627"/>
      <c r="AK32" s="627"/>
      <c r="AL32" s="628" t="s">
        <v>136</v>
      </c>
      <c r="AM32" s="629"/>
      <c r="AN32" s="629"/>
      <c r="AO32" s="630"/>
      <c r="AP32" s="671"/>
      <c r="AQ32" s="672"/>
      <c r="AR32" s="672"/>
      <c r="AS32" s="672"/>
      <c r="AT32" s="676"/>
      <c r="AU32" s="214" t="s">
        <v>315</v>
      </c>
      <c r="AX32" s="620" t="s">
        <v>316</v>
      </c>
      <c r="AY32" s="621"/>
      <c r="AZ32" s="621"/>
      <c r="BA32" s="621"/>
      <c r="BB32" s="621"/>
      <c r="BC32" s="621"/>
      <c r="BD32" s="621"/>
      <c r="BE32" s="621"/>
      <c r="BF32" s="622"/>
      <c r="BG32" s="680">
        <v>99.7</v>
      </c>
      <c r="BH32" s="655"/>
      <c r="BI32" s="655"/>
      <c r="BJ32" s="655"/>
      <c r="BK32" s="655"/>
      <c r="BL32" s="655"/>
      <c r="BM32" s="629">
        <v>99.4</v>
      </c>
      <c r="BN32" s="655"/>
      <c r="BO32" s="655"/>
      <c r="BP32" s="655"/>
      <c r="BQ32" s="678"/>
      <c r="BR32" s="680">
        <v>99.8</v>
      </c>
      <c r="BS32" s="655"/>
      <c r="BT32" s="655"/>
      <c r="BU32" s="655"/>
      <c r="BV32" s="655"/>
      <c r="BW32" s="655"/>
      <c r="BX32" s="629">
        <v>99.4</v>
      </c>
      <c r="BY32" s="655"/>
      <c r="BZ32" s="655"/>
      <c r="CA32" s="655"/>
      <c r="CB32" s="678"/>
      <c r="CD32" s="663"/>
      <c r="CE32" s="664"/>
      <c r="CF32" s="620" t="s">
        <v>317</v>
      </c>
      <c r="CG32" s="621"/>
      <c r="CH32" s="621"/>
      <c r="CI32" s="621"/>
      <c r="CJ32" s="621"/>
      <c r="CK32" s="621"/>
      <c r="CL32" s="621"/>
      <c r="CM32" s="621"/>
      <c r="CN32" s="621"/>
      <c r="CO32" s="621"/>
      <c r="CP32" s="621"/>
      <c r="CQ32" s="622"/>
      <c r="CR32" s="623">
        <v>13</v>
      </c>
      <c r="CS32" s="624"/>
      <c r="CT32" s="624"/>
      <c r="CU32" s="624"/>
      <c r="CV32" s="624"/>
      <c r="CW32" s="624"/>
      <c r="CX32" s="624"/>
      <c r="CY32" s="625"/>
      <c r="CZ32" s="628">
        <v>0</v>
      </c>
      <c r="DA32" s="653"/>
      <c r="DB32" s="653"/>
      <c r="DC32" s="657"/>
      <c r="DD32" s="632">
        <v>13</v>
      </c>
      <c r="DE32" s="624"/>
      <c r="DF32" s="624"/>
      <c r="DG32" s="624"/>
      <c r="DH32" s="624"/>
      <c r="DI32" s="624"/>
      <c r="DJ32" s="624"/>
      <c r="DK32" s="625"/>
      <c r="DL32" s="632">
        <v>13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522372</v>
      </c>
      <c r="S33" s="624"/>
      <c r="T33" s="624"/>
      <c r="U33" s="624"/>
      <c r="V33" s="624"/>
      <c r="W33" s="624"/>
      <c r="X33" s="624"/>
      <c r="Y33" s="625"/>
      <c r="Z33" s="626">
        <v>0.3</v>
      </c>
      <c r="AA33" s="626"/>
      <c r="AB33" s="626"/>
      <c r="AC33" s="626"/>
      <c r="AD33" s="627">
        <v>52807</v>
      </c>
      <c r="AE33" s="627"/>
      <c r="AF33" s="627"/>
      <c r="AG33" s="627"/>
      <c r="AH33" s="627"/>
      <c r="AI33" s="627"/>
      <c r="AJ33" s="627"/>
      <c r="AK33" s="627"/>
      <c r="AL33" s="628">
        <v>0.1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99.9</v>
      </c>
      <c r="BH33" s="682"/>
      <c r="BI33" s="682"/>
      <c r="BJ33" s="682"/>
      <c r="BK33" s="682"/>
      <c r="BL33" s="682"/>
      <c r="BM33" s="683">
        <v>99.6</v>
      </c>
      <c r="BN33" s="682"/>
      <c r="BO33" s="682"/>
      <c r="BP33" s="682"/>
      <c r="BQ33" s="684"/>
      <c r="BR33" s="681">
        <v>99.9</v>
      </c>
      <c r="BS33" s="682"/>
      <c r="BT33" s="682"/>
      <c r="BU33" s="682"/>
      <c r="BV33" s="682"/>
      <c r="BW33" s="682"/>
      <c r="BX33" s="683">
        <v>99.5</v>
      </c>
      <c r="BY33" s="682"/>
      <c r="BZ33" s="682"/>
      <c r="CA33" s="682"/>
      <c r="CB33" s="684"/>
      <c r="CD33" s="620" t="s">
        <v>320</v>
      </c>
      <c r="CE33" s="621"/>
      <c r="CF33" s="621"/>
      <c r="CG33" s="621"/>
      <c r="CH33" s="621"/>
      <c r="CI33" s="621"/>
      <c r="CJ33" s="621"/>
      <c r="CK33" s="621"/>
      <c r="CL33" s="621"/>
      <c r="CM33" s="621"/>
      <c r="CN33" s="621"/>
      <c r="CO33" s="621"/>
      <c r="CP33" s="621"/>
      <c r="CQ33" s="622"/>
      <c r="CR33" s="623">
        <v>60713331</v>
      </c>
      <c r="CS33" s="655"/>
      <c r="CT33" s="655"/>
      <c r="CU33" s="655"/>
      <c r="CV33" s="655"/>
      <c r="CW33" s="655"/>
      <c r="CX33" s="655"/>
      <c r="CY33" s="656"/>
      <c r="CZ33" s="628">
        <v>37.799999999999997</v>
      </c>
      <c r="DA33" s="653"/>
      <c r="DB33" s="653"/>
      <c r="DC33" s="657"/>
      <c r="DD33" s="632">
        <v>47412035</v>
      </c>
      <c r="DE33" s="655"/>
      <c r="DF33" s="655"/>
      <c r="DG33" s="655"/>
      <c r="DH33" s="655"/>
      <c r="DI33" s="655"/>
      <c r="DJ33" s="655"/>
      <c r="DK33" s="656"/>
      <c r="DL33" s="632">
        <v>36636529</v>
      </c>
      <c r="DM33" s="655"/>
      <c r="DN33" s="655"/>
      <c r="DO33" s="655"/>
      <c r="DP33" s="655"/>
      <c r="DQ33" s="655"/>
      <c r="DR33" s="655"/>
      <c r="DS33" s="655"/>
      <c r="DT33" s="655"/>
      <c r="DU33" s="655"/>
      <c r="DV33" s="656"/>
      <c r="DW33" s="628">
        <v>43.3</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214196</v>
      </c>
      <c r="S34" s="624"/>
      <c r="T34" s="624"/>
      <c r="U34" s="624"/>
      <c r="V34" s="624"/>
      <c r="W34" s="624"/>
      <c r="X34" s="624"/>
      <c r="Y34" s="625"/>
      <c r="Z34" s="626">
        <v>0.1</v>
      </c>
      <c r="AA34" s="626"/>
      <c r="AB34" s="626"/>
      <c r="AC34" s="626"/>
      <c r="AD34" s="627" t="s">
        <v>233</v>
      </c>
      <c r="AE34" s="627"/>
      <c r="AF34" s="627"/>
      <c r="AG34" s="627"/>
      <c r="AH34" s="627"/>
      <c r="AI34" s="627"/>
      <c r="AJ34" s="627"/>
      <c r="AK34" s="627"/>
      <c r="AL34" s="628" t="s">
        <v>233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22968180</v>
      </c>
      <c r="CS34" s="624"/>
      <c r="CT34" s="624"/>
      <c r="CU34" s="624"/>
      <c r="CV34" s="624"/>
      <c r="CW34" s="624"/>
      <c r="CX34" s="624"/>
      <c r="CY34" s="625"/>
      <c r="CZ34" s="628">
        <v>14.3</v>
      </c>
      <c r="DA34" s="653"/>
      <c r="DB34" s="653"/>
      <c r="DC34" s="657"/>
      <c r="DD34" s="632">
        <v>15041473</v>
      </c>
      <c r="DE34" s="624"/>
      <c r="DF34" s="624"/>
      <c r="DG34" s="624"/>
      <c r="DH34" s="624"/>
      <c r="DI34" s="624"/>
      <c r="DJ34" s="624"/>
      <c r="DK34" s="625"/>
      <c r="DL34" s="632">
        <v>12576558</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363908</v>
      </c>
      <c r="S35" s="624"/>
      <c r="T35" s="624"/>
      <c r="U35" s="624"/>
      <c r="V35" s="624"/>
      <c r="W35" s="624"/>
      <c r="X35" s="624"/>
      <c r="Y35" s="625"/>
      <c r="Z35" s="626">
        <v>0.2</v>
      </c>
      <c r="AA35" s="626"/>
      <c r="AB35" s="626"/>
      <c r="AC35" s="626"/>
      <c r="AD35" s="627" t="s">
        <v>136</v>
      </c>
      <c r="AE35" s="627"/>
      <c r="AF35" s="627"/>
      <c r="AG35" s="627"/>
      <c r="AH35" s="627"/>
      <c r="AI35" s="627"/>
      <c r="AJ35" s="627"/>
      <c r="AK35" s="627"/>
      <c r="AL35" s="628" t="s">
        <v>233</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1212381</v>
      </c>
      <c r="CS35" s="655"/>
      <c r="CT35" s="655"/>
      <c r="CU35" s="655"/>
      <c r="CV35" s="655"/>
      <c r="CW35" s="655"/>
      <c r="CX35" s="655"/>
      <c r="CY35" s="656"/>
      <c r="CZ35" s="628">
        <v>0.8</v>
      </c>
      <c r="DA35" s="653"/>
      <c r="DB35" s="653"/>
      <c r="DC35" s="657"/>
      <c r="DD35" s="632">
        <v>1136368</v>
      </c>
      <c r="DE35" s="655"/>
      <c r="DF35" s="655"/>
      <c r="DG35" s="655"/>
      <c r="DH35" s="655"/>
      <c r="DI35" s="655"/>
      <c r="DJ35" s="655"/>
      <c r="DK35" s="656"/>
      <c r="DL35" s="632">
        <v>1136368</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4059470</v>
      </c>
      <c r="S36" s="624"/>
      <c r="T36" s="624"/>
      <c r="U36" s="624"/>
      <c r="V36" s="624"/>
      <c r="W36" s="624"/>
      <c r="X36" s="624"/>
      <c r="Y36" s="625"/>
      <c r="Z36" s="626">
        <v>2.5</v>
      </c>
      <c r="AA36" s="626"/>
      <c r="AB36" s="626"/>
      <c r="AC36" s="626"/>
      <c r="AD36" s="627" t="s">
        <v>136</v>
      </c>
      <c r="AE36" s="627"/>
      <c r="AF36" s="627"/>
      <c r="AG36" s="627"/>
      <c r="AH36" s="627"/>
      <c r="AI36" s="627"/>
      <c r="AJ36" s="627"/>
      <c r="AK36" s="627"/>
      <c r="AL36" s="628" t="s">
        <v>233</v>
      </c>
      <c r="AM36" s="629"/>
      <c r="AN36" s="629"/>
      <c r="AO36" s="630"/>
      <c r="AP36" s="222"/>
      <c r="AQ36" s="689" t="s">
        <v>328</v>
      </c>
      <c r="AR36" s="690"/>
      <c r="AS36" s="690"/>
      <c r="AT36" s="690"/>
      <c r="AU36" s="690"/>
      <c r="AV36" s="690"/>
      <c r="AW36" s="690"/>
      <c r="AX36" s="690"/>
      <c r="AY36" s="691"/>
      <c r="AZ36" s="612">
        <v>21407330</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407496</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17835235</v>
      </c>
      <c r="CS36" s="624"/>
      <c r="CT36" s="624"/>
      <c r="CU36" s="624"/>
      <c r="CV36" s="624"/>
      <c r="CW36" s="624"/>
      <c r="CX36" s="624"/>
      <c r="CY36" s="625"/>
      <c r="CZ36" s="628">
        <v>11.1</v>
      </c>
      <c r="DA36" s="653"/>
      <c r="DB36" s="653"/>
      <c r="DC36" s="657"/>
      <c r="DD36" s="632">
        <v>16048405</v>
      </c>
      <c r="DE36" s="624"/>
      <c r="DF36" s="624"/>
      <c r="DG36" s="624"/>
      <c r="DH36" s="624"/>
      <c r="DI36" s="624"/>
      <c r="DJ36" s="624"/>
      <c r="DK36" s="625"/>
      <c r="DL36" s="632">
        <v>12195663</v>
      </c>
      <c r="DM36" s="624"/>
      <c r="DN36" s="624"/>
      <c r="DO36" s="624"/>
      <c r="DP36" s="624"/>
      <c r="DQ36" s="624"/>
      <c r="DR36" s="624"/>
      <c r="DS36" s="624"/>
      <c r="DT36" s="624"/>
      <c r="DU36" s="624"/>
      <c r="DV36" s="625"/>
      <c r="DW36" s="628">
        <v>14.4</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2467725</v>
      </c>
      <c r="S37" s="624"/>
      <c r="T37" s="624"/>
      <c r="U37" s="624"/>
      <c r="V37" s="624"/>
      <c r="W37" s="624"/>
      <c r="X37" s="624"/>
      <c r="Y37" s="625"/>
      <c r="Z37" s="626">
        <v>1.5</v>
      </c>
      <c r="AA37" s="626"/>
      <c r="AB37" s="626"/>
      <c r="AC37" s="626"/>
      <c r="AD37" s="627">
        <v>43223</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4194439</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-183127</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4627098</v>
      </c>
      <c r="CS37" s="655"/>
      <c r="CT37" s="655"/>
      <c r="CU37" s="655"/>
      <c r="CV37" s="655"/>
      <c r="CW37" s="655"/>
      <c r="CX37" s="655"/>
      <c r="CY37" s="656"/>
      <c r="CZ37" s="628">
        <v>2.9</v>
      </c>
      <c r="DA37" s="653"/>
      <c r="DB37" s="653"/>
      <c r="DC37" s="657"/>
      <c r="DD37" s="632">
        <v>4625817</v>
      </c>
      <c r="DE37" s="655"/>
      <c r="DF37" s="655"/>
      <c r="DG37" s="655"/>
      <c r="DH37" s="655"/>
      <c r="DI37" s="655"/>
      <c r="DJ37" s="655"/>
      <c r="DK37" s="656"/>
      <c r="DL37" s="632">
        <v>4475904</v>
      </c>
      <c r="DM37" s="655"/>
      <c r="DN37" s="655"/>
      <c r="DO37" s="655"/>
      <c r="DP37" s="655"/>
      <c r="DQ37" s="655"/>
      <c r="DR37" s="655"/>
      <c r="DS37" s="655"/>
      <c r="DT37" s="655"/>
      <c r="DU37" s="655"/>
      <c r="DV37" s="656"/>
      <c r="DW37" s="628">
        <v>5.3</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10298512</v>
      </c>
      <c r="S38" s="624"/>
      <c r="T38" s="624"/>
      <c r="U38" s="624"/>
      <c r="V38" s="624"/>
      <c r="W38" s="624"/>
      <c r="X38" s="624"/>
      <c r="Y38" s="625"/>
      <c r="Z38" s="626">
        <v>6.3</v>
      </c>
      <c r="AA38" s="626"/>
      <c r="AB38" s="626"/>
      <c r="AC38" s="626"/>
      <c r="AD38" s="627" t="s">
        <v>233</v>
      </c>
      <c r="AE38" s="627"/>
      <c r="AF38" s="627"/>
      <c r="AG38" s="627"/>
      <c r="AH38" s="627"/>
      <c r="AI38" s="627"/>
      <c r="AJ38" s="627"/>
      <c r="AK38" s="627"/>
      <c r="AL38" s="628" t="s">
        <v>136</v>
      </c>
      <c r="AM38" s="629"/>
      <c r="AN38" s="629"/>
      <c r="AO38" s="630"/>
      <c r="AQ38" s="686" t="s">
        <v>336</v>
      </c>
      <c r="AR38" s="687"/>
      <c r="AS38" s="687"/>
      <c r="AT38" s="687"/>
      <c r="AU38" s="687"/>
      <c r="AV38" s="687"/>
      <c r="AW38" s="687"/>
      <c r="AX38" s="687"/>
      <c r="AY38" s="688"/>
      <c r="AZ38" s="623">
        <v>1504519</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49008</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14650511</v>
      </c>
      <c r="CS38" s="624"/>
      <c r="CT38" s="624"/>
      <c r="CU38" s="624"/>
      <c r="CV38" s="624"/>
      <c r="CW38" s="624"/>
      <c r="CX38" s="624"/>
      <c r="CY38" s="625"/>
      <c r="CZ38" s="628">
        <v>9.1</v>
      </c>
      <c r="DA38" s="653"/>
      <c r="DB38" s="653"/>
      <c r="DC38" s="657"/>
      <c r="DD38" s="632">
        <v>11408045</v>
      </c>
      <c r="DE38" s="624"/>
      <c r="DF38" s="624"/>
      <c r="DG38" s="624"/>
      <c r="DH38" s="624"/>
      <c r="DI38" s="624"/>
      <c r="DJ38" s="624"/>
      <c r="DK38" s="625"/>
      <c r="DL38" s="632">
        <v>10727381</v>
      </c>
      <c r="DM38" s="624"/>
      <c r="DN38" s="624"/>
      <c r="DO38" s="624"/>
      <c r="DP38" s="624"/>
      <c r="DQ38" s="624"/>
      <c r="DR38" s="624"/>
      <c r="DS38" s="624"/>
      <c r="DT38" s="624"/>
      <c r="DU38" s="624"/>
      <c r="DV38" s="625"/>
      <c r="DW38" s="628">
        <v>12.7</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136</v>
      </c>
      <c r="S39" s="624"/>
      <c r="T39" s="624"/>
      <c r="U39" s="624"/>
      <c r="V39" s="624"/>
      <c r="W39" s="624"/>
      <c r="X39" s="624"/>
      <c r="Y39" s="625"/>
      <c r="Z39" s="626" t="s">
        <v>136</v>
      </c>
      <c r="AA39" s="626"/>
      <c r="AB39" s="626"/>
      <c r="AC39" s="626"/>
      <c r="AD39" s="627" t="s">
        <v>136</v>
      </c>
      <c r="AE39" s="627"/>
      <c r="AF39" s="627"/>
      <c r="AG39" s="627"/>
      <c r="AH39" s="627"/>
      <c r="AI39" s="627"/>
      <c r="AJ39" s="627"/>
      <c r="AK39" s="627"/>
      <c r="AL39" s="628" t="s">
        <v>251</v>
      </c>
      <c r="AM39" s="629"/>
      <c r="AN39" s="629"/>
      <c r="AO39" s="630"/>
      <c r="AQ39" s="686" t="s">
        <v>340</v>
      </c>
      <c r="AR39" s="687"/>
      <c r="AS39" s="687"/>
      <c r="AT39" s="687"/>
      <c r="AU39" s="687"/>
      <c r="AV39" s="687"/>
      <c r="AW39" s="687"/>
      <c r="AX39" s="687"/>
      <c r="AY39" s="688"/>
      <c r="AZ39" s="623">
        <v>1057861</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72250</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4029728</v>
      </c>
      <c r="CS39" s="655"/>
      <c r="CT39" s="655"/>
      <c r="CU39" s="655"/>
      <c r="CV39" s="655"/>
      <c r="CW39" s="655"/>
      <c r="CX39" s="655"/>
      <c r="CY39" s="656"/>
      <c r="CZ39" s="628">
        <v>2.5</v>
      </c>
      <c r="DA39" s="653"/>
      <c r="DB39" s="653"/>
      <c r="DC39" s="657"/>
      <c r="DD39" s="632">
        <v>3777185</v>
      </c>
      <c r="DE39" s="655"/>
      <c r="DF39" s="655"/>
      <c r="DG39" s="655"/>
      <c r="DH39" s="655"/>
      <c r="DI39" s="655"/>
      <c r="DJ39" s="655"/>
      <c r="DK39" s="656"/>
      <c r="DL39" s="632" t="s">
        <v>136</v>
      </c>
      <c r="DM39" s="655"/>
      <c r="DN39" s="655"/>
      <c r="DO39" s="655"/>
      <c r="DP39" s="655"/>
      <c r="DQ39" s="655"/>
      <c r="DR39" s="655"/>
      <c r="DS39" s="655"/>
      <c r="DT39" s="655"/>
      <c r="DU39" s="655"/>
      <c r="DV39" s="656"/>
      <c r="DW39" s="628" t="s">
        <v>233</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3264612</v>
      </c>
      <c r="S40" s="624"/>
      <c r="T40" s="624"/>
      <c r="U40" s="624"/>
      <c r="V40" s="624"/>
      <c r="W40" s="624"/>
      <c r="X40" s="624"/>
      <c r="Y40" s="625"/>
      <c r="Z40" s="626">
        <v>2</v>
      </c>
      <c r="AA40" s="626"/>
      <c r="AB40" s="626"/>
      <c r="AC40" s="626"/>
      <c r="AD40" s="627" t="s">
        <v>136</v>
      </c>
      <c r="AE40" s="627"/>
      <c r="AF40" s="627"/>
      <c r="AG40" s="627"/>
      <c r="AH40" s="627"/>
      <c r="AI40" s="627"/>
      <c r="AJ40" s="627"/>
      <c r="AK40" s="627"/>
      <c r="AL40" s="628" t="s">
        <v>233</v>
      </c>
      <c r="AM40" s="629"/>
      <c r="AN40" s="629"/>
      <c r="AO40" s="630"/>
      <c r="AQ40" s="686" t="s">
        <v>344</v>
      </c>
      <c r="AR40" s="687"/>
      <c r="AS40" s="687"/>
      <c r="AT40" s="687"/>
      <c r="AU40" s="687"/>
      <c r="AV40" s="687"/>
      <c r="AW40" s="687"/>
      <c r="AX40" s="687"/>
      <c r="AY40" s="688"/>
      <c r="AZ40" s="623" t="s">
        <v>233</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17296</v>
      </c>
      <c r="CS40" s="624"/>
      <c r="CT40" s="624"/>
      <c r="CU40" s="624"/>
      <c r="CV40" s="624"/>
      <c r="CW40" s="624"/>
      <c r="CX40" s="624"/>
      <c r="CY40" s="625"/>
      <c r="CZ40" s="628">
        <v>0</v>
      </c>
      <c r="DA40" s="653"/>
      <c r="DB40" s="653"/>
      <c r="DC40" s="657"/>
      <c r="DD40" s="632">
        <v>559</v>
      </c>
      <c r="DE40" s="624"/>
      <c r="DF40" s="624"/>
      <c r="DG40" s="624"/>
      <c r="DH40" s="624"/>
      <c r="DI40" s="624"/>
      <c r="DJ40" s="624"/>
      <c r="DK40" s="625"/>
      <c r="DL40" s="632">
        <v>559</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163700770</v>
      </c>
      <c r="S41" s="696"/>
      <c r="T41" s="696"/>
      <c r="U41" s="696"/>
      <c r="V41" s="696"/>
      <c r="W41" s="696"/>
      <c r="X41" s="696"/>
      <c r="Y41" s="700"/>
      <c r="Z41" s="701">
        <v>100</v>
      </c>
      <c r="AA41" s="701"/>
      <c r="AB41" s="701"/>
      <c r="AC41" s="701"/>
      <c r="AD41" s="702">
        <v>81279149</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3888928</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136</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233</v>
      </c>
      <c r="CS41" s="655"/>
      <c r="CT41" s="655"/>
      <c r="CU41" s="655"/>
      <c r="CV41" s="655"/>
      <c r="CW41" s="655"/>
      <c r="CX41" s="655"/>
      <c r="CY41" s="656"/>
      <c r="CZ41" s="628" t="s">
        <v>136</v>
      </c>
      <c r="DA41" s="653"/>
      <c r="DB41" s="653"/>
      <c r="DC41" s="657"/>
      <c r="DD41" s="632" t="s">
        <v>233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10761583</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384</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16780271</v>
      </c>
      <c r="CS42" s="655"/>
      <c r="CT42" s="655"/>
      <c r="CU42" s="655"/>
      <c r="CV42" s="655"/>
      <c r="CW42" s="655"/>
      <c r="CX42" s="655"/>
      <c r="CY42" s="656"/>
      <c r="CZ42" s="628">
        <v>10.5</v>
      </c>
      <c r="DA42" s="653"/>
      <c r="DB42" s="653"/>
      <c r="DC42" s="657"/>
      <c r="DD42" s="632">
        <v>3010669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487182</v>
      </c>
      <c r="CS43" s="655"/>
      <c r="CT43" s="655"/>
      <c r="CU43" s="655"/>
      <c r="CV43" s="655"/>
      <c r="CW43" s="655"/>
      <c r="CX43" s="655"/>
      <c r="CY43" s="656"/>
      <c r="CZ43" s="628">
        <v>0.3</v>
      </c>
      <c r="DA43" s="653"/>
      <c r="DB43" s="653"/>
      <c r="DC43" s="657"/>
      <c r="DD43" s="632">
        <v>456463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16770616</v>
      </c>
      <c r="CS44" s="624"/>
      <c r="CT44" s="624"/>
      <c r="CU44" s="624"/>
      <c r="CV44" s="624"/>
      <c r="CW44" s="624"/>
      <c r="CX44" s="624"/>
      <c r="CY44" s="625"/>
      <c r="CZ44" s="628">
        <v>10.5</v>
      </c>
      <c r="DA44" s="629"/>
      <c r="DB44" s="629"/>
      <c r="DC44" s="635"/>
      <c r="DD44" s="632">
        <v>3001014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12193945</v>
      </c>
      <c r="CS45" s="655"/>
      <c r="CT45" s="655"/>
      <c r="CU45" s="655"/>
      <c r="CV45" s="655"/>
      <c r="CW45" s="655"/>
      <c r="CX45" s="655"/>
      <c r="CY45" s="656"/>
      <c r="CZ45" s="628">
        <v>7.6</v>
      </c>
      <c r="DA45" s="653"/>
      <c r="DB45" s="653"/>
      <c r="DC45" s="657"/>
      <c r="DD45" s="632">
        <v>636364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4576330</v>
      </c>
      <c r="CS46" s="624"/>
      <c r="CT46" s="624"/>
      <c r="CU46" s="624"/>
      <c r="CV46" s="624"/>
      <c r="CW46" s="624"/>
      <c r="CX46" s="624"/>
      <c r="CY46" s="625"/>
      <c r="CZ46" s="628">
        <v>2.9</v>
      </c>
      <c r="DA46" s="629"/>
      <c r="DB46" s="629"/>
      <c r="DC46" s="635"/>
      <c r="DD46" s="632">
        <v>2364309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v>9655</v>
      </c>
      <c r="CS47" s="655"/>
      <c r="CT47" s="655"/>
      <c r="CU47" s="655"/>
      <c r="CV47" s="655"/>
      <c r="CW47" s="655"/>
      <c r="CX47" s="655"/>
      <c r="CY47" s="656"/>
      <c r="CZ47" s="628">
        <v>0</v>
      </c>
      <c r="DA47" s="653"/>
      <c r="DB47" s="653"/>
      <c r="DC47" s="657"/>
      <c r="DD47" s="632">
        <v>9655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136</v>
      </c>
      <c r="CS48" s="624"/>
      <c r="CT48" s="624"/>
      <c r="CU48" s="624"/>
      <c r="CV48" s="624"/>
      <c r="CW48" s="624"/>
      <c r="CX48" s="624"/>
      <c r="CY48" s="625"/>
      <c r="CZ48" s="628" t="s">
        <v>136</v>
      </c>
      <c r="DA48" s="629"/>
      <c r="DB48" s="629"/>
      <c r="DC48" s="635"/>
      <c r="DD48" s="632" t="s">
        <v>136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160424875</v>
      </c>
      <c r="CS49" s="682"/>
      <c r="CT49" s="682"/>
      <c r="CU49" s="682"/>
      <c r="CV49" s="682"/>
      <c r="CW49" s="682"/>
      <c r="CX49" s="682"/>
      <c r="CY49" s="711"/>
      <c r="CZ49" s="703">
        <v>100</v>
      </c>
      <c r="DA49" s="712"/>
      <c r="DB49" s="712"/>
      <c r="DC49" s="713"/>
      <c r="DD49" s="714">
        <v>95475261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8JR6q6uaz7T1F2oxZpxU1KcG5bdWvUxDjJBBHaxpZWCa0QBbOTP27BuxQZCnGFVyKMbhk+AvPmmmsfJaIl3uA==" saltValue="tZtvRYFRR/NeClFyaz2M7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163699</v>
      </c>
      <c r="R7" s="753"/>
      <c r="S7" s="753"/>
      <c r="T7" s="753"/>
      <c r="U7" s="753"/>
      <c r="V7" s="753">
        <v>160459</v>
      </c>
      <c r="W7" s="753"/>
      <c r="X7" s="753"/>
      <c r="Y7" s="753"/>
      <c r="Z7" s="753"/>
      <c r="AA7" s="753">
        <v>3240</v>
      </c>
      <c r="AB7" s="753"/>
      <c r="AC7" s="753"/>
      <c r="AD7" s="753"/>
      <c r="AE7" s="754"/>
      <c r="AF7" s="755">
        <v>2455</v>
      </c>
      <c r="AG7" s="756"/>
      <c r="AH7" s="756"/>
      <c r="AI7" s="756"/>
      <c r="AJ7" s="757"/>
      <c r="AK7" s="758" t="s">
        <v>598</v>
      </c>
      <c r="AL7" s="758"/>
      <c r="AM7" s="758"/>
      <c r="AN7" s="758"/>
      <c r="AO7" s="758"/>
      <c r="AP7" s="759">
        <v>112893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-15</v>
      </c>
      <c r="CI7" s="744"/>
      <c r="CJ7" s="744"/>
      <c r="CK7" s="744"/>
      <c r="CL7" s="745"/>
      <c r="CM7" s="743">
        <v>35</v>
      </c>
      <c r="CN7" s="744"/>
      <c r="CO7" s="744"/>
      <c r="CP7" s="744"/>
      <c r="CQ7" s="745"/>
      <c r="CR7" s="743">
        <v>1</v>
      </c>
      <c r="CS7" s="744"/>
      <c r="CT7" s="744"/>
      <c r="CU7" s="744"/>
      <c r="CV7" s="745"/>
      <c r="CW7" s="743">
        <v>34</v>
      </c>
      <c r="CX7" s="744"/>
      <c r="CY7" s="744"/>
      <c r="CZ7" s="744"/>
      <c r="DA7" s="745"/>
      <c r="DB7" s="743" t="s">
        <v>514</v>
      </c>
      <c r="DC7" s="744"/>
      <c r="DD7" s="744"/>
      <c r="DE7" s="744"/>
      <c r="DF7" s="745"/>
      <c r="DG7" s="743" t="s">
        <v>514</v>
      </c>
      <c r="DH7" s="744"/>
      <c r="DI7" s="744"/>
      <c r="DJ7" s="744"/>
      <c r="DK7" s="745"/>
      <c r="DL7" s="743" t="s">
        <v>514</v>
      </c>
      <c r="DM7" s="744"/>
      <c r="DN7" s="744"/>
      <c r="DO7" s="744"/>
      <c r="DP7" s="745"/>
      <c r="DQ7" s="743" t="s">
        <v>514</v>
      </c>
      <c r="DR7" s="744"/>
      <c r="DS7" s="744"/>
      <c r="DT7" s="744"/>
      <c r="DU7" s="745"/>
      <c r="DV7" s="746"/>
      <c r="DW7" s="747"/>
      <c r="DX7" s="747"/>
      <c r="DY7" s="747"/>
      <c r="DZ7" s="748"/>
      <c r="EA7" s="234"/>
    </row>
    <row r="8" spans="1:131" s="235" customFormat="1" ht="26.25" customHeight="1" x14ac:dyDescent="0.2">
      <c r="A8" s="238">
        <v>2</v>
      </c>
      <c r="B8" s="779" t="s">
        <v>388</v>
      </c>
      <c r="C8" s="780"/>
      <c r="D8" s="780"/>
      <c r="E8" s="780"/>
      <c r="F8" s="780"/>
      <c r="G8" s="780"/>
      <c r="H8" s="780"/>
      <c r="I8" s="780"/>
      <c r="J8" s="780"/>
      <c r="K8" s="780"/>
      <c r="L8" s="780"/>
      <c r="M8" s="780"/>
      <c r="N8" s="780"/>
      <c r="O8" s="780"/>
      <c r="P8" s="781"/>
      <c r="Q8" s="782" t="s">
        <v>514</v>
      </c>
      <c r="R8" s="783"/>
      <c r="S8" s="783"/>
      <c r="T8" s="783"/>
      <c r="U8" s="783"/>
      <c r="V8" s="783" t="s">
        <v>514</v>
      </c>
      <c r="W8" s="783"/>
      <c r="X8" s="783"/>
      <c r="Y8" s="783"/>
      <c r="Z8" s="783"/>
      <c r="AA8" s="783" t="s">
        <v>514</v>
      </c>
      <c r="AB8" s="783"/>
      <c r="AC8" s="783"/>
      <c r="AD8" s="783"/>
      <c r="AE8" s="784"/>
      <c r="AF8" s="785" t="s">
        <v>136</v>
      </c>
      <c r="AG8" s="786"/>
      <c r="AH8" s="786"/>
      <c r="AI8" s="786"/>
      <c r="AJ8" s="787"/>
      <c r="AK8" s="758" t="s">
        <v>598</v>
      </c>
      <c r="AL8" s="758"/>
      <c r="AM8" s="758"/>
      <c r="AN8" s="758"/>
      <c r="AO8" s="758"/>
      <c r="AP8" s="758" t="s">
        <v>598</v>
      </c>
      <c r="AQ8" s="758"/>
      <c r="AR8" s="758"/>
      <c r="AS8" s="758"/>
      <c r="AT8" s="758"/>
      <c r="AU8" s="770"/>
      <c r="AV8" s="770"/>
      <c r="AW8" s="770"/>
      <c r="AX8" s="770"/>
      <c r="AY8" s="771"/>
      <c r="AZ8" s="232"/>
      <c r="BA8" s="232"/>
      <c r="BB8" s="232"/>
      <c r="BC8" s="232"/>
      <c r="BD8" s="232"/>
      <c r="BE8" s="233"/>
      <c r="BF8" s="233"/>
      <c r="BG8" s="233"/>
      <c r="BH8" s="233"/>
      <c r="BI8" s="233"/>
      <c r="BJ8" s="233"/>
      <c r="BK8" s="233"/>
      <c r="BL8" s="233"/>
      <c r="BM8" s="233"/>
      <c r="BN8" s="233"/>
      <c r="BO8" s="233"/>
      <c r="BP8" s="233"/>
      <c r="BQ8" s="238">
        <v>2</v>
      </c>
      <c r="BR8" s="239"/>
      <c r="BS8" s="772" t="s">
        <v>592</v>
      </c>
      <c r="BT8" s="773"/>
      <c r="BU8" s="773"/>
      <c r="BV8" s="773"/>
      <c r="BW8" s="773"/>
      <c r="BX8" s="773"/>
      <c r="BY8" s="773"/>
      <c r="BZ8" s="773"/>
      <c r="CA8" s="773"/>
      <c r="CB8" s="773"/>
      <c r="CC8" s="773"/>
      <c r="CD8" s="773"/>
      <c r="CE8" s="773"/>
      <c r="CF8" s="773"/>
      <c r="CG8" s="774"/>
      <c r="CH8" s="775">
        <v>7</v>
      </c>
      <c r="CI8" s="776"/>
      <c r="CJ8" s="776"/>
      <c r="CK8" s="776"/>
      <c r="CL8" s="777"/>
      <c r="CM8" s="775">
        <v>190</v>
      </c>
      <c r="CN8" s="776"/>
      <c r="CO8" s="776"/>
      <c r="CP8" s="776"/>
      <c r="CQ8" s="777"/>
      <c r="CR8" s="775">
        <v>5</v>
      </c>
      <c r="CS8" s="776"/>
      <c r="CT8" s="776"/>
      <c r="CU8" s="776"/>
      <c r="CV8" s="777"/>
      <c r="CW8" s="775" t="s">
        <v>514</v>
      </c>
      <c r="CX8" s="776"/>
      <c r="CY8" s="776"/>
      <c r="CZ8" s="776"/>
      <c r="DA8" s="777"/>
      <c r="DB8" s="775" t="s">
        <v>514</v>
      </c>
      <c r="DC8" s="776"/>
      <c r="DD8" s="776"/>
      <c r="DE8" s="776"/>
      <c r="DF8" s="777"/>
      <c r="DG8" s="775">
        <v>4150</v>
      </c>
      <c r="DH8" s="776"/>
      <c r="DI8" s="776"/>
      <c r="DJ8" s="776"/>
      <c r="DK8" s="777"/>
      <c r="DL8" s="775" t="s">
        <v>514</v>
      </c>
      <c r="DM8" s="776"/>
      <c r="DN8" s="776"/>
      <c r="DO8" s="776"/>
      <c r="DP8" s="777"/>
      <c r="DQ8" s="775">
        <v>906</v>
      </c>
      <c r="DR8" s="776"/>
      <c r="DS8" s="776"/>
      <c r="DT8" s="776"/>
      <c r="DU8" s="777"/>
      <c r="DV8" s="772"/>
      <c r="DW8" s="773"/>
      <c r="DX8" s="773"/>
      <c r="DY8" s="773"/>
      <c r="DZ8" s="778"/>
      <c r="EA8" s="234"/>
    </row>
    <row r="9" spans="1:131" s="235" customFormat="1" ht="26.25" customHeight="1" x14ac:dyDescent="0.2">
      <c r="A9" s="238">
        <v>3</v>
      </c>
      <c r="B9" s="779" t="s">
        <v>389</v>
      </c>
      <c r="C9" s="780"/>
      <c r="D9" s="780"/>
      <c r="E9" s="780"/>
      <c r="F9" s="780"/>
      <c r="G9" s="780"/>
      <c r="H9" s="780"/>
      <c r="I9" s="780"/>
      <c r="J9" s="780"/>
      <c r="K9" s="780"/>
      <c r="L9" s="780"/>
      <c r="M9" s="780"/>
      <c r="N9" s="780"/>
      <c r="O9" s="780"/>
      <c r="P9" s="781"/>
      <c r="Q9" s="782">
        <v>56</v>
      </c>
      <c r="R9" s="783"/>
      <c r="S9" s="783"/>
      <c r="T9" s="783"/>
      <c r="U9" s="783"/>
      <c r="V9" s="783">
        <v>20</v>
      </c>
      <c r="W9" s="783"/>
      <c r="X9" s="783"/>
      <c r="Y9" s="783"/>
      <c r="Z9" s="783"/>
      <c r="AA9" s="783">
        <v>36</v>
      </c>
      <c r="AB9" s="783"/>
      <c r="AC9" s="783"/>
      <c r="AD9" s="783"/>
      <c r="AE9" s="784"/>
      <c r="AF9" s="785">
        <v>36</v>
      </c>
      <c r="AG9" s="786"/>
      <c r="AH9" s="786"/>
      <c r="AI9" s="786"/>
      <c r="AJ9" s="787"/>
      <c r="AK9" s="769">
        <v>2</v>
      </c>
      <c r="AL9" s="758"/>
      <c r="AM9" s="758"/>
      <c r="AN9" s="758"/>
      <c r="AO9" s="758"/>
      <c r="AP9" s="758" t="s">
        <v>598</v>
      </c>
      <c r="AQ9" s="758"/>
      <c r="AR9" s="758"/>
      <c r="AS9" s="758"/>
      <c r="AT9" s="758"/>
      <c r="AU9" s="770"/>
      <c r="AV9" s="770"/>
      <c r="AW9" s="770"/>
      <c r="AX9" s="770"/>
      <c r="AY9" s="771"/>
      <c r="AZ9" s="232"/>
      <c r="BA9" s="232"/>
      <c r="BB9" s="232"/>
      <c r="BC9" s="232"/>
      <c r="BD9" s="232"/>
      <c r="BE9" s="233"/>
      <c r="BF9" s="233"/>
      <c r="BG9" s="233"/>
      <c r="BH9" s="233"/>
      <c r="BI9" s="233"/>
      <c r="BJ9" s="233"/>
      <c r="BK9" s="233"/>
      <c r="BL9" s="233"/>
      <c r="BM9" s="233"/>
      <c r="BN9" s="233"/>
      <c r="BO9" s="233"/>
      <c r="BP9" s="233"/>
      <c r="BQ9" s="238">
        <v>3</v>
      </c>
      <c r="BR9" s="239"/>
      <c r="BS9" s="772"/>
      <c r="BT9" s="773"/>
      <c r="BU9" s="773"/>
      <c r="BV9" s="773"/>
      <c r="BW9" s="773"/>
      <c r="BX9" s="773"/>
      <c r="BY9" s="773"/>
      <c r="BZ9" s="773"/>
      <c r="CA9" s="773"/>
      <c r="CB9" s="773"/>
      <c r="CC9" s="773"/>
      <c r="CD9" s="773"/>
      <c r="CE9" s="773"/>
      <c r="CF9" s="773"/>
      <c r="CG9" s="774"/>
      <c r="CH9" s="775"/>
      <c r="CI9" s="776"/>
      <c r="CJ9" s="776"/>
      <c r="CK9" s="776"/>
      <c r="CL9" s="777"/>
      <c r="CM9" s="775"/>
      <c r="CN9" s="776"/>
      <c r="CO9" s="776"/>
      <c r="CP9" s="776"/>
      <c r="CQ9" s="777"/>
      <c r="CR9" s="775"/>
      <c r="CS9" s="776"/>
      <c r="CT9" s="776"/>
      <c r="CU9" s="776"/>
      <c r="CV9" s="777"/>
      <c r="CW9" s="775"/>
      <c r="CX9" s="776"/>
      <c r="CY9" s="776"/>
      <c r="CZ9" s="776"/>
      <c r="DA9" s="777"/>
      <c r="DB9" s="775"/>
      <c r="DC9" s="776"/>
      <c r="DD9" s="776"/>
      <c r="DE9" s="776"/>
      <c r="DF9" s="777"/>
      <c r="DG9" s="775"/>
      <c r="DH9" s="776"/>
      <c r="DI9" s="776"/>
      <c r="DJ9" s="776"/>
      <c r="DK9" s="777"/>
      <c r="DL9" s="775"/>
      <c r="DM9" s="776"/>
      <c r="DN9" s="776"/>
      <c r="DO9" s="776"/>
      <c r="DP9" s="777"/>
      <c r="DQ9" s="775"/>
      <c r="DR9" s="776"/>
      <c r="DS9" s="776"/>
      <c r="DT9" s="776"/>
      <c r="DU9" s="777"/>
      <c r="DV9" s="772"/>
      <c r="DW9" s="773"/>
      <c r="DX9" s="773"/>
      <c r="DY9" s="773"/>
      <c r="DZ9" s="778"/>
      <c r="EA9" s="234"/>
    </row>
    <row r="10" spans="1:131" s="235" customFormat="1" ht="26.25" customHeight="1" x14ac:dyDescent="0.2">
      <c r="A10" s="238">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69"/>
      <c r="AL10" s="758"/>
      <c r="AM10" s="758"/>
      <c r="AN10" s="758"/>
      <c r="AO10" s="758"/>
      <c r="AP10" s="758"/>
      <c r="AQ10" s="758"/>
      <c r="AR10" s="758"/>
      <c r="AS10" s="758"/>
      <c r="AT10" s="758"/>
      <c r="AU10" s="770"/>
      <c r="AV10" s="770"/>
      <c r="AW10" s="770"/>
      <c r="AX10" s="770"/>
      <c r="AY10" s="771"/>
      <c r="AZ10" s="232"/>
      <c r="BA10" s="232"/>
      <c r="BB10" s="232"/>
      <c r="BC10" s="232"/>
      <c r="BD10" s="232"/>
      <c r="BE10" s="233"/>
      <c r="BF10" s="233"/>
      <c r="BG10" s="233"/>
      <c r="BH10" s="233"/>
      <c r="BI10" s="233"/>
      <c r="BJ10" s="233"/>
      <c r="BK10" s="233"/>
      <c r="BL10" s="233"/>
      <c r="BM10" s="233"/>
      <c r="BN10" s="233"/>
      <c r="BO10" s="233"/>
      <c r="BP10" s="233"/>
      <c r="BQ10" s="238">
        <v>4</v>
      </c>
      <c r="BR10" s="239"/>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2"/>
      <c r="DW10" s="773"/>
      <c r="DX10" s="773"/>
      <c r="DY10" s="773"/>
      <c r="DZ10" s="778"/>
      <c r="EA10" s="234"/>
    </row>
    <row r="11" spans="1:131" s="235" customFormat="1" ht="26.25" customHeight="1" x14ac:dyDescent="0.2">
      <c r="A11" s="238">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69"/>
      <c r="AL11" s="758"/>
      <c r="AM11" s="758"/>
      <c r="AN11" s="758"/>
      <c r="AO11" s="758"/>
      <c r="AP11" s="758"/>
      <c r="AQ11" s="758"/>
      <c r="AR11" s="758"/>
      <c r="AS11" s="758"/>
      <c r="AT11" s="758"/>
      <c r="AU11" s="770"/>
      <c r="AV11" s="770"/>
      <c r="AW11" s="770"/>
      <c r="AX11" s="770"/>
      <c r="AY11" s="771"/>
      <c r="AZ11" s="232"/>
      <c r="BA11" s="232"/>
      <c r="BB11" s="232"/>
      <c r="BC11" s="232"/>
      <c r="BD11" s="232"/>
      <c r="BE11" s="233"/>
      <c r="BF11" s="233"/>
      <c r="BG11" s="233"/>
      <c r="BH11" s="233"/>
      <c r="BI11" s="233"/>
      <c r="BJ11" s="233"/>
      <c r="BK11" s="233"/>
      <c r="BL11" s="233"/>
      <c r="BM11" s="233"/>
      <c r="BN11" s="233"/>
      <c r="BO11" s="233"/>
      <c r="BP11" s="233"/>
      <c r="BQ11" s="238">
        <v>5</v>
      </c>
      <c r="BR11" s="239"/>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2"/>
      <c r="DW11" s="773"/>
      <c r="DX11" s="773"/>
      <c r="DY11" s="773"/>
      <c r="DZ11" s="778"/>
      <c r="EA11" s="234"/>
    </row>
    <row r="12" spans="1:131" s="235" customFormat="1" ht="26.25" customHeight="1" x14ac:dyDescent="0.2">
      <c r="A12" s="238">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69"/>
      <c r="AL12" s="758"/>
      <c r="AM12" s="758"/>
      <c r="AN12" s="758"/>
      <c r="AO12" s="758"/>
      <c r="AP12" s="758"/>
      <c r="AQ12" s="758"/>
      <c r="AR12" s="758"/>
      <c r="AS12" s="758"/>
      <c r="AT12" s="758"/>
      <c r="AU12" s="770"/>
      <c r="AV12" s="770"/>
      <c r="AW12" s="770"/>
      <c r="AX12" s="770"/>
      <c r="AY12" s="771"/>
      <c r="AZ12" s="232"/>
      <c r="BA12" s="232"/>
      <c r="BB12" s="232"/>
      <c r="BC12" s="232"/>
      <c r="BD12" s="232"/>
      <c r="BE12" s="233"/>
      <c r="BF12" s="233"/>
      <c r="BG12" s="233"/>
      <c r="BH12" s="233"/>
      <c r="BI12" s="233"/>
      <c r="BJ12" s="233"/>
      <c r="BK12" s="233"/>
      <c r="BL12" s="233"/>
      <c r="BM12" s="233"/>
      <c r="BN12" s="233"/>
      <c r="BO12" s="233"/>
      <c r="BP12" s="233"/>
      <c r="BQ12" s="238">
        <v>6</v>
      </c>
      <c r="BR12" s="239"/>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2"/>
      <c r="DW12" s="773"/>
      <c r="DX12" s="773"/>
      <c r="DY12" s="773"/>
      <c r="DZ12" s="778"/>
      <c r="EA12" s="234"/>
    </row>
    <row r="13" spans="1:131" s="235" customFormat="1" ht="26.25" customHeight="1" x14ac:dyDescent="0.2">
      <c r="A13" s="238">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69"/>
      <c r="AL13" s="758"/>
      <c r="AM13" s="758"/>
      <c r="AN13" s="758"/>
      <c r="AO13" s="758"/>
      <c r="AP13" s="758"/>
      <c r="AQ13" s="758"/>
      <c r="AR13" s="758"/>
      <c r="AS13" s="758"/>
      <c r="AT13" s="758"/>
      <c r="AU13" s="770"/>
      <c r="AV13" s="770"/>
      <c r="AW13" s="770"/>
      <c r="AX13" s="770"/>
      <c r="AY13" s="771"/>
      <c r="AZ13" s="232"/>
      <c r="BA13" s="232"/>
      <c r="BB13" s="232"/>
      <c r="BC13" s="232"/>
      <c r="BD13" s="232"/>
      <c r="BE13" s="233"/>
      <c r="BF13" s="233"/>
      <c r="BG13" s="233"/>
      <c r="BH13" s="233"/>
      <c r="BI13" s="233"/>
      <c r="BJ13" s="233"/>
      <c r="BK13" s="233"/>
      <c r="BL13" s="233"/>
      <c r="BM13" s="233"/>
      <c r="BN13" s="233"/>
      <c r="BO13" s="233"/>
      <c r="BP13" s="233"/>
      <c r="BQ13" s="238">
        <v>7</v>
      </c>
      <c r="BR13" s="239"/>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2"/>
      <c r="DW13" s="773"/>
      <c r="DX13" s="773"/>
      <c r="DY13" s="773"/>
      <c r="DZ13" s="778"/>
      <c r="EA13" s="234"/>
    </row>
    <row r="14" spans="1:131" s="235" customFormat="1" ht="26.25" customHeight="1" x14ac:dyDescent="0.2">
      <c r="A14" s="238">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9"/>
      <c r="AL14" s="758"/>
      <c r="AM14" s="758"/>
      <c r="AN14" s="758"/>
      <c r="AO14" s="758"/>
      <c r="AP14" s="758"/>
      <c r="AQ14" s="758"/>
      <c r="AR14" s="758"/>
      <c r="AS14" s="758"/>
      <c r="AT14" s="758"/>
      <c r="AU14" s="770"/>
      <c r="AV14" s="770"/>
      <c r="AW14" s="770"/>
      <c r="AX14" s="770"/>
      <c r="AY14" s="771"/>
      <c r="AZ14" s="232"/>
      <c r="BA14" s="232"/>
      <c r="BB14" s="232"/>
      <c r="BC14" s="232"/>
      <c r="BD14" s="232"/>
      <c r="BE14" s="233"/>
      <c r="BF14" s="233"/>
      <c r="BG14" s="233"/>
      <c r="BH14" s="233"/>
      <c r="BI14" s="233"/>
      <c r="BJ14" s="233"/>
      <c r="BK14" s="233"/>
      <c r="BL14" s="233"/>
      <c r="BM14" s="233"/>
      <c r="BN14" s="233"/>
      <c r="BO14" s="233"/>
      <c r="BP14" s="233"/>
      <c r="BQ14" s="238">
        <v>8</v>
      </c>
      <c r="BR14" s="239"/>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2"/>
      <c r="DW14" s="773"/>
      <c r="DX14" s="773"/>
      <c r="DY14" s="773"/>
      <c r="DZ14" s="778"/>
      <c r="EA14" s="234"/>
    </row>
    <row r="15" spans="1:131" s="235" customFormat="1" ht="26.25" customHeight="1" x14ac:dyDescent="0.2">
      <c r="A15" s="238">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9"/>
      <c r="AL15" s="758"/>
      <c r="AM15" s="758"/>
      <c r="AN15" s="758"/>
      <c r="AO15" s="758"/>
      <c r="AP15" s="758"/>
      <c r="AQ15" s="758"/>
      <c r="AR15" s="758"/>
      <c r="AS15" s="758"/>
      <c r="AT15" s="758"/>
      <c r="AU15" s="770"/>
      <c r="AV15" s="770"/>
      <c r="AW15" s="770"/>
      <c r="AX15" s="770"/>
      <c r="AY15" s="771"/>
      <c r="AZ15" s="232"/>
      <c r="BA15" s="232"/>
      <c r="BB15" s="232"/>
      <c r="BC15" s="232"/>
      <c r="BD15" s="232"/>
      <c r="BE15" s="233"/>
      <c r="BF15" s="233"/>
      <c r="BG15" s="233"/>
      <c r="BH15" s="233"/>
      <c r="BI15" s="233"/>
      <c r="BJ15" s="233"/>
      <c r="BK15" s="233"/>
      <c r="BL15" s="233"/>
      <c r="BM15" s="233"/>
      <c r="BN15" s="233"/>
      <c r="BO15" s="233"/>
      <c r="BP15" s="233"/>
      <c r="BQ15" s="238">
        <v>9</v>
      </c>
      <c r="BR15" s="239"/>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34"/>
    </row>
    <row r="16" spans="1:131" s="235" customFormat="1" ht="26.25" customHeight="1" x14ac:dyDescent="0.2">
      <c r="A16" s="238">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9"/>
      <c r="AL16" s="758"/>
      <c r="AM16" s="758"/>
      <c r="AN16" s="758"/>
      <c r="AO16" s="758"/>
      <c r="AP16" s="758"/>
      <c r="AQ16" s="758"/>
      <c r="AR16" s="758"/>
      <c r="AS16" s="758"/>
      <c r="AT16" s="758"/>
      <c r="AU16" s="770"/>
      <c r="AV16" s="770"/>
      <c r="AW16" s="770"/>
      <c r="AX16" s="770"/>
      <c r="AY16" s="771"/>
      <c r="AZ16" s="232"/>
      <c r="BA16" s="232"/>
      <c r="BB16" s="232"/>
      <c r="BC16" s="232"/>
      <c r="BD16" s="232"/>
      <c r="BE16" s="233"/>
      <c r="BF16" s="233"/>
      <c r="BG16" s="233"/>
      <c r="BH16" s="233"/>
      <c r="BI16" s="233"/>
      <c r="BJ16" s="233"/>
      <c r="BK16" s="233"/>
      <c r="BL16" s="233"/>
      <c r="BM16" s="233"/>
      <c r="BN16" s="233"/>
      <c r="BO16" s="233"/>
      <c r="BP16" s="233"/>
      <c r="BQ16" s="238">
        <v>10</v>
      </c>
      <c r="BR16" s="239"/>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34"/>
    </row>
    <row r="17" spans="1:131" s="235" customFormat="1" ht="26.25" customHeight="1" x14ac:dyDescent="0.2">
      <c r="A17" s="238">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9"/>
      <c r="AL17" s="758"/>
      <c r="AM17" s="758"/>
      <c r="AN17" s="758"/>
      <c r="AO17" s="758"/>
      <c r="AP17" s="758"/>
      <c r="AQ17" s="758"/>
      <c r="AR17" s="758"/>
      <c r="AS17" s="758"/>
      <c r="AT17" s="758"/>
      <c r="AU17" s="770"/>
      <c r="AV17" s="770"/>
      <c r="AW17" s="770"/>
      <c r="AX17" s="770"/>
      <c r="AY17" s="771"/>
      <c r="AZ17" s="232"/>
      <c r="BA17" s="232"/>
      <c r="BB17" s="232"/>
      <c r="BC17" s="232"/>
      <c r="BD17" s="232"/>
      <c r="BE17" s="233"/>
      <c r="BF17" s="233"/>
      <c r="BG17" s="233"/>
      <c r="BH17" s="233"/>
      <c r="BI17" s="233"/>
      <c r="BJ17" s="233"/>
      <c r="BK17" s="233"/>
      <c r="BL17" s="233"/>
      <c r="BM17" s="233"/>
      <c r="BN17" s="233"/>
      <c r="BO17" s="233"/>
      <c r="BP17" s="233"/>
      <c r="BQ17" s="238">
        <v>11</v>
      </c>
      <c r="BR17" s="239"/>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34"/>
    </row>
    <row r="18" spans="1:131" s="235" customFormat="1" ht="26.25" customHeight="1" x14ac:dyDescent="0.2">
      <c r="A18" s="238">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9"/>
      <c r="AL18" s="758"/>
      <c r="AM18" s="758"/>
      <c r="AN18" s="758"/>
      <c r="AO18" s="758"/>
      <c r="AP18" s="758"/>
      <c r="AQ18" s="758"/>
      <c r="AR18" s="758"/>
      <c r="AS18" s="758"/>
      <c r="AT18" s="758"/>
      <c r="AU18" s="770"/>
      <c r="AV18" s="770"/>
      <c r="AW18" s="770"/>
      <c r="AX18" s="770"/>
      <c r="AY18" s="771"/>
      <c r="AZ18" s="232"/>
      <c r="BA18" s="232"/>
      <c r="BB18" s="232"/>
      <c r="BC18" s="232"/>
      <c r="BD18" s="232"/>
      <c r="BE18" s="233"/>
      <c r="BF18" s="233"/>
      <c r="BG18" s="233"/>
      <c r="BH18" s="233"/>
      <c r="BI18" s="233"/>
      <c r="BJ18" s="233"/>
      <c r="BK18" s="233"/>
      <c r="BL18" s="233"/>
      <c r="BM18" s="233"/>
      <c r="BN18" s="233"/>
      <c r="BO18" s="233"/>
      <c r="BP18" s="233"/>
      <c r="BQ18" s="238">
        <v>12</v>
      </c>
      <c r="BR18" s="239"/>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34"/>
    </row>
    <row r="19" spans="1:131" s="235" customFormat="1" ht="26.25" customHeight="1" x14ac:dyDescent="0.2">
      <c r="A19" s="238">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9"/>
      <c r="AL19" s="758"/>
      <c r="AM19" s="758"/>
      <c r="AN19" s="758"/>
      <c r="AO19" s="758"/>
      <c r="AP19" s="758"/>
      <c r="AQ19" s="758"/>
      <c r="AR19" s="758"/>
      <c r="AS19" s="758"/>
      <c r="AT19" s="758"/>
      <c r="AU19" s="770"/>
      <c r="AV19" s="770"/>
      <c r="AW19" s="770"/>
      <c r="AX19" s="770"/>
      <c r="AY19" s="771"/>
      <c r="AZ19" s="232"/>
      <c r="BA19" s="232"/>
      <c r="BB19" s="232"/>
      <c r="BC19" s="232"/>
      <c r="BD19" s="232"/>
      <c r="BE19" s="233"/>
      <c r="BF19" s="233"/>
      <c r="BG19" s="233"/>
      <c r="BH19" s="233"/>
      <c r="BI19" s="233"/>
      <c r="BJ19" s="233"/>
      <c r="BK19" s="233"/>
      <c r="BL19" s="233"/>
      <c r="BM19" s="233"/>
      <c r="BN19" s="233"/>
      <c r="BO19" s="233"/>
      <c r="BP19" s="233"/>
      <c r="BQ19" s="238">
        <v>13</v>
      </c>
      <c r="BR19" s="239"/>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34"/>
    </row>
    <row r="20" spans="1:131" s="235" customFormat="1" ht="26.25" customHeight="1" x14ac:dyDescent="0.2">
      <c r="A20" s="238">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9"/>
      <c r="AL20" s="758"/>
      <c r="AM20" s="758"/>
      <c r="AN20" s="758"/>
      <c r="AO20" s="758"/>
      <c r="AP20" s="758"/>
      <c r="AQ20" s="758"/>
      <c r="AR20" s="758"/>
      <c r="AS20" s="758"/>
      <c r="AT20" s="758"/>
      <c r="AU20" s="770"/>
      <c r="AV20" s="770"/>
      <c r="AW20" s="770"/>
      <c r="AX20" s="770"/>
      <c r="AY20" s="771"/>
      <c r="AZ20" s="232"/>
      <c r="BA20" s="232"/>
      <c r="BB20" s="232"/>
      <c r="BC20" s="232"/>
      <c r="BD20" s="232"/>
      <c r="BE20" s="233"/>
      <c r="BF20" s="233"/>
      <c r="BG20" s="233"/>
      <c r="BH20" s="233"/>
      <c r="BI20" s="233"/>
      <c r="BJ20" s="233"/>
      <c r="BK20" s="233"/>
      <c r="BL20" s="233"/>
      <c r="BM20" s="233"/>
      <c r="BN20" s="233"/>
      <c r="BO20" s="233"/>
      <c r="BP20" s="233"/>
      <c r="BQ20" s="238">
        <v>14</v>
      </c>
      <c r="BR20" s="239"/>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34"/>
    </row>
    <row r="21" spans="1:131" s="235" customFormat="1" ht="26.25" customHeight="1" thickBot="1" x14ac:dyDescent="0.25">
      <c r="A21" s="238">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9"/>
      <c r="AL21" s="758"/>
      <c r="AM21" s="758"/>
      <c r="AN21" s="758"/>
      <c r="AO21" s="758"/>
      <c r="AP21" s="758"/>
      <c r="AQ21" s="758"/>
      <c r="AR21" s="758"/>
      <c r="AS21" s="758"/>
      <c r="AT21" s="758"/>
      <c r="AU21" s="770"/>
      <c r="AV21" s="770"/>
      <c r="AW21" s="770"/>
      <c r="AX21" s="770"/>
      <c r="AY21" s="771"/>
      <c r="AZ21" s="232"/>
      <c r="BA21" s="232"/>
      <c r="BB21" s="232"/>
      <c r="BC21" s="232"/>
      <c r="BD21" s="232"/>
      <c r="BE21" s="233"/>
      <c r="BF21" s="233"/>
      <c r="BG21" s="233"/>
      <c r="BH21" s="233"/>
      <c r="BI21" s="233"/>
      <c r="BJ21" s="233"/>
      <c r="BK21" s="233"/>
      <c r="BL21" s="233"/>
      <c r="BM21" s="233"/>
      <c r="BN21" s="233"/>
      <c r="BO21" s="233"/>
      <c r="BP21" s="233"/>
      <c r="BQ21" s="238">
        <v>15</v>
      </c>
      <c r="BR21" s="239"/>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34"/>
    </row>
    <row r="22" spans="1:131" s="235" customFormat="1" ht="26.25" customHeight="1" x14ac:dyDescent="0.2">
      <c r="A22" s="238">
        <v>16</v>
      </c>
      <c r="B22" s="779"/>
      <c r="C22" s="780"/>
      <c r="D22" s="780"/>
      <c r="E22" s="780"/>
      <c r="F22" s="780"/>
      <c r="G22" s="780"/>
      <c r="H22" s="780"/>
      <c r="I22" s="780"/>
      <c r="J22" s="780"/>
      <c r="K22" s="780"/>
      <c r="L22" s="780"/>
      <c r="M22" s="780"/>
      <c r="N22" s="780"/>
      <c r="O22" s="780"/>
      <c r="P22" s="781"/>
      <c r="Q22" s="798"/>
      <c r="R22" s="799"/>
      <c r="S22" s="799"/>
      <c r="T22" s="799"/>
      <c r="U22" s="799"/>
      <c r="V22" s="799"/>
      <c r="W22" s="799"/>
      <c r="X22" s="799"/>
      <c r="Y22" s="799"/>
      <c r="Z22" s="799"/>
      <c r="AA22" s="799"/>
      <c r="AB22" s="799"/>
      <c r="AC22" s="799"/>
      <c r="AD22" s="799"/>
      <c r="AE22" s="800"/>
      <c r="AF22" s="785"/>
      <c r="AG22" s="786"/>
      <c r="AH22" s="786"/>
      <c r="AI22" s="786"/>
      <c r="AJ22" s="787"/>
      <c r="AK22" s="801"/>
      <c r="AL22" s="802"/>
      <c r="AM22" s="802"/>
      <c r="AN22" s="802"/>
      <c r="AO22" s="802"/>
      <c r="AP22" s="802"/>
      <c r="AQ22" s="802"/>
      <c r="AR22" s="802"/>
      <c r="AS22" s="802"/>
      <c r="AT22" s="802"/>
      <c r="AU22" s="803"/>
      <c r="AV22" s="803"/>
      <c r="AW22" s="803"/>
      <c r="AX22" s="803"/>
      <c r="AY22" s="804"/>
      <c r="AZ22" s="805" t="s">
        <v>390</v>
      </c>
      <c r="BA22" s="805"/>
      <c r="BB22" s="805"/>
      <c r="BC22" s="805"/>
      <c r="BD22" s="806"/>
      <c r="BE22" s="233"/>
      <c r="BF22" s="233"/>
      <c r="BG22" s="233"/>
      <c r="BH22" s="233"/>
      <c r="BI22" s="233"/>
      <c r="BJ22" s="233"/>
      <c r="BK22" s="233"/>
      <c r="BL22" s="233"/>
      <c r="BM22" s="233"/>
      <c r="BN22" s="233"/>
      <c r="BO22" s="233"/>
      <c r="BP22" s="233"/>
      <c r="BQ22" s="238">
        <v>16</v>
      </c>
      <c r="BR22" s="239"/>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34"/>
    </row>
    <row r="23" spans="1:131" s="235" customFormat="1" ht="26.25" customHeight="1" thickBot="1" x14ac:dyDescent="0.25">
      <c r="A23" s="240" t="s">
        <v>391</v>
      </c>
      <c r="B23" s="788" t="s">
        <v>392</v>
      </c>
      <c r="C23" s="789"/>
      <c r="D23" s="789"/>
      <c r="E23" s="789"/>
      <c r="F23" s="789"/>
      <c r="G23" s="789"/>
      <c r="H23" s="789"/>
      <c r="I23" s="789"/>
      <c r="J23" s="789"/>
      <c r="K23" s="789"/>
      <c r="L23" s="789"/>
      <c r="M23" s="789"/>
      <c r="N23" s="789"/>
      <c r="O23" s="789"/>
      <c r="P23" s="790"/>
      <c r="Q23" s="791">
        <v>163755</v>
      </c>
      <c r="R23" s="792"/>
      <c r="S23" s="792"/>
      <c r="T23" s="792"/>
      <c r="U23" s="792"/>
      <c r="V23" s="792">
        <v>160479</v>
      </c>
      <c r="W23" s="792"/>
      <c r="X23" s="792"/>
      <c r="Y23" s="792"/>
      <c r="Z23" s="792"/>
      <c r="AA23" s="792">
        <v>3276</v>
      </c>
      <c r="AB23" s="792"/>
      <c r="AC23" s="792"/>
      <c r="AD23" s="792"/>
      <c r="AE23" s="793"/>
      <c r="AF23" s="794">
        <v>2491</v>
      </c>
      <c r="AG23" s="792"/>
      <c r="AH23" s="792"/>
      <c r="AI23" s="792"/>
      <c r="AJ23" s="795"/>
      <c r="AK23" s="796"/>
      <c r="AL23" s="797"/>
      <c r="AM23" s="797"/>
      <c r="AN23" s="797"/>
      <c r="AO23" s="797"/>
      <c r="AP23" s="792">
        <v>112893</v>
      </c>
      <c r="AQ23" s="792"/>
      <c r="AR23" s="792"/>
      <c r="AS23" s="792"/>
      <c r="AT23" s="792"/>
      <c r="AU23" s="808" t="s">
        <v>514</v>
      </c>
      <c r="AV23" s="808"/>
      <c r="AW23" s="808"/>
      <c r="AX23" s="808"/>
      <c r="AY23" s="809"/>
      <c r="AZ23" s="810" t="s">
        <v>393</v>
      </c>
      <c r="BA23" s="811"/>
      <c r="BB23" s="811"/>
      <c r="BC23" s="811"/>
      <c r="BD23" s="812"/>
      <c r="BE23" s="233"/>
      <c r="BF23" s="233"/>
      <c r="BG23" s="233"/>
      <c r="BH23" s="233"/>
      <c r="BI23" s="233"/>
      <c r="BJ23" s="233"/>
      <c r="BK23" s="233"/>
      <c r="BL23" s="233"/>
      <c r="BM23" s="233"/>
      <c r="BN23" s="233"/>
      <c r="BO23" s="233"/>
      <c r="BP23" s="233"/>
      <c r="BQ23" s="238">
        <v>17</v>
      </c>
      <c r="BR23" s="239"/>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34"/>
    </row>
    <row r="24" spans="1:131" s="235" customFormat="1" ht="26.25" customHeight="1" x14ac:dyDescent="0.2">
      <c r="A24" s="807" t="s">
        <v>394</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34"/>
    </row>
    <row r="25" spans="1:131" ht="26.25" customHeight="1" thickBot="1" x14ac:dyDescent="0.25">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3" t="s">
        <v>399</v>
      </c>
      <c r="AG26" s="814"/>
      <c r="AH26" s="814"/>
      <c r="AI26" s="814"/>
      <c r="AJ26" s="815"/>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377</v>
      </c>
      <c r="BF26" s="734"/>
      <c r="BG26" s="734"/>
      <c r="BH26" s="734"/>
      <c r="BI26" s="740"/>
      <c r="BJ26" s="232"/>
      <c r="BK26" s="232"/>
      <c r="BL26" s="232"/>
      <c r="BM26" s="232"/>
      <c r="BN26" s="232"/>
      <c r="BO26" s="241"/>
      <c r="BP26" s="241"/>
      <c r="BQ26" s="238">
        <v>20</v>
      </c>
      <c r="BR26" s="239"/>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30"/>
    </row>
    <row r="28" spans="1:131" ht="26.25" customHeight="1" thickTop="1" x14ac:dyDescent="0.2">
      <c r="A28" s="242">
        <v>1</v>
      </c>
      <c r="B28" s="749" t="s">
        <v>404</v>
      </c>
      <c r="C28" s="750"/>
      <c r="D28" s="750"/>
      <c r="E28" s="750"/>
      <c r="F28" s="750"/>
      <c r="G28" s="750"/>
      <c r="H28" s="750"/>
      <c r="I28" s="750"/>
      <c r="J28" s="750"/>
      <c r="K28" s="750"/>
      <c r="L28" s="750"/>
      <c r="M28" s="750"/>
      <c r="N28" s="750"/>
      <c r="O28" s="750"/>
      <c r="P28" s="751"/>
      <c r="Q28" s="821">
        <v>40792</v>
      </c>
      <c r="R28" s="822"/>
      <c r="S28" s="822"/>
      <c r="T28" s="822"/>
      <c r="U28" s="822"/>
      <c r="V28" s="822">
        <v>40371</v>
      </c>
      <c r="W28" s="822"/>
      <c r="X28" s="822"/>
      <c r="Y28" s="822"/>
      <c r="Z28" s="822"/>
      <c r="AA28" s="822">
        <v>420</v>
      </c>
      <c r="AB28" s="822"/>
      <c r="AC28" s="822"/>
      <c r="AD28" s="822"/>
      <c r="AE28" s="823"/>
      <c r="AF28" s="824">
        <v>407</v>
      </c>
      <c r="AG28" s="822"/>
      <c r="AH28" s="822"/>
      <c r="AI28" s="822"/>
      <c r="AJ28" s="825"/>
      <c r="AK28" s="826">
        <v>3889</v>
      </c>
      <c r="AL28" s="827"/>
      <c r="AM28" s="827"/>
      <c r="AN28" s="827"/>
      <c r="AO28" s="827"/>
      <c r="AP28" s="827" t="s">
        <v>582</v>
      </c>
      <c r="AQ28" s="827"/>
      <c r="AR28" s="827"/>
      <c r="AS28" s="827"/>
      <c r="AT28" s="827"/>
      <c r="AU28" s="827" t="s">
        <v>582</v>
      </c>
      <c r="AV28" s="827"/>
      <c r="AW28" s="827"/>
      <c r="AX28" s="827"/>
      <c r="AY28" s="827"/>
      <c r="AZ28" s="828" t="s">
        <v>582</v>
      </c>
      <c r="BA28" s="828"/>
      <c r="BB28" s="828"/>
      <c r="BC28" s="828"/>
      <c r="BD28" s="828"/>
      <c r="BE28" s="819"/>
      <c r="BF28" s="819"/>
      <c r="BG28" s="819"/>
      <c r="BH28" s="819"/>
      <c r="BI28" s="820"/>
      <c r="BJ28" s="232"/>
      <c r="BK28" s="232"/>
      <c r="BL28" s="232"/>
      <c r="BM28" s="232"/>
      <c r="BN28" s="232"/>
      <c r="BO28" s="241"/>
      <c r="BP28" s="241"/>
      <c r="BQ28" s="238">
        <v>22</v>
      </c>
      <c r="BR28" s="239"/>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30"/>
    </row>
    <row r="29" spans="1:131" ht="26.25" customHeight="1" x14ac:dyDescent="0.2">
      <c r="A29" s="242">
        <v>2</v>
      </c>
      <c r="B29" s="779" t="s">
        <v>405</v>
      </c>
      <c r="C29" s="780"/>
      <c r="D29" s="780"/>
      <c r="E29" s="780"/>
      <c r="F29" s="780"/>
      <c r="G29" s="780"/>
      <c r="H29" s="780"/>
      <c r="I29" s="780"/>
      <c r="J29" s="780"/>
      <c r="K29" s="780"/>
      <c r="L29" s="780"/>
      <c r="M29" s="780"/>
      <c r="N29" s="780"/>
      <c r="O29" s="780"/>
      <c r="P29" s="781"/>
      <c r="Q29" s="782">
        <v>35538</v>
      </c>
      <c r="R29" s="783"/>
      <c r="S29" s="783"/>
      <c r="T29" s="783"/>
      <c r="U29" s="783"/>
      <c r="V29" s="783">
        <v>34562</v>
      </c>
      <c r="W29" s="783"/>
      <c r="X29" s="783"/>
      <c r="Y29" s="783"/>
      <c r="Z29" s="783"/>
      <c r="AA29" s="784">
        <v>976</v>
      </c>
      <c r="AB29" s="786"/>
      <c r="AC29" s="786"/>
      <c r="AD29" s="786"/>
      <c r="AE29" s="787"/>
      <c r="AF29" s="785">
        <v>976</v>
      </c>
      <c r="AG29" s="786"/>
      <c r="AH29" s="786"/>
      <c r="AI29" s="786"/>
      <c r="AJ29" s="787"/>
      <c r="AK29" s="833">
        <v>5168</v>
      </c>
      <c r="AL29" s="829"/>
      <c r="AM29" s="829"/>
      <c r="AN29" s="829"/>
      <c r="AO29" s="829"/>
      <c r="AP29" s="829" t="s">
        <v>582</v>
      </c>
      <c r="AQ29" s="829"/>
      <c r="AR29" s="829"/>
      <c r="AS29" s="829"/>
      <c r="AT29" s="829"/>
      <c r="AU29" s="829" t="s">
        <v>582</v>
      </c>
      <c r="AV29" s="829"/>
      <c r="AW29" s="829"/>
      <c r="AX29" s="829"/>
      <c r="AY29" s="829"/>
      <c r="AZ29" s="830" t="s">
        <v>582</v>
      </c>
      <c r="BA29" s="830"/>
      <c r="BB29" s="830"/>
      <c r="BC29" s="830"/>
      <c r="BD29" s="830"/>
      <c r="BE29" s="831"/>
      <c r="BF29" s="831"/>
      <c r="BG29" s="831"/>
      <c r="BH29" s="831"/>
      <c r="BI29" s="832"/>
      <c r="BJ29" s="232"/>
      <c r="BK29" s="232"/>
      <c r="BL29" s="232"/>
      <c r="BM29" s="232"/>
      <c r="BN29" s="232"/>
      <c r="BO29" s="241"/>
      <c r="BP29" s="241"/>
      <c r="BQ29" s="238">
        <v>23</v>
      </c>
      <c r="BR29" s="239"/>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30"/>
    </row>
    <row r="30" spans="1:131" ht="26.25" customHeight="1" x14ac:dyDescent="0.2">
      <c r="A30" s="242">
        <v>3</v>
      </c>
      <c r="B30" s="779" t="s">
        <v>406</v>
      </c>
      <c r="C30" s="780"/>
      <c r="D30" s="780"/>
      <c r="E30" s="780"/>
      <c r="F30" s="780"/>
      <c r="G30" s="780"/>
      <c r="H30" s="780"/>
      <c r="I30" s="780"/>
      <c r="J30" s="780"/>
      <c r="K30" s="780"/>
      <c r="L30" s="780"/>
      <c r="M30" s="780"/>
      <c r="N30" s="780"/>
      <c r="O30" s="780"/>
      <c r="P30" s="781"/>
      <c r="Q30" s="782">
        <v>7537</v>
      </c>
      <c r="R30" s="783"/>
      <c r="S30" s="783"/>
      <c r="T30" s="783"/>
      <c r="U30" s="783"/>
      <c r="V30" s="783">
        <v>7457</v>
      </c>
      <c r="W30" s="783"/>
      <c r="X30" s="783"/>
      <c r="Y30" s="783"/>
      <c r="Z30" s="783"/>
      <c r="AA30" s="784">
        <v>80</v>
      </c>
      <c r="AB30" s="786"/>
      <c r="AC30" s="786"/>
      <c r="AD30" s="786"/>
      <c r="AE30" s="787"/>
      <c r="AF30" s="785">
        <v>80</v>
      </c>
      <c r="AG30" s="786"/>
      <c r="AH30" s="786"/>
      <c r="AI30" s="786"/>
      <c r="AJ30" s="787"/>
      <c r="AK30" s="833">
        <v>1260</v>
      </c>
      <c r="AL30" s="829"/>
      <c r="AM30" s="829"/>
      <c r="AN30" s="829"/>
      <c r="AO30" s="829"/>
      <c r="AP30" s="829" t="s">
        <v>582</v>
      </c>
      <c r="AQ30" s="829"/>
      <c r="AR30" s="829"/>
      <c r="AS30" s="829"/>
      <c r="AT30" s="829"/>
      <c r="AU30" s="829" t="s">
        <v>582</v>
      </c>
      <c r="AV30" s="829"/>
      <c r="AW30" s="829"/>
      <c r="AX30" s="829"/>
      <c r="AY30" s="829"/>
      <c r="AZ30" s="830" t="s">
        <v>582</v>
      </c>
      <c r="BA30" s="830"/>
      <c r="BB30" s="830"/>
      <c r="BC30" s="830"/>
      <c r="BD30" s="830"/>
      <c r="BE30" s="831"/>
      <c r="BF30" s="831"/>
      <c r="BG30" s="831"/>
      <c r="BH30" s="831"/>
      <c r="BI30" s="832"/>
      <c r="BJ30" s="232"/>
      <c r="BK30" s="232"/>
      <c r="BL30" s="232"/>
      <c r="BM30" s="232"/>
      <c r="BN30" s="232"/>
      <c r="BO30" s="241"/>
      <c r="BP30" s="241"/>
      <c r="BQ30" s="238">
        <v>24</v>
      </c>
      <c r="BR30" s="239"/>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30"/>
    </row>
    <row r="31" spans="1:131" ht="26.25" customHeight="1" x14ac:dyDescent="0.2">
      <c r="A31" s="242">
        <v>4</v>
      </c>
      <c r="B31" s="779" t="s">
        <v>407</v>
      </c>
      <c r="C31" s="780"/>
      <c r="D31" s="780"/>
      <c r="E31" s="780"/>
      <c r="F31" s="780"/>
      <c r="G31" s="780"/>
      <c r="H31" s="780"/>
      <c r="I31" s="780"/>
      <c r="J31" s="780"/>
      <c r="K31" s="780"/>
      <c r="L31" s="780"/>
      <c r="M31" s="780"/>
      <c r="N31" s="780"/>
      <c r="O31" s="780"/>
      <c r="P31" s="781"/>
      <c r="Q31" s="782">
        <v>92</v>
      </c>
      <c r="R31" s="783"/>
      <c r="S31" s="783"/>
      <c r="T31" s="783"/>
      <c r="U31" s="783"/>
      <c r="V31" s="783">
        <v>156</v>
      </c>
      <c r="W31" s="783"/>
      <c r="X31" s="783"/>
      <c r="Y31" s="783"/>
      <c r="Z31" s="783"/>
      <c r="AA31" s="784">
        <v>-64</v>
      </c>
      <c r="AB31" s="786"/>
      <c r="AC31" s="786"/>
      <c r="AD31" s="786"/>
      <c r="AE31" s="787"/>
      <c r="AF31" s="785">
        <v>-64</v>
      </c>
      <c r="AG31" s="786"/>
      <c r="AH31" s="786"/>
      <c r="AI31" s="786"/>
      <c r="AJ31" s="787"/>
      <c r="AK31" s="833" t="s">
        <v>590</v>
      </c>
      <c r="AL31" s="829"/>
      <c r="AM31" s="829"/>
      <c r="AN31" s="829"/>
      <c r="AO31" s="829"/>
      <c r="AP31" s="829" t="s">
        <v>582</v>
      </c>
      <c r="AQ31" s="829"/>
      <c r="AR31" s="829"/>
      <c r="AS31" s="829"/>
      <c r="AT31" s="829"/>
      <c r="AU31" s="829" t="s">
        <v>582</v>
      </c>
      <c r="AV31" s="829"/>
      <c r="AW31" s="829"/>
      <c r="AX31" s="829"/>
      <c r="AY31" s="829"/>
      <c r="AZ31" s="830" t="s">
        <v>582</v>
      </c>
      <c r="BA31" s="830"/>
      <c r="BB31" s="830"/>
      <c r="BC31" s="830"/>
      <c r="BD31" s="830"/>
      <c r="BE31" s="831"/>
      <c r="BF31" s="831"/>
      <c r="BG31" s="831"/>
      <c r="BH31" s="831"/>
      <c r="BI31" s="832"/>
      <c r="BJ31" s="232"/>
      <c r="BK31" s="232"/>
      <c r="BL31" s="232"/>
      <c r="BM31" s="232"/>
      <c r="BN31" s="232"/>
      <c r="BO31" s="241"/>
      <c r="BP31" s="241"/>
      <c r="BQ31" s="238">
        <v>25</v>
      </c>
      <c r="BR31" s="239"/>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30"/>
    </row>
    <row r="32" spans="1:131" ht="26.25" customHeight="1" x14ac:dyDescent="0.2">
      <c r="A32" s="242">
        <v>5</v>
      </c>
      <c r="B32" s="779" t="s">
        <v>408</v>
      </c>
      <c r="C32" s="780"/>
      <c r="D32" s="780"/>
      <c r="E32" s="780"/>
      <c r="F32" s="780"/>
      <c r="G32" s="780"/>
      <c r="H32" s="780"/>
      <c r="I32" s="780"/>
      <c r="J32" s="780"/>
      <c r="K32" s="780"/>
      <c r="L32" s="780"/>
      <c r="M32" s="780"/>
      <c r="N32" s="780"/>
      <c r="O32" s="780"/>
      <c r="P32" s="781"/>
      <c r="Q32" s="782">
        <v>6524</v>
      </c>
      <c r="R32" s="783"/>
      <c r="S32" s="783"/>
      <c r="T32" s="783"/>
      <c r="U32" s="783"/>
      <c r="V32" s="783">
        <v>5411</v>
      </c>
      <c r="W32" s="783"/>
      <c r="X32" s="783"/>
      <c r="Y32" s="783"/>
      <c r="Z32" s="783"/>
      <c r="AA32" s="784">
        <v>1113</v>
      </c>
      <c r="AB32" s="786"/>
      <c r="AC32" s="786"/>
      <c r="AD32" s="786"/>
      <c r="AE32" s="787"/>
      <c r="AF32" s="785">
        <v>8918</v>
      </c>
      <c r="AG32" s="786"/>
      <c r="AH32" s="786"/>
      <c r="AI32" s="786"/>
      <c r="AJ32" s="787"/>
      <c r="AK32" s="833">
        <v>265</v>
      </c>
      <c r="AL32" s="829"/>
      <c r="AM32" s="829"/>
      <c r="AN32" s="829"/>
      <c r="AO32" s="829"/>
      <c r="AP32" s="829">
        <v>19084</v>
      </c>
      <c r="AQ32" s="829"/>
      <c r="AR32" s="829"/>
      <c r="AS32" s="829"/>
      <c r="AT32" s="829"/>
      <c r="AU32" s="829">
        <v>821</v>
      </c>
      <c r="AV32" s="829"/>
      <c r="AW32" s="829"/>
      <c r="AX32" s="829"/>
      <c r="AY32" s="829"/>
      <c r="AZ32" s="830" t="s">
        <v>582</v>
      </c>
      <c r="BA32" s="830"/>
      <c r="BB32" s="830"/>
      <c r="BC32" s="830"/>
      <c r="BD32" s="830"/>
      <c r="BE32" s="831" t="s">
        <v>409</v>
      </c>
      <c r="BF32" s="831"/>
      <c r="BG32" s="831"/>
      <c r="BH32" s="831"/>
      <c r="BI32" s="832"/>
      <c r="BJ32" s="232"/>
      <c r="BK32" s="232"/>
      <c r="BL32" s="232"/>
      <c r="BM32" s="232"/>
      <c r="BN32" s="232"/>
      <c r="BO32" s="241"/>
      <c r="BP32" s="241"/>
      <c r="BQ32" s="238">
        <v>26</v>
      </c>
      <c r="BR32" s="239"/>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30"/>
    </row>
    <row r="33" spans="1:131" ht="26.25" customHeight="1" x14ac:dyDescent="0.2">
      <c r="A33" s="242">
        <v>6</v>
      </c>
      <c r="B33" s="779" t="s">
        <v>410</v>
      </c>
      <c r="C33" s="780"/>
      <c r="D33" s="780"/>
      <c r="E33" s="780"/>
      <c r="F33" s="780"/>
      <c r="G33" s="780"/>
      <c r="H33" s="780"/>
      <c r="I33" s="780"/>
      <c r="J33" s="780"/>
      <c r="K33" s="780"/>
      <c r="L33" s="780"/>
      <c r="M33" s="780"/>
      <c r="N33" s="780"/>
      <c r="O33" s="780"/>
      <c r="P33" s="781"/>
      <c r="Q33" s="782">
        <v>12286</v>
      </c>
      <c r="R33" s="783"/>
      <c r="S33" s="783"/>
      <c r="T33" s="783"/>
      <c r="U33" s="783"/>
      <c r="V33" s="783">
        <v>11056</v>
      </c>
      <c r="W33" s="783"/>
      <c r="X33" s="783"/>
      <c r="Y33" s="783"/>
      <c r="Z33" s="783"/>
      <c r="AA33" s="784">
        <v>1230</v>
      </c>
      <c r="AB33" s="786"/>
      <c r="AC33" s="786"/>
      <c r="AD33" s="786"/>
      <c r="AE33" s="787"/>
      <c r="AF33" s="785">
        <v>6174</v>
      </c>
      <c r="AG33" s="786"/>
      <c r="AH33" s="786"/>
      <c r="AI33" s="786"/>
      <c r="AJ33" s="787"/>
      <c r="AK33" s="833">
        <v>1499</v>
      </c>
      <c r="AL33" s="829"/>
      <c r="AM33" s="829"/>
      <c r="AN33" s="829"/>
      <c r="AO33" s="829"/>
      <c r="AP33" s="829">
        <v>9386</v>
      </c>
      <c r="AQ33" s="829"/>
      <c r="AR33" s="829"/>
      <c r="AS33" s="829"/>
      <c r="AT33" s="829"/>
      <c r="AU33" s="829">
        <v>4956</v>
      </c>
      <c r="AV33" s="829"/>
      <c r="AW33" s="829"/>
      <c r="AX33" s="829"/>
      <c r="AY33" s="829"/>
      <c r="AZ33" s="830" t="s">
        <v>582</v>
      </c>
      <c r="BA33" s="830"/>
      <c r="BB33" s="830"/>
      <c r="BC33" s="830"/>
      <c r="BD33" s="830"/>
      <c r="BE33" s="831" t="s">
        <v>411</v>
      </c>
      <c r="BF33" s="831"/>
      <c r="BG33" s="831"/>
      <c r="BH33" s="831"/>
      <c r="BI33" s="832"/>
      <c r="BJ33" s="232"/>
      <c r="BK33" s="232"/>
      <c r="BL33" s="232"/>
      <c r="BM33" s="232"/>
      <c r="BN33" s="232"/>
      <c r="BO33" s="241"/>
      <c r="BP33" s="241"/>
      <c r="BQ33" s="238">
        <v>27</v>
      </c>
      <c r="BR33" s="239"/>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30"/>
    </row>
    <row r="34" spans="1:131" ht="26.25" customHeight="1" x14ac:dyDescent="0.2">
      <c r="A34" s="242">
        <v>7</v>
      </c>
      <c r="B34" s="779" t="s">
        <v>412</v>
      </c>
      <c r="C34" s="780"/>
      <c r="D34" s="780"/>
      <c r="E34" s="780"/>
      <c r="F34" s="780"/>
      <c r="G34" s="780"/>
      <c r="H34" s="780"/>
      <c r="I34" s="780"/>
      <c r="J34" s="780"/>
      <c r="K34" s="780"/>
      <c r="L34" s="780"/>
      <c r="M34" s="780"/>
      <c r="N34" s="780"/>
      <c r="O34" s="780"/>
      <c r="P34" s="781"/>
      <c r="Q34" s="782">
        <v>12047</v>
      </c>
      <c r="R34" s="783"/>
      <c r="S34" s="783"/>
      <c r="T34" s="783"/>
      <c r="U34" s="783"/>
      <c r="V34" s="783">
        <v>10483</v>
      </c>
      <c r="W34" s="783"/>
      <c r="X34" s="783"/>
      <c r="Y34" s="783"/>
      <c r="Z34" s="783"/>
      <c r="AA34" s="784">
        <v>1564</v>
      </c>
      <c r="AB34" s="786"/>
      <c r="AC34" s="786"/>
      <c r="AD34" s="786"/>
      <c r="AE34" s="787"/>
      <c r="AF34" s="785">
        <v>2731</v>
      </c>
      <c r="AG34" s="786"/>
      <c r="AH34" s="786"/>
      <c r="AI34" s="786"/>
      <c r="AJ34" s="787"/>
      <c r="AK34" s="833">
        <v>4194</v>
      </c>
      <c r="AL34" s="829"/>
      <c r="AM34" s="829"/>
      <c r="AN34" s="829"/>
      <c r="AO34" s="829"/>
      <c r="AP34" s="829">
        <v>50340</v>
      </c>
      <c r="AQ34" s="829"/>
      <c r="AR34" s="829"/>
      <c r="AS34" s="829"/>
      <c r="AT34" s="829"/>
      <c r="AU34" s="829">
        <v>19431</v>
      </c>
      <c r="AV34" s="829"/>
      <c r="AW34" s="829"/>
      <c r="AX34" s="829"/>
      <c r="AY34" s="829"/>
      <c r="AZ34" s="830" t="s">
        <v>582</v>
      </c>
      <c r="BA34" s="830"/>
      <c r="BB34" s="830"/>
      <c r="BC34" s="830"/>
      <c r="BD34" s="830"/>
      <c r="BE34" s="831" t="s">
        <v>411</v>
      </c>
      <c r="BF34" s="831"/>
      <c r="BG34" s="831"/>
      <c r="BH34" s="831"/>
      <c r="BI34" s="832"/>
      <c r="BJ34" s="232"/>
      <c r="BK34" s="232"/>
      <c r="BL34" s="232"/>
      <c r="BM34" s="232"/>
      <c r="BN34" s="232"/>
      <c r="BO34" s="241"/>
      <c r="BP34" s="241"/>
      <c r="BQ34" s="238">
        <v>28</v>
      </c>
      <c r="BR34" s="239"/>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30"/>
    </row>
    <row r="35" spans="1:131" ht="26.25" customHeight="1" x14ac:dyDescent="0.2">
      <c r="A35" s="242">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85"/>
      <c r="AG35" s="786"/>
      <c r="AH35" s="786"/>
      <c r="AI35" s="786"/>
      <c r="AJ35" s="78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2"/>
      <c r="BK35" s="232"/>
      <c r="BL35" s="232"/>
      <c r="BM35" s="232"/>
      <c r="BN35" s="232"/>
      <c r="BO35" s="241"/>
      <c r="BP35" s="241"/>
      <c r="BQ35" s="238">
        <v>29</v>
      </c>
      <c r="BR35" s="239"/>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30"/>
    </row>
    <row r="36" spans="1:131" ht="26.25" customHeight="1" x14ac:dyDescent="0.2">
      <c r="A36" s="242">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2"/>
      <c r="BK36" s="232"/>
      <c r="BL36" s="232"/>
      <c r="BM36" s="232"/>
      <c r="BN36" s="232"/>
      <c r="BO36" s="241"/>
      <c r="BP36" s="241"/>
      <c r="BQ36" s="238">
        <v>30</v>
      </c>
      <c r="BR36" s="239"/>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30"/>
    </row>
    <row r="37" spans="1:131" ht="26.25" customHeight="1" x14ac:dyDescent="0.2">
      <c r="A37" s="242">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30"/>
    </row>
    <row r="38" spans="1:131" ht="26.25" customHeight="1" x14ac:dyDescent="0.2">
      <c r="A38" s="242">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30"/>
    </row>
    <row r="39" spans="1:131" ht="26.25" customHeight="1" x14ac:dyDescent="0.2">
      <c r="A39" s="242">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30"/>
    </row>
    <row r="40" spans="1:131" ht="26.25" customHeight="1" x14ac:dyDescent="0.2">
      <c r="A40" s="238">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30"/>
    </row>
    <row r="41" spans="1:131" ht="26.25" customHeight="1" x14ac:dyDescent="0.2">
      <c r="A41" s="238">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30"/>
    </row>
    <row r="42" spans="1:131" ht="26.25" customHeight="1" x14ac:dyDescent="0.2">
      <c r="A42" s="238">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30"/>
    </row>
    <row r="43" spans="1:131" ht="26.25" customHeight="1" x14ac:dyDescent="0.2">
      <c r="A43" s="238">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30"/>
    </row>
    <row r="44" spans="1:131" ht="26.25" customHeight="1" x14ac:dyDescent="0.2">
      <c r="A44" s="238">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30"/>
    </row>
    <row r="45" spans="1:131" ht="26.25" customHeight="1" x14ac:dyDescent="0.2">
      <c r="A45" s="238">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30"/>
    </row>
    <row r="46" spans="1:131" ht="26.25" customHeight="1" x14ac:dyDescent="0.2">
      <c r="A46" s="238">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30"/>
    </row>
    <row r="47" spans="1:131" ht="26.25" customHeight="1" x14ac:dyDescent="0.2">
      <c r="A47" s="238">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30"/>
    </row>
    <row r="48" spans="1:131" ht="26.25" customHeight="1" x14ac:dyDescent="0.2">
      <c r="A48" s="238">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30"/>
    </row>
    <row r="49" spans="1:131" ht="26.25" customHeight="1" x14ac:dyDescent="0.2">
      <c r="A49" s="238">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30"/>
    </row>
    <row r="50" spans="1:131" ht="26.25" customHeight="1" x14ac:dyDescent="0.2">
      <c r="A50" s="238">
        <v>23</v>
      </c>
      <c r="B50" s="779"/>
      <c r="C50" s="780"/>
      <c r="D50" s="780"/>
      <c r="E50" s="780"/>
      <c r="F50" s="780"/>
      <c r="G50" s="780"/>
      <c r="H50" s="780"/>
      <c r="I50" s="780"/>
      <c r="J50" s="780"/>
      <c r="K50" s="780"/>
      <c r="L50" s="780"/>
      <c r="M50" s="780"/>
      <c r="N50" s="780"/>
      <c r="O50" s="780"/>
      <c r="P50" s="781"/>
      <c r="Q50" s="834"/>
      <c r="R50" s="835"/>
      <c r="S50" s="835"/>
      <c r="T50" s="835"/>
      <c r="U50" s="835"/>
      <c r="V50" s="835"/>
      <c r="W50" s="835"/>
      <c r="X50" s="835"/>
      <c r="Y50" s="835"/>
      <c r="Z50" s="835"/>
      <c r="AA50" s="835"/>
      <c r="AB50" s="835"/>
      <c r="AC50" s="835"/>
      <c r="AD50" s="835"/>
      <c r="AE50" s="836"/>
      <c r="AF50" s="785"/>
      <c r="AG50" s="786"/>
      <c r="AH50" s="786"/>
      <c r="AI50" s="786"/>
      <c r="AJ50" s="78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30"/>
    </row>
    <row r="51" spans="1:131" ht="26.25" customHeight="1" x14ac:dyDescent="0.2">
      <c r="A51" s="238">
        <v>24</v>
      </c>
      <c r="B51" s="779"/>
      <c r="C51" s="780"/>
      <c r="D51" s="780"/>
      <c r="E51" s="780"/>
      <c r="F51" s="780"/>
      <c r="G51" s="780"/>
      <c r="H51" s="780"/>
      <c r="I51" s="780"/>
      <c r="J51" s="780"/>
      <c r="K51" s="780"/>
      <c r="L51" s="780"/>
      <c r="M51" s="780"/>
      <c r="N51" s="780"/>
      <c r="O51" s="780"/>
      <c r="P51" s="781"/>
      <c r="Q51" s="834"/>
      <c r="R51" s="835"/>
      <c r="S51" s="835"/>
      <c r="T51" s="835"/>
      <c r="U51" s="835"/>
      <c r="V51" s="835"/>
      <c r="W51" s="835"/>
      <c r="X51" s="835"/>
      <c r="Y51" s="835"/>
      <c r="Z51" s="835"/>
      <c r="AA51" s="835"/>
      <c r="AB51" s="835"/>
      <c r="AC51" s="835"/>
      <c r="AD51" s="835"/>
      <c r="AE51" s="836"/>
      <c r="AF51" s="785"/>
      <c r="AG51" s="786"/>
      <c r="AH51" s="786"/>
      <c r="AI51" s="786"/>
      <c r="AJ51" s="78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30"/>
    </row>
    <row r="52" spans="1:131" ht="26.25" customHeight="1" x14ac:dyDescent="0.2">
      <c r="A52" s="238">
        <v>25</v>
      </c>
      <c r="B52" s="779"/>
      <c r="C52" s="780"/>
      <c r="D52" s="780"/>
      <c r="E52" s="780"/>
      <c r="F52" s="780"/>
      <c r="G52" s="780"/>
      <c r="H52" s="780"/>
      <c r="I52" s="780"/>
      <c r="J52" s="780"/>
      <c r="K52" s="780"/>
      <c r="L52" s="780"/>
      <c r="M52" s="780"/>
      <c r="N52" s="780"/>
      <c r="O52" s="780"/>
      <c r="P52" s="781"/>
      <c r="Q52" s="834"/>
      <c r="R52" s="835"/>
      <c r="S52" s="835"/>
      <c r="T52" s="835"/>
      <c r="U52" s="835"/>
      <c r="V52" s="835"/>
      <c r="W52" s="835"/>
      <c r="X52" s="835"/>
      <c r="Y52" s="835"/>
      <c r="Z52" s="835"/>
      <c r="AA52" s="835"/>
      <c r="AB52" s="835"/>
      <c r="AC52" s="835"/>
      <c r="AD52" s="835"/>
      <c r="AE52" s="836"/>
      <c r="AF52" s="785"/>
      <c r="AG52" s="786"/>
      <c r="AH52" s="786"/>
      <c r="AI52" s="786"/>
      <c r="AJ52" s="78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30"/>
    </row>
    <row r="53" spans="1:131" ht="26.25" customHeight="1" x14ac:dyDescent="0.2">
      <c r="A53" s="238">
        <v>26</v>
      </c>
      <c r="B53" s="779"/>
      <c r="C53" s="780"/>
      <c r="D53" s="780"/>
      <c r="E53" s="780"/>
      <c r="F53" s="780"/>
      <c r="G53" s="780"/>
      <c r="H53" s="780"/>
      <c r="I53" s="780"/>
      <c r="J53" s="780"/>
      <c r="K53" s="780"/>
      <c r="L53" s="780"/>
      <c r="M53" s="780"/>
      <c r="N53" s="780"/>
      <c r="O53" s="780"/>
      <c r="P53" s="781"/>
      <c r="Q53" s="834"/>
      <c r="R53" s="835"/>
      <c r="S53" s="835"/>
      <c r="T53" s="835"/>
      <c r="U53" s="835"/>
      <c r="V53" s="835"/>
      <c r="W53" s="835"/>
      <c r="X53" s="835"/>
      <c r="Y53" s="835"/>
      <c r="Z53" s="835"/>
      <c r="AA53" s="835"/>
      <c r="AB53" s="835"/>
      <c r="AC53" s="835"/>
      <c r="AD53" s="835"/>
      <c r="AE53" s="836"/>
      <c r="AF53" s="785"/>
      <c r="AG53" s="786"/>
      <c r="AH53" s="786"/>
      <c r="AI53" s="786"/>
      <c r="AJ53" s="78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30"/>
    </row>
    <row r="54" spans="1:131" ht="26.25" customHeight="1" x14ac:dyDescent="0.2">
      <c r="A54" s="238">
        <v>27</v>
      </c>
      <c r="B54" s="779"/>
      <c r="C54" s="780"/>
      <c r="D54" s="780"/>
      <c r="E54" s="780"/>
      <c r="F54" s="780"/>
      <c r="G54" s="780"/>
      <c r="H54" s="780"/>
      <c r="I54" s="780"/>
      <c r="J54" s="780"/>
      <c r="K54" s="780"/>
      <c r="L54" s="780"/>
      <c r="M54" s="780"/>
      <c r="N54" s="780"/>
      <c r="O54" s="780"/>
      <c r="P54" s="781"/>
      <c r="Q54" s="834"/>
      <c r="R54" s="835"/>
      <c r="S54" s="835"/>
      <c r="T54" s="835"/>
      <c r="U54" s="835"/>
      <c r="V54" s="835"/>
      <c r="W54" s="835"/>
      <c r="X54" s="835"/>
      <c r="Y54" s="835"/>
      <c r="Z54" s="835"/>
      <c r="AA54" s="835"/>
      <c r="AB54" s="835"/>
      <c r="AC54" s="835"/>
      <c r="AD54" s="835"/>
      <c r="AE54" s="836"/>
      <c r="AF54" s="785"/>
      <c r="AG54" s="786"/>
      <c r="AH54" s="786"/>
      <c r="AI54" s="786"/>
      <c r="AJ54" s="78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30"/>
    </row>
    <row r="55" spans="1:131" ht="26.25" customHeight="1" x14ac:dyDescent="0.2">
      <c r="A55" s="238">
        <v>28</v>
      </c>
      <c r="B55" s="779"/>
      <c r="C55" s="780"/>
      <c r="D55" s="780"/>
      <c r="E55" s="780"/>
      <c r="F55" s="780"/>
      <c r="G55" s="780"/>
      <c r="H55" s="780"/>
      <c r="I55" s="780"/>
      <c r="J55" s="780"/>
      <c r="K55" s="780"/>
      <c r="L55" s="780"/>
      <c r="M55" s="780"/>
      <c r="N55" s="780"/>
      <c r="O55" s="780"/>
      <c r="P55" s="781"/>
      <c r="Q55" s="834"/>
      <c r="R55" s="835"/>
      <c r="S55" s="835"/>
      <c r="T55" s="835"/>
      <c r="U55" s="835"/>
      <c r="V55" s="835"/>
      <c r="W55" s="835"/>
      <c r="X55" s="835"/>
      <c r="Y55" s="835"/>
      <c r="Z55" s="835"/>
      <c r="AA55" s="835"/>
      <c r="AB55" s="835"/>
      <c r="AC55" s="835"/>
      <c r="AD55" s="835"/>
      <c r="AE55" s="836"/>
      <c r="AF55" s="785"/>
      <c r="AG55" s="786"/>
      <c r="AH55" s="786"/>
      <c r="AI55" s="786"/>
      <c r="AJ55" s="78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30"/>
    </row>
    <row r="56" spans="1:131" ht="26.25" customHeight="1" x14ac:dyDescent="0.2">
      <c r="A56" s="238">
        <v>29</v>
      </c>
      <c r="B56" s="779"/>
      <c r="C56" s="780"/>
      <c r="D56" s="780"/>
      <c r="E56" s="780"/>
      <c r="F56" s="780"/>
      <c r="G56" s="780"/>
      <c r="H56" s="780"/>
      <c r="I56" s="780"/>
      <c r="J56" s="780"/>
      <c r="K56" s="780"/>
      <c r="L56" s="780"/>
      <c r="M56" s="780"/>
      <c r="N56" s="780"/>
      <c r="O56" s="780"/>
      <c r="P56" s="781"/>
      <c r="Q56" s="834"/>
      <c r="R56" s="835"/>
      <c r="S56" s="835"/>
      <c r="T56" s="835"/>
      <c r="U56" s="835"/>
      <c r="V56" s="835"/>
      <c r="W56" s="835"/>
      <c r="X56" s="835"/>
      <c r="Y56" s="835"/>
      <c r="Z56" s="835"/>
      <c r="AA56" s="835"/>
      <c r="AB56" s="835"/>
      <c r="AC56" s="835"/>
      <c r="AD56" s="835"/>
      <c r="AE56" s="836"/>
      <c r="AF56" s="785"/>
      <c r="AG56" s="786"/>
      <c r="AH56" s="786"/>
      <c r="AI56" s="786"/>
      <c r="AJ56" s="78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30"/>
    </row>
    <row r="57" spans="1:131" ht="26.25" customHeight="1" x14ac:dyDescent="0.2">
      <c r="A57" s="238">
        <v>30</v>
      </c>
      <c r="B57" s="779"/>
      <c r="C57" s="780"/>
      <c r="D57" s="780"/>
      <c r="E57" s="780"/>
      <c r="F57" s="780"/>
      <c r="G57" s="780"/>
      <c r="H57" s="780"/>
      <c r="I57" s="780"/>
      <c r="J57" s="780"/>
      <c r="K57" s="780"/>
      <c r="L57" s="780"/>
      <c r="M57" s="780"/>
      <c r="N57" s="780"/>
      <c r="O57" s="780"/>
      <c r="P57" s="781"/>
      <c r="Q57" s="834"/>
      <c r="R57" s="835"/>
      <c r="S57" s="835"/>
      <c r="T57" s="835"/>
      <c r="U57" s="835"/>
      <c r="V57" s="835"/>
      <c r="W57" s="835"/>
      <c r="X57" s="835"/>
      <c r="Y57" s="835"/>
      <c r="Z57" s="835"/>
      <c r="AA57" s="835"/>
      <c r="AB57" s="835"/>
      <c r="AC57" s="835"/>
      <c r="AD57" s="835"/>
      <c r="AE57" s="836"/>
      <c r="AF57" s="785"/>
      <c r="AG57" s="786"/>
      <c r="AH57" s="786"/>
      <c r="AI57" s="786"/>
      <c r="AJ57" s="78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30"/>
    </row>
    <row r="58" spans="1:131" ht="26.25" customHeight="1" x14ac:dyDescent="0.2">
      <c r="A58" s="238">
        <v>31</v>
      </c>
      <c r="B58" s="779"/>
      <c r="C58" s="780"/>
      <c r="D58" s="780"/>
      <c r="E58" s="780"/>
      <c r="F58" s="780"/>
      <c r="G58" s="780"/>
      <c r="H58" s="780"/>
      <c r="I58" s="780"/>
      <c r="J58" s="780"/>
      <c r="K58" s="780"/>
      <c r="L58" s="780"/>
      <c r="M58" s="780"/>
      <c r="N58" s="780"/>
      <c r="O58" s="780"/>
      <c r="P58" s="781"/>
      <c r="Q58" s="834"/>
      <c r="R58" s="835"/>
      <c r="S58" s="835"/>
      <c r="T58" s="835"/>
      <c r="U58" s="835"/>
      <c r="V58" s="835"/>
      <c r="W58" s="835"/>
      <c r="X58" s="835"/>
      <c r="Y58" s="835"/>
      <c r="Z58" s="835"/>
      <c r="AA58" s="835"/>
      <c r="AB58" s="835"/>
      <c r="AC58" s="835"/>
      <c r="AD58" s="835"/>
      <c r="AE58" s="836"/>
      <c r="AF58" s="785"/>
      <c r="AG58" s="786"/>
      <c r="AH58" s="786"/>
      <c r="AI58" s="786"/>
      <c r="AJ58" s="78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30"/>
    </row>
    <row r="59" spans="1:131" ht="26.25" customHeight="1" x14ac:dyDescent="0.2">
      <c r="A59" s="238">
        <v>32</v>
      </c>
      <c r="B59" s="779"/>
      <c r="C59" s="780"/>
      <c r="D59" s="780"/>
      <c r="E59" s="780"/>
      <c r="F59" s="780"/>
      <c r="G59" s="780"/>
      <c r="H59" s="780"/>
      <c r="I59" s="780"/>
      <c r="J59" s="780"/>
      <c r="K59" s="780"/>
      <c r="L59" s="780"/>
      <c r="M59" s="780"/>
      <c r="N59" s="780"/>
      <c r="O59" s="780"/>
      <c r="P59" s="781"/>
      <c r="Q59" s="834"/>
      <c r="R59" s="835"/>
      <c r="S59" s="835"/>
      <c r="T59" s="835"/>
      <c r="U59" s="835"/>
      <c r="V59" s="835"/>
      <c r="W59" s="835"/>
      <c r="X59" s="835"/>
      <c r="Y59" s="835"/>
      <c r="Z59" s="835"/>
      <c r="AA59" s="835"/>
      <c r="AB59" s="835"/>
      <c r="AC59" s="835"/>
      <c r="AD59" s="835"/>
      <c r="AE59" s="836"/>
      <c r="AF59" s="785"/>
      <c r="AG59" s="786"/>
      <c r="AH59" s="786"/>
      <c r="AI59" s="786"/>
      <c r="AJ59" s="78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30"/>
    </row>
    <row r="60" spans="1:131" ht="26.25" customHeight="1" x14ac:dyDescent="0.2">
      <c r="A60" s="238">
        <v>33</v>
      </c>
      <c r="B60" s="779"/>
      <c r="C60" s="780"/>
      <c r="D60" s="780"/>
      <c r="E60" s="780"/>
      <c r="F60" s="780"/>
      <c r="G60" s="780"/>
      <c r="H60" s="780"/>
      <c r="I60" s="780"/>
      <c r="J60" s="780"/>
      <c r="K60" s="780"/>
      <c r="L60" s="780"/>
      <c r="M60" s="780"/>
      <c r="N60" s="780"/>
      <c r="O60" s="780"/>
      <c r="P60" s="781"/>
      <c r="Q60" s="834"/>
      <c r="R60" s="835"/>
      <c r="S60" s="835"/>
      <c r="T60" s="835"/>
      <c r="U60" s="835"/>
      <c r="V60" s="835"/>
      <c r="W60" s="835"/>
      <c r="X60" s="835"/>
      <c r="Y60" s="835"/>
      <c r="Z60" s="835"/>
      <c r="AA60" s="835"/>
      <c r="AB60" s="835"/>
      <c r="AC60" s="835"/>
      <c r="AD60" s="835"/>
      <c r="AE60" s="836"/>
      <c r="AF60" s="785"/>
      <c r="AG60" s="786"/>
      <c r="AH60" s="786"/>
      <c r="AI60" s="786"/>
      <c r="AJ60" s="78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30"/>
    </row>
    <row r="61" spans="1:131" ht="26.25" customHeight="1" thickBot="1" x14ac:dyDescent="0.25">
      <c r="A61" s="238">
        <v>34</v>
      </c>
      <c r="B61" s="779"/>
      <c r="C61" s="780"/>
      <c r="D61" s="780"/>
      <c r="E61" s="780"/>
      <c r="F61" s="780"/>
      <c r="G61" s="780"/>
      <c r="H61" s="780"/>
      <c r="I61" s="780"/>
      <c r="J61" s="780"/>
      <c r="K61" s="780"/>
      <c r="L61" s="780"/>
      <c r="M61" s="780"/>
      <c r="N61" s="780"/>
      <c r="O61" s="780"/>
      <c r="P61" s="781"/>
      <c r="Q61" s="834"/>
      <c r="R61" s="835"/>
      <c r="S61" s="835"/>
      <c r="T61" s="835"/>
      <c r="U61" s="835"/>
      <c r="V61" s="835"/>
      <c r="W61" s="835"/>
      <c r="X61" s="835"/>
      <c r="Y61" s="835"/>
      <c r="Z61" s="835"/>
      <c r="AA61" s="835"/>
      <c r="AB61" s="835"/>
      <c r="AC61" s="835"/>
      <c r="AD61" s="835"/>
      <c r="AE61" s="836"/>
      <c r="AF61" s="785"/>
      <c r="AG61" s="786"/>
      <c r="AH61" s="786"/>
      <c r="AI61" s="786"/>
      <c r="AJ61" s="78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30"/>
    </row>
    <row r="62" spans="1:131" ht="26.25" customHeight="1" x14ac:dyDescent="0.2">
      <c r="A62" s="238">
        <v>35</v>
      </c>
      <c r="B62" s="779"/>
      <c r="C62" s="780"/>
      <c r="D62" s="780"/>
      <c r="E62" s="780"/>
      <c r="F62" s="780"/>
      <c r="G62" s="780"/>
      <c r="H62" s="780"/>
      <c r="I62" s="780"/>
      <c r="J62" s="780"/>
      <c r="K62" s="780"/>
      <c r="L62" s="780"/>
      <c r="M62" s="780"/>
      <c r="N62" s="780"/>
      <c r="O62" s="780"/>
      <c r="P62" s="781"/>
      <c r="Q62" s="834"/>
      <c r="R62" s="835"/>
      <c r="S62" s="835"/>
      <c r="T62" s="835"/>
      <c r="U62" s="835"/>
      <c r="V62" s="835"/>
      <c r="W62" s="835"/>
      <c r="X62" s="835"/>
      <c r="Y62" s="835"/>
      <c r="Z62" s="835"/>
      <c r="AA62" s="835"/>
      <c r="AB62" s="835"/>
      <c r="AC62" s="835"/>
      <c r="AD62" s="835"/>
      <c r="AE62" s="836"/>
      <c r="AF62" s="785"/>
      <c r="AG62" s="786"/>
      <c r="AH62" s="786"/>
      <c r="AI62" s="786"/>
      <c r="AJ62" s="78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413</v>
      </c>
      <c r="BK62" s="805"/>
      <c r="BL62" s="805"/>
      <c r="BM62" s="805"/>
      <c r="BN62" s="806"/>
      <c r="BO62" s="241"/>
      <c r="BP62" s="241"/>
      <c r="BQ62" s="238">
        <v>56</v>
      </c>
      <c r="BR62" s="239"/>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30"/>
    </row>
    <row r="63" spans="1:131" ht="26.25" customHeight="1" thickBot="1" x14ac:dyDescent="0.25">
      <c r="A63" s="240" t="s">
        <v>391</v>
      </c>
      <c r="B63" s="788" t="s">
        <v>414</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19222</v>
      </c>
      <c r="AG63" s="843"/>
      <c r="AH63" s="843"/>
      <c r="AI63" s="843"/>
      <c r="AJ63" s="844"/>
      <c r="AK63" s="845"/>
      <c r="AL63" s="840"/>
      <c r="AM63" s="840"/>
      <c r="AN63" s="840"/>
      <c r="AO63" s="840"/>
      <c r="AP63" s="843">
        <v>78810</v>
      </c>
      <c r="AQ63" s="843"/>
      <c r="AR63" s="843"/>
      <c r="AS63" s="843"/>
      <c r="AT63" s="843"/>
      <c r="AU63" s="843">
        <v>25208</v>
      </c>
      <c r="AV63" s="843"/>
      <c r="AW63" s="843"/>
      <c r="AX63" s="843"/>
      <c r="AY63" s="843"/>
      <c r="AZ63" s="847"/>
      <c r="BA63" s="847"/>
      <c r="BB63" s="847"/>
      <c r="BC63" s="847"/>
      <c r="BD63" s="847"/>
      <c r="BE63" s="848" t="s">
        <v>598</v>
      </c>
      <c r="BF63" s="848"/>
      <c r="BG63" s="848"/>
      <c r="BH63" s="848"/>
      <c r="BI63" s="849"/>
      <c r="BJ63" s="850" t="s">
        <v>415</v>
      </c>
      <c r="BK63" s="851"/>
      <c r="BL63" s="851"/>
      <c r="BM63" s="851"/>
      <c r="BN63" s="852"/>
      <c r="BO63" s="241"/>
      <c r="BP63" s="241"/>
      <c r="BQ63" s="238">
        <v>57</v>
      </c>
      <c r="BR63" s="239"/>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30"/>
    </row>
    <row r="66" spans="1:131" ht="26.25" customHeight="1" x14ac:dyDescent="0.2">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398</v>
      </c>
      <c r="AB66" s="734"/>
      <c r="AC66" s="734"/>
      <c r="AD66" s="734"/>
      <c r="AE66" s="735"/>
      <c r="AF66" s="853" t="s">
        <v>399</v>
      </c>
      <c r="AG66" s="814"/>
      <c r="AH66" s="814"/>
      <c r="AI66" s="814"/>
      <c r="AJ66" s="854"/>
      <c r="AK66" s="733" t="s">
        <v>420</v>
      </c>
      <c r="AL66" s="728"/>
      <c r="AM66" s="728"/>
      <c r="AN66" s="728"/>
      <c r="AO66" s="729"/>
      <c r="AP66" s="733" t="s">
        <v>421</v>
      </c>
      <c r="AQ66" s="734"/>
      <c r="AR66" s="734"/>
      <c r="AS66" s="734"/>
      <c r="AT66" s="735"/>
      <c r="AU66" s="733" t="s">
        <v>422</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581</v>
      </c>
      <c r="C68" s="869"/>
      <c r="D68" s="869"/>
      <c r="E68" s="869"/>
      <c r="F68" s="869"/>
      <c r="G68" s="869"/>
      <c r="H68" s="869"/>
      <c r="I68" s="869"/>
      <c r="J68" s="869"/>
      <c r="K68" s="869"/>
      <c r="L68" s="869"/>
      <c r="M68" s="869"/>
      <c r="N68" s="869"/>
      <c r="O68" s="869"/>
      <c r="P68" s="870"/>
      <c r="Q68" s="871">
        <v>7454</v>
      </c>
      <c r="R68" s="865"/>
      <c r="S68" s="865"/>
      <c r="T68" s="865"/>
      <c r="U68" s="865"/>
      <c r="V68" s="865">
        <v>7360</v>
      </c>
      <c r="W68" s="865"/>
      <c r="X68" s="865"/>
      <c r="Y68" s="865"/>
      <c r="Z68" s="865"/>
      <c r="AA68" s="865">
        <f>+Q68-V68</f>
        <v>94</v>
      </c>
      <c r="AB68" s="865"/>
      <c r="AC68" s="865"/>
      <c r="AD68" s="865"/>
      <c r="AE68" s="865"/>
      <c r="AF68" s="865">
        <v>93</v>
      </c>
      <c r="AG68" s="865"/>
      <c r="AH68" s="865"/>
      <c r="AI68" s="865"/>
      <c r="AJ68" s="865"/>
      <c r="AK68" s="865" t="s">
        <v>582</v>
      </c>
      <c r="AL68" s="865"/>
      <c r="AM68" s="865"/>
      <c r="AN68" s="865"/>
      <c r="AO68" s="865"/>
      <c r="AP68" s="865">
        <v>1954</v>
      </c>
      <c r="AQ68" s="865"/>
      <c r="AR68" s="865"/>
      <c r="AS68" s="865"/>
      <c r="AT68" s="865"/>
      <c r="AU68" s="865">
        <v>1152</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583</v>
      </c>
      <c r="C69" s="873"/>
      <c r="D69" s="873"/>
      <c r="E69" s="873"/>
      <c r="F69" s="873"/>
      <c r="G69" s="873"/>
      <c r="H69" s="873"/>
      <c r="I69" s="873"/>
      <c r="J69" s="873"/>
      <c r="K69" s="873"/>
      <c r="L69" s="873"/>
      <c r="M69" s="873"/>
      <c r="N69" s="873"/>
      <c r="O69" s="873"/>
      <c r="P69" s="874"/>
      <c r="Q69" s="875">
        <v>432</v>
      </c>
      <c r="R69" s="829"/>
      <c r="S69" s="829"/>
      <c r="T69" s="829"/>
      <c r="U69" s="829"/>
      <c r="V69" s="829">
        <v>422</v>
      </c>
      <c r="W69" s="829"/>
      <c r="X69" s="829"/>
      <c r="Y69" s="829"/>
      <c r="Z69" s="829"/>
      <c r="AA69" s="876">
        <f t="shared" ref="AA69:AA76" si="0">+Q69-V69</f>
        <v>10</v>
      </c>
      <c r="AB69" s="877"/>
      <c r="AC69" s="877"/>
      <c r="AD69" s="877"/>
      <c r="AE69" s="833"/>
      <c r="AF69" s="829">
        <v>10</v>
      </c>
      <c r="AG69" s="829"/>
      <c r="AH69" s="829"/>
      <c r="AI69" s="829"/>
      <c r="AJ69" s="829"/>
      <c r="AK69" s="829" t="s">
        <v>582</v>
      </c>
      <c r="AL69" s="829"/>
      <c r="AM69" s="829"/>
      <c r="AN69" s="829"/>
      <c r="AO69" s="829"/>
      <c r="AP69" s="829" t="s">
        <v>582</v>
      </c>
      <c r="AQ69" s="829"/>
      <c r="AR69" s="829"/>
      <c r="AS69" s="829"/>
      <c r="AT69" s="829"/>
      <c r="AU69" s="829" t="s">
        <v>582</v>
      </c>
      <c r="AV69" s="829"/>
      <c r="AW69" s="829"/>
      <c r="AX69" s="829"/>
      <c r="AY69" s="829"/>
      <c r="AZ69" s="878"/>
      <c r="BA69" s="878"/>
      <c r="BB69" s="878"/>
      <c r="BC69" s="878"/>
      <c r="BD69" s="879"/>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584</v>
      </c>
      <c r="C70" s="873"/>
      <c r="D70" s="873"/>
      <c r="E70" s="873"/>
      <c r="F70" s="873"/>
      <c r="G70" s="873"/>
      <c r="H70" s="873"/>
      <c r="I70" s="873"/>
      <c r="J70" s="873"/>
      <c r="K70" s="873"/>
      <c r="L70" s="873"/>
      <c r="M70" s="873"/>
      <c r="N70" s="873"/>
      <c r="O70" s="873"/>
      <c r="P70" s="874"/>
      <c r="Q70" s="875">
        <v>162</v>
      </c>
      <c r="R70" s="829"/>
      <c r="S70" s="829"/>
      <c r="T70" s="829"/>
      <c r="U70" s="829"/>
      <c r="V70" s="829">
        <v>157</v>
      </c>
      <c r="W70" s="829"/>
      <c r="X70" s="829"/>
      <c r="Y70" s="829"/>
      <c r="Z70" s="829"/>
      <c r="AA70" s="876">
        <f t="shared" si="0"/>
        <v>5</v>
      </c>
      <c r="AB70" s="877"/>
      <c r="AC70" s="877"/>
      <c r="AD70" s="877"/>
      <c r="AE70" s="833"/>
      <c r="AF70" s="829">
        <v>5</v>
      </c>
      <c r="AG70" s="829"/>
      <c r="AH70" s="829"/>
      <c r="AI70" s="829"/>
      <c r="AJ70" s="829"/>
      <c r="AK70" s="829" t="s">
        <v>582</v>
      </c>
      <c r="AL70" s="829"/>
      <c r="AM70" s="829"/>
      <c r="AN70" s="829"/>
      <c r="AO70" s="829"/>
      <c r="AP70" s="829" t="s">
        <v>582</v>
      </c>
      <c r="AQ70" s="829"/>
      <c r="AR70" s="829"/>
      <c r="AS70" s="829"/>
      <c r="AT70" s="829"/>
      <c r="AU70" s="829" t="s">
        <v>582</v>
      </c>
      <c r="AV70" s="829"/>
      <c r="AW70" s="829"/>
      <c r="AX70" s="829"/>
      <c r="AY70" s="829"/>
      <c r="AZ70" s="878"/>
      <c r="BA70" s="878"/>
      <c r="BB70" s="878"/>
      <c r="BC70" s="878"/>
      <c r="BD70" s="879"/>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599</v>
      </c>
      <c r="C71" s="873"/>
      <c r="D71" s="873"/>
      <c r="E71" s="873"/>
      <c r="F71" s="873"/>
      <c r="G71" s="873"/>
      <c r="H71" s="873"/>
      <c r="I71" s="873"/>
      <c r="J71" s="873"/>
      <c r="K71" s="873"/>
      <c r="L71" s="873"/>
      <c r="M71" s="873"/>
      <c r="N71" s="873"/>
      <c r="O71" s="873"/>
      <c r="P71" s="874"/>
      <c r="Q71" s="875">
        <v>110363</v>
      </c>
      <c r="R71" s="829"/>
      <c r="S71" s="829"/>
      <c r="T71" s="829"/>
      <c r="U71" s="829"/>
      <c r="V71" s="829">
        <v>102204</v>
      </c>
      <c r="W71" s="829"/>
      <c r="X71" s="829"/>
      <c r="Y71" s="829"/>
      <c r="Z71" s="829"/>
      <c r="AA71" s="829">
        <f>Q71-V71</f>
        <v>8159</v>
      </c>
      <c r="AB71" s="829"/>
      <c r="AC71" s="829"/>
      <c r="AD71" s="829"/>
      <c r="AE71" s="829"/>
      <c r="AF71" s="829">
        <v>15550</v>
      </c>
      <c r="AG71" s="829"/>
      <c r="AH71" s="829"/>
      <c r="AI71" s="829"/>
      <c r="AJ71" s="829"/>
      <c r="AK71" s="829" t="s">
        <v>582</v>
      </c>
      <c r="AL71" s="829"/>
      <c r="AM71" s="829"/>
      <c r="AN71" s="829"/>
      <c r="AO71" s="829"/>
      <c r="AP71" s="829" t="s">
        <v>582</v>
      </c>
      <c r="AQ71" s="829"/>
      <c r="AR71" s="829"/>
      <c r="AS71" s="829"/>
      <c r="AT71" s="829"/>
      <c r="AU71" s="829" t="s">
        <v>582</v>
      </c>
      <c r="AV71" s="829"/>
      <c r="AW71" s="829"/>
      <c r="AX71" s="829"/>
      <c r="AY71" s="829"/>
      <c r="AZ71" s="878"/>
      <c r="BA71" s="878"/>
      <c r="BB71" s="878"/>
      <c r="BC71" s="878"/>
      <c r="BD71" s="879"/>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585</v>
      </c>
      <c r="C72" s="873"/>
      <c r="D72" s="873"/>
      <c r="E72" s="873"/>
      <c r="F72" s="873"/>
      <c r="G72" s="873"/>
      <c r="H72" s="873"/>
      <c r="I72" s="873"/>
      <c r="J72" s="873"/>
      <c r="K72" s="873"/>
      <c r="L72" s="873"/>
      <c r="M72" s="873"/>
      <c r="N72" s="873"/>
      <c r="O72" s="873"/>
      <c r="P72" s="874"/>
      <c r="Q72" s="875">
        <v>194</v>
      </c>
      <c r="R72" s="829"/>
      <c r="S72" s="829"/>
      <c r="T72" s="829"/>
      <c r="U72" s="829"/>
      <c r="V72" s="829">
        <v>178</v>
      </c>
      <c r="W72" s="829"/>
      <c r="X72" s="829"/>
      <c r="Y72" s="829"/>
      <c r="Z72" s="829"/>
      <c r="AA72" s="876">
        <v>16</v>
      </c>
      <c r="AB72" s="877"/>
      <c r="AC72" s="877"/>
      <c r="AD72" s="877"/>
      <c r="AE72" s="833"/>
      <c r="AF72" s="829">
        <v>16</v>
      </c>
      <c r="AG72" s="829"/>
      <c r="AH72" s="829"/>
      <c r="AI72" s="829"/>
      <c r="AJ72" s="829"/>
      <c r="AK72" s="829" t="s">
        <v>582</v>
      </c>
      <c r="AL72" s="829"/>
      <c r="AM72" s="829"/>
      <c r="AN72" s="829"/>
      <c r="AO72" s="829"/>
      <c r="AP72" s="829" t="s">
        <v>582</v>
      </c>
      <c r="AQ72" s="829"/>
      <c r="AR72" s="829"/>
      <c r="AS72" s="829"/>
      <c r="AT72" s="829"/>
      <c r="AU72" s="829" t="s">
        <v>582</v>
      </c>
      <c r="AV72" s="829"/>
      <c r="AW72" s="829"/>
      <c r="AX72" s="829"/>
      <c r="AY72" s="829"/>
      <c r="AZ72" s="878"/>
      <c r="BA72" s="878"/>
      <c r="BB72" s="878"/>
      <c r="BC72" s="878"/>
      <c r="BD72" s="879"/>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586</v>
      </c>
      <c r="C73" s="873"/>
      <c r="D73" s="873"/>
      <c r="E73" s="873"/>
      <c r="F73" s="873"/>
      <c r="G73" s="873"/>
      <c r="H73" s="873"/>
      <c r="I73" s="873"/>
      <c r="J73" s="873"/>
      <c r="K73" s="873"/>
      <c r="L73" s="873"/>
      <c r="M73" s="873"/>
      <c r="N73" s="873"/>
      <c r="O73" s="873"/>
      <c r="P73" s="874"/>
      <c r="Q73" s="875">
        <v>1305178</v>
      </c>
      <c r="R73" s="829"/>
      <c r="S73" s="829"/>
      <c r="T73" s="829"/>
      <c r="U73" s="829"/>
      <c r="V73" s="829">
        <v>1290844</v>
      </c>
      <c r="W73" s="829"/>
      <c r="X73" s="829"/>
      <c r="Y73" s="829"/>
      <c r="Z73" s="829"/>
      <c r="AA73" s="876">
        <v>14334</v>
      </c>
      <c r="AB73" s="877"/>
      <c r="AC73" s="877"/>
      <c r="AD73" s="877"/>
      <c r="AE73" s="833"/>
      <c r="AF73" s="829">
        <v>14334</v>
      </c>
      <c r="AG73" s="829"/>
      <c r="AH73" s="829"/>
      <c r="AI73" s="829"/>
      <c r="AJ73" s="829"/>
      <c r="AK73" s="829">
        <v>9500</v>
      </c>
      <c r="AL73" s="829"/>
      <c r="AM73" s="829"/>
      <c r="AN73" s="829"/>
      <c r="AO73" s="829"/>
      <c r="AP73" s="829" t="s">
        <v>582</v>
      </c>
      <c r="AQ73" s="829"/>
      <c r="AR73" s="829"/>
      <c r="AS73" s="829"/>
      <c r="AT73" s="829"/>
      <c r="AU73" s="829" t="s">
        <v>582</v>
      </c>
      <c r="AV73" s="829"/>
      <c r="AW73" s="829"/>
      <c r="AX73" s="829"/>
      <c r="AY73" s="829"/>
      <c r="AZ73" s="878"/>
      <c r="BA73" s="878"/>
      <c r="BB73" s="878"/>
      <c r="BC73" s="878"/>
      <c r="BD73" s="879"/>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587</v>
      </c>
      <c r="C74" s="873"/>
      <c r="D74" s="873"/>
      <c r="E74" s="873"/>
      <c r="F74" s="873"/>
      <c r="G74" s="873"/>
      <c r="H74" s="873"/>
      <c r="I74" s="873"/>
      <c r="J74" s="873"/>
      <c r="K74" s="873"/>
      <c r="L74" s="873"/>
      <c r="M74" s="873"/>
      <c r="N74" s="873"/>
      <c r="O74" s="873"/>
      <c r="P74" s="874"/>
      <c r="Q74" s="875">
        <v>39180</v>
      </c>
      <c r="R74" s="829"/>
      <c r="S74" s="829"/>
      <c r="T74" s="829"/>
      <c r="U74" s="829"/>
      <c r="V74" s="829">
        <v>36872</v>
      </c>
      <c r="W74" s="829"/>
      <c r="X74" s="829"/>
      <c r="Y74" s="829"/>
      <c r="Z74" s="829"/>
      <c r="AA74" s="876">
        <v>2308</v>
      </c>
      <c r="AB74" s="877"/>
      <c r="AC74" s="877"/>
      <c r="AD74" s="877"/>
      <c r="AE74" s="833"/>
      <c r="AF74" s="829">
        <v>23683</v>
      </c>
      <c r="AG74" s="829"/>
      <c r="AH74" s="829"/>
      <c r="AI74" s="829"/>
      <c r="AJ74" s="829"/>
      <c r="AK74" s="829" t="s">
        <v>582</v>
      </c>
      <c r="AL74" s="829"/>
      <c r="AM74" s="829"/>
      <c r="AN74" s="829"/>
      <c r="AO74" s="829"/>
      <c r="AP74" s="829">
        <v>98164</v>
      </c>
      <c r="AQ74" s="829"/>
      <c r="AR74" s="829"/>
      <c r="AS74" s="829"/>
      <c r="AT74" s="829"/>
      <c r="AU74" s="829" t="s">
        <v>582</v>
      </c>
      <c r="AV74" s="829"/>
      <c r="AW74" s="829"/>
      <c r="AX74" s="829"/>
      <c r="AY74" s="829"/>
      <c r="AZ74" s="878"/>
      <c r="BA74" s="878"/>
      <c r="BB74" s="878"/>
      <c r="BC74" s="878"/>
      <c r="BD74" s="879"/>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588</v>
      </c>
      <c r="C75" s="873"/>
      <c r="D75" s="873"/>
      <c r="E75" s="873"/>
      <c r="F75" s="873"/>
      <c r="G75" s="873"/>
      <c r="H75" s="873"/>
      <c r="I75" s="873"/>
      <c r="J75" s="873"/>
      <c r="K75" s="873"/>
      <c r="L75" s="873"/>
      <c r="M75" s="873"/>
      <c r="N75" s="873"/>
      <c r="O75" s="873"/>
      <c r="P75" s="874"/>
      <c r="Q75" s="880">
        <v>6632</v>
      </c>
      <c r="R75" s="877"/>
      <c r="S75" s="877"/>
      <c r="T75" s="877"/>
      <c r="U75" s="833"/>
      <c r="V75" s="876">
        <v>5979</v>
      </c>
      <c r="W75" s="877"/>
      <c r="X75" s="877"/>
      <c r="Y75" s="877"/>
      <c r="Z75" s="833"/>
      <c r="AA75" s="876">
        <v>653</v>
      </c>
      <c r="AB75" s="877"/>
      <c r="AC75" s="877"/>
      <c r="AD75" s="877"/>
      <c r="AE75" s="833"/>
      <c r="AF75" s="876">
        <v>19383</v>
      </c>
      <c r="AG75" s="877"/>
      <c r="AH75" s="877"/>
      <c r="AI75" s="877"/>
      <c r="AJ75" s="833"/>
      <c r="AK75" s="829" t="s">
        <v>582</v>
      </c>
      <c r="AL75" s="829"/>
      <c r="AM75" s="829"/>
      <c r="AN75" s="829"/>
      <c r="AO75" s="829"/>
      <c r="AP75" s="876">
        <v>20120</v>
      </c>
      <c r="AQ75" s="877"/>
      <c r="AR75" s="877"/>
      <c r="AS75" s="877"/>
      <c r="AT75" s="833"/>
      <c r="AU75" s="876" t="s">
        <v>582</v>
      </c>
      <c r="AV75" s="877"/>
      <c r="AW75" s="877"/>
      <c r="AX75" s="877"/>
      <c r="AY75" s="833"/>
      <c r="AZ75" s="878"/>
      <c r="BA75" s="878"/>
      <c r="BB75" s="878"/>
      <c r="BC75" s="878"/>
      <c r="BD75" s="879"/>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t="s">
        <v>589</v>
      </c>
      <c r="C76" s="873"/>
      <c r="D76" s="873"/>
      <c r="E76" s="873"/>
      <c r="F76" s="873"/>
      <c r="G76" s="873"/>
      <c r="H76" s="873"/>
      <c r="I76" s="873"/>
      <c r="J76" s="873"/>
      <c r="K76" s="873"/>
      <c r="L76" s="873"/>
      <c r="M76" s="873"/>
      <c r="N76" s="873"/>
      <c r="O76" s="873"/>
      <c r="P76" s="874"/>
      <c r="Q76" s="880">
        <v>266</v>
      </c>
      <c r="R76" s="877"/>
      <c r="S76" s="877"/>
      <c r="T76" s="877"/>
      <c r="U76" s="833"/>
      <c r="V76" s="876">
        <v>266</v>
      </c>
      <c r="W76" s="877"/>
      <c r="X76" s="877"/>
      <c r="Y76" s="877"/>
      <c r="Z76" s="833"/>
      <c r="AA76" s="876">
        <f t="shared" si="0"/>
        <v>0</v>
      </c>
      <c r="AB76" s="877"/>
      <c r="AC76" s="877"/>
      <c r="AD76" s="877"/>
      <c r="AE76" s="833"/>
      <c r="AF76" s="876">
        <v>0</v>
      </c>
      <c r="AG76" s="877"/>
      <c r="AH76" s="877"/>
      <c r="AI76" s="877"/>
      <c r="AJ76" s="833"/>
      <c r="AK76" s="876" t="s">
        <v>582</v>
      </c>
      <c r="AL76" s="877"/>
      <c r="AM76" s="877"/>
      <c r="AN76" s="877"/>
      <c r="AO76" s="833"/>
      <c r="AP76" s="876">
        <v>118</v>
      </c>
      <c r="AQ76" s="877"/>
      <c r="AR76" s="877"/>
      <c r="AS76" s="877"/>
      <c r="AT76" s="833"/>
      <c r="AU76" s="876">
        <v>71</v>
      </c>
      <c r="AV76" s="877"/>
      <c r="AW76" s="877"/>
      <c r="AX76" s="877"/>
      <c r="AY76" s="833"/>
      <c r="AZ76" s="878"/>
      <c r="BA76" s="878"/>
      <c r="BB76" s="878"/>
      <c r="BC76" s="878"/>
      <c r="BD76" s="879"/>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c r="C77" s="873"/>
      <c r="D77" s="873"/>
      <c r="E77" s="873"/>
      <c r="F77" s="873"/>
      <c r="G77" s="873"/>
      <c r="H77" s="873"/>
      <c r="I77" s="873"/>
      <c r="J77" s="873"/>
      <c r="K77" s="873"/>
      <c r="L77" s="873"/>
      <c r="M77" s="873"/>
      <c r="N77" s="873"/>
      <c r="O77" s="873"/>
      <c r="P77" s="874"/>
      <c r="Q77" s="880"/>
      <c r="R77" s="877"/>
      <c r="S77" s="877"/>
      <c r="T77" s="877"/>
      <c r="U77" s="833"/>
      <c r="V77" s="876"/>
      <c r="W77" s="877"/>
      <c r="X77" s="877"/>
      <c r="Y77" s="877"/>
      <c r="Z77" s="833"/>
      <c r="AA77" s="876"/>
      <c r="AB77" s="877"/>
      <c r="AC77" s="877"/>
      <c r="AD77" s="877"/>
      <c r="AE77" s="833"/>
      <c r="AF77" s="876"/>
      <c r="AG77" s="877"/>
      <c r="AH77" s="877"/>
      <c r="AI77" s="877"/>
      <c r="AJ77" s="833"/>
      <c r="AK77" s="876"/>
      <c r="AL77" s="877"/>
      <c r="AM77" s="877"/>
      <c r="AN77" s="877"/>
      <c r="AO77" s="833"/>
      <c r="AP77" s="876"/>
      <c r="AQ77" s="877"/>
      <c r="AR77" s="877"/>
      <c r="AS77" s="877"/>
      <c r="AT77" s="833"/>
      <c r="AU77" s="876"/>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391</v>
      </c>
      <c r="B88" s="788" t="s">
        <v>423</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f>SUM(AF68:AJ76)</f>
        <v>73074</v>
      </c>
      <c r="AG88" s="843"/>
      <c r="AH88" s="843"/>
      <c r="AI88" s="843"/>
      <c r="AJ88" s="843"/>
      <c r="AK88" s="840"/>
      <c r="AL88" s="840"/>
      <c r="AM88" s="840"/>
      <c r="AN88" s="840"/>
      <c r="AO88" s="840"/>
      <c r="AP88" s="843">
        <f t="shared" ref="AP88" si="1">SUM(AP68:AT76)</f>
        <v>120356</v>
      </c>
      <c r="AQ88" s="843"/>
      <c r="AR88" s="843"/>
      <c r="AS88" s="843"/>
      <c r="AT88" s="843"/>
      <c r="AU88" s="843">
        <f t="shared" ref="AU88" si="2">SUM(AU68:AY76)</f>
        <v>1223</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8" t="s">
        <v>424</v>
      </c>
      <c r="BS102" s="789"/>
      <c r="BT102" s="789"/>
      <c r="BU102" s="789"/>
      <c r="BV102" s="789"/>
      <c r="BW102" s="789"/>
      <c r="BX102" s="789"/>
      <c r="BY102" s="789"/>
      <c r="BZ102" s="789"/>
      <c r="CA102" s="789"/>
      <c r="CB102" s="789"/>
      <c r="CC102" s="789"/>
      <c r="CD102" s="789"/>
      <c r="CE102" s="789"/>
      <c r="CF102" s="789"/>
      <c r="CG102" s="790"/>
      <c r="CH102" s="888"/>
      <c r="CI102" s="889"/>
      <c r="CJ102" s="889"/>
      <c r="CK102" s="889"/>
      <c r="CL102" s="890"/>
      <c r="CM102" s="888"/>
      <c r="CN102" s="889"/>
      <c r="CO102" s="889"/>
      <c r="CP102" s="889"/>
      <c r="CQ102" s="890"/>
      <c r="CR102" s="891">
        <f>SUM(CR7:CV8)</f>
        <v>6</v>
      </c>
      <c r="CS102" s="851"/>
      <c r="CT102" s="851"/>
      <c r="CU102" s="851"/>
      <c r="CV102" s="892"/>
      <c r="CW102" s="891">
        <f t="shared" ref="CW102" si="3">SUM(CW7:DA8)</f>
        <v>34</v>
      </c>
      <c r="CX102" s="851"/>
      <c r="CY102" s="851"/>
      <c r="CZ102" s="851"/>
      <c r="DA102" s="892"/>
      <c r="DB102" s="891" t="s">
        <v>582</v>
      </c>
      <c r="DC102" s="851"/>
      <c r="DD102" s="851"/>
      <c r="DE102" s="851"/>
      <c r="DF102" s="892"/>
      <c r="DG102" s="891">
        <f t="shared" ref="DG102" si="4">SUM(DG7:DK8)</f>
        <v>4150</v>
      </c>
      <c r="DH102" s="851"/>
      <c r="DI102" s="851"/>
      <c r="DJ102" s="851"/>
      <c r="DK102" s="892"/>
      <c r="DL102" s="891" t="s">
        <v>582</v>
      </c>
      <c r="DM102" s="851"/>
      <c r="DN102" s="851"/>
      <c r="DO102" s="851"/>
      <c r="DP102" s="892"/>
      <c r="DQ102" s="891">
        <f t="shared" ref="DQ102" si="5">SUM(DQ7:DU8)</f>
        <v>906</v>
      </c>
      <c r="DR102" s="851"/>
      <c r="DS102" s="851"/>
      <c r="DT102" s="851"/>
      <c r="DU102" s="892"/>
      <c r="DV102" s="891"/>
      <c r="DW102" s="851"/>
      <c r="DX102" s="851"/>
      <c r="DY102" s="851"/>
      <c r="DZ102" s="89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3" t="s">
        <v>431</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432</v>
      </c>
      <c r="AB109" s="894"/>
      <c r="AC109" s="894"/>
      <c r="AD109" s="894"/>
      <c r="AE109" s="895"/>
      <c r="AF109" s="893" t="s">
        <v>433</v>
      </c>
      <c r="AG109" s="894"/>
      <c r="AH109" s="894"/>
      <c r="AI109" s="894"/>
      <c r="AJ109" s="895"/>
      <c r="AK109" s="893" t="s">
        <v>307</v>
      </c>
      <c r="AL109" s="894"/>
      <c r="AM109" s="894"/>
      <c r="AN109" s="894"/>
      <c r="AO109" s="895"/>
      <c r="AP109" s="893" t="s">
        <v>434</v>
      </c>
      <c r="AQ109" s="894"/>
      <c r="AR109" s="894"/>
      <c r="AS109" s="894"/>
      <c r="AT109" s="896"/>
      <c r="AU109" s="913" t="s">
        <v>431</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432</v>
      </c>
      <c r="BR109" s="894"/>
      <c r="BS109" s="894"/>
      <c r="BT109" s="894"/>
      <c r="BU109" s="895"/>
      <c r="BV109" s="893" t="s">
        <v>433</v>
      </c>
      <c r="BW109" s="894"/>
      <c r="BX109" s="894"/>
      <c r="BY109" s="894"/>
      <c r="BZ109" s="895"/>
      <c r="CA109" s="893" t="s">
        <v>307</v>
      </c>
      <c r="CB109" s="894"/>
      <c r="CC109" s="894"/>
      <c r="CD109" s="894"/>
      <c r="CE109" s="895"/>
      <c r="CF109" s="914" t="s">
        <v>434</v>
      </c>
      <c r="CG109" s="914"/>
      <c r="CH109" s="914"/>
      <c r="CI109" s="914"/>
      <c r="CJ109" s="914"/>
      <c r="CK109" s="893" t="s">
        <v>435</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432</v>
      </c>
      <c r="DH109" s="894"/>
      <c r="DI109" s="894"/>
      <c r="DJ109" s="894"/>
      <c r="DK109" s="895"/>
      <c r="DL109" s="893" t="s">
        <v>433</v>
      </c>
      <c r="DM109" s="894"/>
      <c r="DN109" s="894"/>
      <c r="DO109" s="894"/>
      <c r="DP109" s="895"/>
      <c r="DQ109" s="893" t="s">
        <v>307</v>
      </c>
      <c r="DR109" s="894"/>
      <c r="DS109" s="894"/>
      <c r="DT109" s="894"/>
      <c r="DU109" s="895"/>
      <c r="DV109" s="893" t="s">
        <v>434</v>
      </c>
      <c r="DW109" s="894"/>
      <c r="DX109" s="894"/>
      <c r="DY109" s="894"/>
      <c r="DZ109" s="896"/>
    </row>
    <row r="110" spans="1:131" s="230" customFormat="1" ht="26.25" customHeight="1" x14ac:dyDescent="0.2">
      <c r="A110" s="897" t="s">
        <v>436</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10090108</v>
      </c>
      <c r="AB110" s="901"/>
      <c r="AC110" s="901"/>
      <c r="AD110" s="901"/>
      <c r="AE110" s="902"/>
      <c r="AF110" s="903">
        <v>10643804</v>
      </c>
      <c r="AG110" s="901"/>
      <c r="AH110" s="901"/>
      <c r="AI110" s="901"/>
      <c r="AJ110" s="902"/>
      <c r="AK110" s="903">
        <v>11051465</v>
      </c>
      <c r="AL110" s="901"/>
      <c r="AM110" s="901"/>
      <c r="AN110" s="901"/>
      <c r="AO110" s="902"/>
      <c r="AP110" s="904">
        <v>15.5</v>
      </c>
      <c r="AQ110" s="905"/>
      <c r="AR110" s="905"/>
      <c r="AS110" s="905"/>
      <c r="AT110" s="906"/>
      <c r="AU110" s="907" t="s">
        <v>74</v>
      </c>
      <c r="AV110" s="908"/>
      <c r="AW110" s="908"/>
      <c r="AX110" s="908"/>
      <c r="AY110" s="908"/>
      <c r="AZ110" s="929" t="s">
        <v>437</v>
      </c>
      <c r="BA110" s="898"/>
      <c r="BB110" s="898"/>
      <c r="BC110" s="898"/>
      <c r="BD110" s="898"/>
      <c r="BE110" s="898"/>
      <c r="BF110" s="898"/>
      <c r="BG110" s="898"/>
      <c r="BH110" s="898"/>
      <c r="BI110" s="898"/>
      <c r="BJ110" s="898"/>
      <c r="BK110" s="898"/>
      <c r="BL110" s="898"/>
      <c r="BM110" s="898"/>
      <c r="BN110" s="898"/>
      <c r="BO110" s="898"/>
      <c r="BP110" s="899"/>
      <c r="BQ110" s="930">
        <v>111037102</v>
      </c>
      <c r="BR110" s="931"/>
      <c r="BS110" s="931"/>
      <c r="BT110" s="931"/>
      <c r="BU110" s="931"/>
      <c r="BV110" s="931">
        <v>113684951</v>
      </c>
      <c r="BW110" s="931"/>
      <c r="BX110" s="931"/>
      <c r="BY110" s="931"/>
      <c r="BZ110" s="931"/>
      <c r="CA110" s="931">
        <v>112892881</v>
      </c>
      <c r="CB110" s="931"/>
      <c r="CC110" s="931"/>
      <c r="CD110" s="931"/>
      <c r="CE110" s="931"/>
      <c r="CF110" s="944">
        <v>158.69999999999999</v>
      </c>
      <c r="CG110" s="945"/>
      <c r="CH110" s="945"/>
      <c r="CI110" s="945"/>
      <c r="CJ110" s="945"/>
      <c r="CK110" s="946" t="s">
        <v>438</v>
      </c>
      <c r="CL110" s="947"/>
      <c r="CM110" s="929" t="s">
        <v>439</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0" t="s">
        <v>136</v>
      </c>
      <c r="DH110" s="931"/>
      <c r="DI110" s="931"/>
      <c r="DJ110" s="931"/>
      <c r="DK110" s="931"/>
      <c r="DL110" s="931" t="s">
        <v>136</v>
      </c>
      <c r="DM110" s="931"/>
      <c r="DN110" s="931"/>
      <c r="DO110" s="931"/>
      <c r="DP110" s="931"/>
      <c r="DQ110" s="931" t="s">
        <v>136</v>
      </c>
      <c r="DR110" s="931"/>
      <c r="DS110" s="931"/>
      <c r="DT110" s="931"/>
      <c r="DU110" s="931"/>
      <c r="DV110" s="932" t="s">
        <v>136</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136</v>
      </c>
      <c r="AB111" s="938"/>
      <c r="AC111" s="938"/>
      <c r="AD111" s="938"/>
      <c r="AE111" s="939"/>
      <c r="AF111" s="940" t="s">
        <v>136</v>
      </c>
      <c r="AG111" s="938"/>
      <c r="AH111" s="938"/>
      <c r="AI111" s="938"/>
      <c r="AJ111" s="939"/>
      <c r="AK111" s="940" t="s">
        <v>136</v>
      </c>
      <c r="AL111" s="938"/>
      <c r="AM111" s="938"/>
      <c r="AN111" s="938"/>
      <c r="AO111" s="939"/>
      <c r="AP111" s="941" t="s">
        <v>136</v>
      </c>
      <c r="AQ111" s="942"/>
      <c r="AR111" s="942"/>
      <c r="AS111" s="942"/>
      <c r="AT111" s="943"/>
      <c r="AU111" s="909"/>
      <c r="AV111" s="910"/>
      <c r="AW111" s="910"/>
      <c r="AX111" s="910"/>
      <c r="AY111" s="910"/>
      <c r="AZ111" s="922" t="s">
        <v>441</v>
      </c>
      <c r="BA111" s="923"/>
      <c r="BB111" s="923"/>
      <c r="BC111" s="923"/>
      <c r="BD111" s="923"/>
      <c r="BE111" s="923"/>
      <c r="BF111" s="923"/>
      <c r="BG111" s="923"/>
      <c r="BH111" s="923"/>
      <c r="BI111" s="923"/>
      <c r="BJ111" s="923"/>
      <c r="BK111" s="923"/>
      <c r="BL111" s="923"/>
      <c r="BM111" s="923"/>
      <c r="BN111" s="923"/>
      <c r="BO111" s="923"/>
      <c r="BP111" s="924"/>
      <c r="BQ111" s="925">
        <v>4646427</v>
      </c>
      <c r="BR111" s="926"/>
      <c r="BS111" s="926"/>
      <c r="BT111" s="926"/>
      <c r="BU111" s="926"/>
      <c r="BV111" s="926">
        <v>4424965</v>
      </c>
      <c r="BW111" s="926"/>
      <c r="BX111" s="926"/>
      <c r="BY111" s="926"/>
      <c r="BZ111" s="926"/>
      <c r="CA111" s="926">
        <v>3916930</v>
      </c>
      <c r="CB111" s="926"/>
      <c r="CC111" s="926"/>
      <c r="CD111" s="926"/>
      <c r="CE111" s="926"/>
      <c r="CF111" s="920">
        <v>5.5</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678682</v>
      </c>
      <c r="DH111" s="926"/>
      <c r="DI111" s="926"/>
      <c r="DJ111" s="926"/>
      <c r="DK111" s="926"/>
      <c r="DL111" s="926">
        <v>668005</v>
      </c>
      <c r="DM111" s="926"/>
      <c r="DN111" s="926"/>
      <c r="DO111" s="926"/>
      <c r="DP111" s="926"/>
      <c r="DQ111" s="926">
        <v>411772</v>
      </c>
      <c r="DR111" s="926"/>
      <c r="DS111" s="926"/>
      <c r="DT111" s="926"/>
      <c r="DU111" s="926"/>
      <c r="DV111" s="927">
        <v>0.6</v>
      </c>
      <c r="DW111" s="927"/>
      <c r="DX111" s="927"/>
      <c r="DY111" s="927"/>
      <c r="DZ111" s="928"/>
    </row>
    <row r="112" spans="1:131" s="230" customFormat="1" ht="26.25" customHeight="1" x14ac:dyDescent="0.2">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445</v>
      </c>
      <c r="AB112" s="959"/>
      <c r="AC112" s="959"/>
      <c r="AD112" s="959"/>
      <c r="AE112" s="960"/>
      <c r="AF112" s="961" t="s">
        <v>136</v>
      </c>
      <c r="AG112" s="959"/>
      <c r="AH112" s="959"/>
      <c r="AI112" s="959"/>
      <c r="AJ112" s="960"/>
      <c r="AK112" s="961" t="s">
        <v>445</v>
      </c>
      <c r="AL112" s="959"/>
      <c r="AM112" s="959"/>
      <c r="AN112" s="959"/>
      <c r="AO112" s="960"/>
      <c r="AP112" s="962" t="s">
        <v>136</v>
      </c>
      <c r="AQ112" s="963"/>
      <c r="AR112" s="963"/>
      <c r="AS112" s="963"/>
      <c r="AT112" s="964"/>
      <c r="AU112" s="909"/>
      <c r="AV112" s="910"/>
      <c r="AW112" s="910"/>
      <c r="AX112" s="910"/>
      <c r="AY112" s="910"/>
      <c r="AZ112" s="922" t="s">
        <v>446</v>
      </c>
      <c r="BA112" s="923"/>
      <c r="BB112" s="923"/>
      <c r="BC112" s="923"/>
      <c r="BD112" s="923"/>
      <c r="BE112" s="923"/>
      <c r="BF112" s="923"/>
      <c r="BG112" s="923"/>
      <c r="BH112" s="923"/>
      <c r="BI112" s="923"/>
      <c r="BJ112" s="923"/>
      <c r="BK112" s="923"/>
      <c r="BL112" s="923"/>
      <c r="BM112" s="923"/>
      <c r="BN112" s="923"/>
      <c r="BO112" s="923"/>
      <c r="BP112" s="924"/>
      <c r="BQ112" s="925">
        <v>29334018</v>
      </c>
      <c r="BR112" s="926"/>
      <c r="BS112" s="926"/>
      <c r="BT112" s="926"/>
      <c r="BU112" s="926"/>
      <c r="BV112" s="926">
        <v>27460583</v>
      </c>
      <c r="BW112" s="926"/>
      <c r="BX112" s="926"/>
      <c r="BY112" s="926"/>
      <c r="BZ112" s="926"/>
      <c r="CA112" s="926">
        <v>25207451</v>
      </c>
      <c r="CB112" s="926"/>
      <c r="CC112" s="926"/>
      <c r="CD112" s="926"/>
      <c r="CE112" s="926"/>
      <c r="CF112" s="920">
        <v>35.4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136</v>
      </c>
      <c r="DH112" s="926"/>
      <c r="DI112" s="926"/>
      <c r="DJ112" s="926"/>
      <c r="DK112" s="926"/>
      <c r="DL112" s="926" t="s">
        <v>448</v>
      </c>
      <c r="DM112" s="926"/>
      <c r="DN112" s="926"/>
      <c r="DO112" s="926"/>
      <c r="DP112" s="926"/>
      <c r="DQ112" s="926" t="s">
        <v>136</v>
      </c>
      <c r="DR112" s="926"/>
      <c r="DS112" s="926"/>
      <c r="DT112" s="926"/>
      <c r="DU112" s="926"/>
      <c r="DV112" s="927" t="s">
        <v>136</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2857266</v>
      </c>
      <c r="AB113" s="938"/>
      <c r="AC113" s="938"/>
      <c r="AD113" s="938"/>
      <c r="AE113" s="939"/>
      <c r="AF113" s="940">
        <v>2878933</v>
      </c>
      <c r="AG113" s="938"/>
      <c r="AH113" s="938"/>
      <c r="AI113" s="938"/>
      <c r="AJ113" s="939"/>
      <c r="AK113" s="940">
        <v>2708891</v>
      </c>
      <c r="AL113" s="938"/>
      <c r="AM113" s="938"/>
      <c r="AN113" s="938"/>
      <c r="AO113" s="939"/>
      <c r="AP113" s="941">
        <v>3.8</v>
      </c>
      <c r="AQ113" s="942"/>
      <c r="AR113" s="942"/>
      <c r="AS113" s="942"/>
      <c r="AT113" s="943"/>
      <c r="AU113" s="909"/>
      <c r="AV113" s="910"/>
      <c r="AW113" s="910"/>
      <c r="AX113" s="910"/>
      <c r="AY113" s="910"/>
      <c r="AZ113" s="922" t="s">
        <v>450</v>
      </c>
      <c r="BA113" s="923"/>
      <c r="BB113" s="923"/>
      <c r="BC113" s="923"/>
      <c r="BD113" s="923"/>
      <c r="BE113" s="923"/>
      <c r="BF113" s="923"/>
      <c r="BG113" s="923"/>
      <c r="BH113" s="923"/>
      <c r="BI113" s="923"/>
      <c r="BJ113" s="923"/>
      <c r="BK113" s="923"/>
      <c r="BL113" s="923"/>
      <c r="BM113" s="923"/>
      <c r="BN113" s="923"/>
      <c r="BO113" s="923"/>
      <c r="BP113" s="924"/>
      <c r="BQ113" s="925">
        <v>1822968</v>
      </c>
      <c r="BR113" s="926"/>
      <c r="BS113" s="926"/>
      <c r="BT113" s="926"/>
      <c r="BU113" s="926"/>
      <c r="BV113" s="926">
        <v>1481586</v>
      </c>
      <c r="BW113" s="926"/>
      <c r="BX113" s="926"/>
      <c r="BY113" s="926"/>
      <c r="BZ113" s="926"/>
      <c r="CA113" s="926">
        <v>1223224</v>
      </c>
      <c r="CB113" s="926"/>
      <c r="CC113" s="926"/>
      <c r="CD113" s="926"/>
      <c r="CE113" s="926"/>
      <c r="CF113" s="920">
        <v>1.7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136</v>
      </c>
      <c r="DH113" s="959"/>
      <c r="DI113" s="959"/>
      <c r="DJ113" s="959"/>
      <c r="DK113" s="960"/>
      <c r="DL113" s="961" t="s">
        <v>448</v>
      </c>
      <c r="DM113" s="959"/>
      <c r="DN113" s="959"/>
      <c r="DO113" s="959"/>
      <c r="DP113" s="960"/>
      <c r="DQ113" s="961" t="s">
        <v>136</v>
      </c>
      <c r="DR113" s="959"/>
      <c r="DS113" s="959"/>
      <c r="DT113" s="959"/>
      <c r="DU113" s="960"/>
      <c r="DV113" s="962" t="s">
        <v>136</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377013</v>
      </c>
      <c r="AB114" s="959"/>
      <c r="AC114" s="959"/>
      <c r="AD114" s="959"/>
      <c r="AE114" s="960"/>
      <c r="AF114" s="961">
        <v>381735</v>
      </c>
      <c r="AG114" s="959"/>
      <c r="AH114" s="959"/>
      <c r="AI114" s="959"/>
      <c r="AJ114" s="960"/>
      <c r="AK114" s="961">
        <v>391137</v>
      </c>
      <c r="AL114" s="959"/>
      <c r="AM114" s="959"/>
      <c r="AN114" s="959"/>
      <c r="AO114" s="960"/>
      <c r="AP114" s="962">
        <v>0.5</v>
      </c>
      <c r="AQ114" s="963"/>
      <c r="AR114" s="963"/>
      <c r="AS114" s="963"/>
      <c r="AT114" s="964"/>
      <c r="AU114" s="909"/>
      <c r="AV114" s="910"/>
      <c r="AW114" s="910"/>
      <c r="AX114" s="910"/>
      <c r="AY114" s="910"/>
      <c r="AZ114" s="922" t="s">
        <v>453</v>
      </c>
      <c r="BA114" s="923"/>
      <c r="BB114" s="923"/>
      <c r="BC114" s="923"/>
      <c r="BD114" s="923"/>
      <c r="BE114" s="923"/>
      <c r="BF114" s="923"/>
      <c r="BG114" s="923"/>
      <c r="BH114" s="923"/>
      <c r="BI114" s="923"/>
      <c r="BJ114" s="923"/>
      <c r="BK114" s="923"/>
      <c r="BL114" s="923"/>
      <c r="BM114" s="923"/>
      <c r="BN114" s="923"/>
      <c r="BO114" s="923"/>
      <c r="BP114" s="924"/>
      <c r="BQ114" s="925">
        <v>13416283</v>
      </c>
      <c r="BR114" s="926"/>
      <c r="BS114" s="926"/>
      <c r="BT114" s="926"/>
      <c r="BU114" s="926"/>
      <c r="BV114" s="926">
        <v>13040558</v>
      </c>
      <c r="BW114" s="926"/>
      <c r="BX114" s="926"/>
      <c r="BY114" s="926"/>
      <c r="BZ114" s="926"/>
      <c r="CA114" s="926">
        <v>13076804</v>
      </c>
      <c r="CB114" s="926"/>
      <c r="CC114" s="926"/>
      <c r="CD114" s="926"/>
      <c r="CE114" s="926"/>
      <c r="CF114" s="920">
        <v>18.399999999999999</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136</v>
      </c>
      <c r="DH114" s="959"/>
      <c r="DI114" s="959"/>
      <c r="DJ114" s="959"/>
      <c r="DK114" s="960"/>
      <c r="DL114" s="961" t="s">
        <v>136</v>
      </c>
      <c r="DM114" s="959"/>
      <c r="DN114" s="959"/>
      <c r="DO114" s="959"/>
      <c r="DP114" s="960"/>
      <c r="DQ114" s="961" t="s">
        <v>136</v>
      </c>
      <c r="DR114" s="959"/>
      <c r="DS114" s="959"/>
      <c r="DT114" s="959"/>
      <c r="DU114" s="960"/>
      <c r="DV114" s="962" t="s">
        <v>136</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10679</v>
      </c>
      <c r="AB115" s="938"/>
      <c r="AC115" s="938"/>
      <c r="AD115" s="938"/>
      <c r="AE115" s="939"/>
      <c r="AF115" s="940">
        <v>10679</v>
      </c>
      <c r="AG115" s="938"/>
      <c r="AH115" s="938"/>
      <c r="AI115" s="938"/>
      <c r="AJ115" s="939"/>
      <c r="AK115" s="940">
        <v>10679</v>
      </c>
      <c r="AL115" s="938"/>
      <c r="AM115" s="938"/>
      <c r="AN115" s="938"/>
      <c r="AO115" s="939"/>
      <c r="AP115" s="941">
        <v>0</v>
      </c>
      <c r="AQ115" s="942"/>
      <c r="AR115" s="942"/>
      <c r="AS115" s="942"/>
      <c r="AT115" s="943"/>
      <c r="AU115" s="909"/>
      <c r="AV115" s="910"/>
      <c r="AW115" s="910"/>
      <c r="AX115" s="910"/>
      <c r="AY115" s="910"/>
      <c r="AZ115" s="922" t="s">
        <v>456</v>
      </c>
      <c r="BA115" s="923"/>
      <c r="BB115" s="923"/>
      <c r="BC115" s="923"/>
      <c r="BD115" s="923"/>
      <c r="BE115" s="923"/>
      <c r="BF115" s="923"/>
      <c r="BG115" s="923"/>
      <c r="BH115" s="923"/>
      <c r="BI115" s="923"/>
      <c r="BJ115" s="923"/>
      <c r="BK115" s="923"/>
      <c r="BL115" s="923"/>
      <c r="BM115" s="923"/>
      <c r="BN115" s="923"/>
      <c r="BO115" s="923"/>
      <c r="BP115" s="924"/>
      <c r="BQ115" s="925">
        <v>1080103</v>
      </c>
      <c r="BR115" s="926"/>
      <c r="BS115" s="926"/>
      <c r="BT115" s="926"/>
      <c r="BU115" s="926"/>
      <c r="BV115" s="926">
        <v>1075224</v>
      </c>
      <c r="BW115" s="926"/>
      <c r="BX115" s="926"/>
      <c r="BY115" s="926"/>
      <c r="BZ115" s="926"/>
      <c r="CA115" s="926">
        <v>906229</v>
      </c>
      <c r="CB115" s="926"/>
      <c r="CC115" s="926"/>
      <c r="CD115" s="926"/>
      <c r="CE115" s="926"/>
      <c r="CF115" s="920">
        <v>1.3</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3967745</v>
      </c>
      <c r="DH115" s="959"/>
      <c r="DI115" s="959"/>
      <c r="DJ115" s="959"/>
      <c r="DK115" s="960"/>
      <c r="DL115" s="961">
        <v>3756960</v>
      </c>
      <c r="DM115" s="959"/>
      <c r="DN115" s="959"/>
      <c r="DO115" s="959"/>
      <c r="DP115" s="960"/>
      <c r="DQ115" s="961">
        <v>3505158</v>
      </c>
      <c r="DR115" s="959"/>
      <c r="DS115" s="959"/>
      <c r="DT115" s="959"/>
      <c r="DU115" s="960"/>
      <c r="DV115" s="962">
        <v>4.9000000000000004</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24</v>
      </c>
      <c r="AB116" s="959"/>
      <c r="AC116" s="959"/>
      <c r="AD116" s="959"/>
      <c r="AE116" s="960"/>
      <c r="AF116" s="961">
        <v>360</v>
      </c>
      <c r="AG116" s="959"/>
      <c r="AH116" s="959"/>
      <c r="AI116" s="959"/>
      <c r="AJ116" s="960"/>
      <c r="AK116" s="961">
        <v>1233</v>
      </c>
      <c r="AL116" s="959"/>
      <c r="AM116" s="959"/>
      <c r="AN116" s="959"/>
      <c r="AO116" s="960"/>
      <c r="AP116" s="962">
        <v>0</v>
      </c>
      <c r="AQ116" s="963"/>
      <c r="AR116" s="963"/>
      <c r="AS116" s="963"/>
      <c r="AT116" s="964"/>
      <c r="AU116" s="909"/>
      <c r="AV116" s="910"/>
      <c r="AW116" s="910"/>
      <c r="AX116" s="910"/>
      <c r="AY116" s="910"/>
      <c r="AZ116" s="967" t="s">
        <v>459</v>
      </c>
      <c r="BA116" s="968"/>
      <c r="BB116" s="968"/>
      <c r="BC116" s="968"/>
      <c r="BD116" s="968"/>
      <c r="BE116" s="968"/>
      <c r="BF116" s="968"/>
      <c r="BG116" s="968"/>
      <c r="BH116" s="968"/>
      <c r="BI116" s="968"/>
      <c r="BJ116" s="968"/>
      <c r="BK116" s="968"/>
      <c r="BL116" s="968"/>
      <c r="BM116" s="968"/>
      <c r="BN116" s="968"/>
      <c r="BO116" s="968"/>
      <c r="BP116" s="969"/>
      <c r="BQ116" s="925" t="s">
        <v>445</v>
      </c>
      <c r="BR116" s="926"/>
      <c r="BS116" s="926"/>
      <c r="BT116" s="926"/>
      <c r="BU116" s="926"/>
      <c r="BV116" s="926" t="s">
        <v>136</v>
      </c>
      <c r="BW116" s="926"/>
      <c r="BX116" s="926"/>
      <c r="BY116" s="926"/>
      <c r="BZ116" s="926"/>
      <c r="CA116" s="926" t="s">
        <v>136</v>
      </c>
      <c r="CB116" s="926"/>
      <c r="CC116" s="926"/>
      <c r="CD116" s="926"/>
      <c r="CE116" s="926"/>
      <c r="CF116" s="920" t="s">
        <v>136</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136</v>
      </c>
      <c r="DH116" s="959"/>
      <c r="DI116" s="959"/>
      <c r="DJ116" s="959"/>
      <c r="DK116" s="960"/>
      <c r="DL116" s="961" t="s">
        <v>136</v>
      </c>
      <c r="DM116" s="959"/>
      <c r="DN116" s="959"/>
      <c r="DO116" s="959"/>
      <c r="DP116" s="960"/>
      <c r="DQ116" s="961" t="s">
        <v>448</v>
      </c>
      <c r="DR116" s="959"/>
      <c r="DS116" s="959"/>
      <c r="DT116" s="959"/>
      <c r="DU116" s="960"/>
      <c r="DV116" s="962" t="s">
        <v>136</v>
      </c>
      <c r="DW116" s="963"/>
      <c r="DX116" s="963"/>
      <c r="DY116" s="963"/>
      <c r="DZ116" s="964"/>
    </row>
    <row r="117" spans="1:130" s="230" customFormat="1" ht="26.25" customHeight="1" x14ac:dyDescent="0.2">
      <c r="A117" s="913" t="s">
        <v>185</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7" t="s">
        <v>461</v>
      </c>
      <c r="Z117" s="895"/>
      <c r="AA117" s="978">
        <v>13335090</v>
      </c>
      <c r="AB117" s="979"/>
      <c r="AC117" s="979"/>
      <c r="AD117" s="979"/>
      <c r="AE117" s="980"/>
      <c r="AF117" s="981">
        <v>13915511</v>
      </c>
      <c r="AG117" s="979"/>
      <c r="AH117" s="979"/>
      <c r="AI117" s="979"/>
      <c r="AJ117" s="980"/>
      <c r="AK117" s="981">
        <v>14163405</v>
      </c>
      <c r="AL117" s="979"/>
      <c r="AM117" s="979"/>
      <c r="AN117" s="979"/>
      <c r="AO117" s="980"/>
      <c r="AP117" s="982"/>
      <c r="AQ117" s="983"/>
      <c r="AR117" s="983"/>
      <c r="AS117" s="983"/>
      <c r="AT117" s="984"/>
      <c r="AU117" s="909"/>
      <c r="AV117" s="910"/>
      <c r="AW117" s="910"/>
      <c r="AX117" s="910"/>
      <c r="AY117" s="910"/>
      <c r="AZ117" s="974" t="s">
        <v>462</v>
      </c>
      <c r="BA117" s="975"/>
      <c r="BB117" s="975"/>
      <c r="BC117" s="975"/>
      <c r="BD117" s="975"/>
      <c r="BE117" s="975"/>
      <c r="BF117" s="975"/>
      <c r="BG117" s="975"/>
      <c r="BH117" s="975"/>
      <c r="BI117" s="975"/>
      <c r="BJ117" s="975"/>
      <c r="BK117" s="975"/>
      <c r="BL117" s="975"/>
      <c r="BM117" s="975"/>
      <c r="BN117" s="975"/>
      <c r="BO117" s="975"/>
      <c r="BP117" s="976"/>
      <c r="BQ117" s="925" t="s">
        <v>136</v>
      </c>
      <c r="BR117" s="926"/>
      <c r="BS117" s="926"/>
      <c r="BT117" s="926"/>
      <c r="BU117" s="926"/>
      <c r="BV117" s="926" t="s">
        <v>448</v>
      </c>
      <c r="BW117" s="926"/>
      <c r="BX117" s="926"/>
      <c r="BY117" s="926"/>
      <c r="BZ117" s="926"/>
      <c r="CA117" s="926" t="s">
        <v>136</v>
      </c>
      <c r="CB117" s="926"/>
      <c r="CC117" s="926"/>
      <c r="CD117" s="926"/>
      <c r="CE117" s="926"/>
      <c r="CF117" s="920" t="s">
        <v>136</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448</v>
      </c>
      <c r="DH117" s="959"/>
      <c r="DI117" s="959"/>
      <c r="DJ117" s="959"/>
      <c r="DK117" s="960"/>
      <c r="DL117" s="961" t="s">
        <v>136</v>
      </c>
      <c r="DM117" s="959"/>
      <c r="DN117" s="959"/>
      <c r="DO117" s="959"/>
      <c r="DP117" s="960"/>
      <c r="DQ117" s="961" t="s">
        <v>136</v>
      </c>
      <c r="DR117" s="959"/>
      <c r="DS117" s="959"/>
      <c r="DT117" s="959"/>
      <c r="DU117" s="960"/>
      <c r="DV117" s="962" t="s">
        <v>136</v>
      </c>
      <c r="DW117" s="963"/>
      <c r="DX117" s="963"/>
      <c r="DY117" s="963"/>
      <c r="DZ117" s="964"/>
    </row>
    <row r="118" spans="1:130" s="230" customFormat="1" ht="26.25" customHeight="1" x14ac:dyDescent="0.2">
      <c r="A118" s="913" t="s">
        <v>435</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432</v>
      </c>
      <c r="AB118" s="894"/>
      <c r="AC118" s="894"/>
      <c r="AD118" s="894"/>
      <c r="AE118" s="895"/>
      <c r="AF118" s="893" t="s">
        <v>433</v>
      </c>
      <c r="AG118" s="894"/>
      <c r="AH118" s="894"/>
      <c r="AI118" s="894"/>
      <c r="AJ118" s="895"/>
      <c r="AK118" s="893" t="s">
        <v>307</v>
      </c>
      <c r="AL118" s="894"/>
      <c r="AM118" s="894"/>
      <c r="AN118" s="894"/>
      <c r="AO118" s="895"/>
      <c r="AP118" s="970" t="s">
        <v>434</v>
      </c>
      <c r="AQ118" s="971"/>
      <c r="AR118" s="971"/>
      <c r="AS118" s="971"/>
      <c r="AT118" s="972"/>
      <c r="AU118" s="909"/>
      <c r="AV118" s="910"/>
      <c r="AW118" s="910"/>
      <c r="AX118" s="910"/>
      <c r="AY118" s="910"/>
      <c r="AZ118" s="973" t="s">
        <v>464</v>
      </c>
      <c r="BA118" s="965"/>
      <c r="BB118" s="965"/>
      <c r="BC118" s="965"/>
      <c r="BD118" s="965"/>
      <c r="BE118" s="965"/>
      <c r="BF118" s="965"/>
      <c r="BG118" s="965"/>
      <c r="BH118" s="965"/>
      <c r="BI118" s="965"/>
      <c r="BJ118" s="965"/>
      <c r="BK118" s="965"/>
      <c r="BL118" s="965"/>
      <c r="BM118" s="965"/>
      <c r="BN118" s="965"/>
      <c r="BO118" s="965"/>
      <c r="BP118" s="966"/>
      <c r="BQ118" s="999" t="s">
        <v>136</v>
      </c>
      <c r="BR118" s="1000"/>
      <c r="BS118" s="1000"/>
      <c r="BT118" s="1000"/>
      <c r="BU118" s="1000"/>
      <c r="BV118" s="1000" t="s">
        <v>136</v>
      </c>
      <c r="BW118" s="1000"/>
      <c r="BX118" s="1000"/>
      <c r="BY118" s="1000"/>
      <c r="BZ118" s="1000"/>
      <c r="CA118" s="1000" t="s">
        <v>136</v>
      </c>
      <c r="CB118" s="1000"/>
      <c r="CC118" s="1000"/>
      <c r="CD118" s="1000"/>
      <c r="CE118" s="1000"/>
      <c r="CF118" s="920" t="s">
        <v>136</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136</v>
      </c>
      <c r="DH118" s="959"/>
      <c r="DI118" s="959"/>
      <c r="DJ118" s="959"/>
      <c r="DK118" s="960"/>
      <c r="DL118" s="961" t="s">
        <v>136</v>
      </c>
      <c r="DM118" s="959"/>
      <c r="DN118" s="959"/>
      <c r="DO118" s="959"/>
      <c r="DP118" s="960"/>
      <c r="DQ118" s="961" t="s">
        <v>136</v>
      </c>
      <c r="DR118" s="959"/>
      <c r="DS118" s="959"/>
      <c r="DT118" s="959"/>
      <c r="DU118" s="960"/>
      <c r="DV118" s="962" t="s">
        <v>445</v>
      </c>
      <c r="DW118" s="963"/>
      <c r="DX118" s="963"/>
      <c r="DY118" s="963"/>
      <c r="DZ118" s="964"/>
    </row>
    <row r="119" spans="1:130" s="230" customFormat="1" ht="26.25" customHeight="1" x14ac:dyDescent="0.2">
      <c r="A119" s="1056" t="s">
        <v>438</v>
      </c>
      <c r="B119" s="947"/>
      <c r="C119" s="929" t="s">
        <v>439</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136</v>
      </c>
      <c r="AB119" s="901"/>
      <c r="AC119" s="901"/>
      <c r="AD119" s="901"/>
      <c r="AE119" s="902"/>
      <c r="AF119" s="903" t="s">
        <v>136</v>
      </c>
      <c r="AG119" s="901"/>
      <c r="AH119" s="901"/>
      <c r="AI119" s="901"/>
      <c r="AJ119" s="902"/>
      <c r="AK119" s="903" t="s">
        <v>136</v>
      </c>
      <c r="AL119" s="901"/>
      <c r="AM119" s="901"/>
      <c r="AN119" s="901"/>
      <c r="AO119" s="902"/>
      <c r="AP119" s="904" t="s">
        <v>136</v>
      </c>
      <c r="AQ119" s="905"/>
      <c r="AR119" s="905"/>
      <c r="AS119" s="905"/>
      <c r="AT119" s="906"/>
      <c r="AU119" s="911"/>
      <c r="AV119" s="912"/>
      <c r="AW119" s="912"/>
      <c r="AX119" s="912"/>
      <c r="AY119" s="912"/>
      <c r="AZ119" s="251" t="s">
        <v>185</v>
      </c>
      <c r="BA119" s="251"/>
      <c r="BB119" s="251"/>
      <c r="BC119" s="251"/>
      <c r="BD119" s="251"/>
      <c r="BE119" s="251"/>
      <c r="BF119" s="251"/>
      <c r="BG119" s="251"/>
      <c r="BH119" s="251"/>
      <c r="BI119" s="251"/>
      <c r="BJ119" s="251"/>
      <c r="BK119" s="251"/>
      <c r="BL119" s="251"/>
      <c r="BM119" s="251"/>
      <c r="BN119" s="251"/>
      <c r="BO119" s="977" t="s">
        <v>466</v>
      </c>
      <c r="BP119" s="1005"/>
      <c r="BQ119" s="999">
        <v>161336901</v>
      </c>
      <c r="BR119" s="1000"/>
      <c r="BS119" s="1000"/>
      <c r="BT119" s="1000"/>
      <c r="BU119" s="1000"/>
      <c r="BV119" s="1000">
        <v>161167867</v>
      </c>
      <c r="BW119" s="1000"/>
      <c r="BX119" s="1000"/>
      <c r="BY119" s="1000"/>
      <c r="BZ119" s="1000"/>
      <c r="CA119" s="1000">
        <v>157223519</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136</v>
      </c>
      <c r="DH119" s="986"/>
      <c r="DI119" s="986"/>
      <c r="DJ119" s="986"/>
      <c r="DK119" s="987"/>
      <c r="DL119" s="985" t="s">
        <v>445</v>
      </c>
      <c r="DM119" s="986"/>
      <c r="DN119" s="986"/>
      <c r="DO119" s="986"/>
      <c r="DP119" s="987"/>
      <c r="DQ119" s="985" t="s">
        <v>136</v>
      </c>
      <c r="DR119" s="986"/>
      <c r="DS119" s="986"/>
      <c r="DT119" s="986"/>
      <c r="DU119" s="987"/>
      <c r="DV119" s="988" t="s">
        <v>136</v>
      </c>
      <c r="DW119" s="989"/>
      <c r="DX119" s="989"/>
      <c r="DY119" s="989"/>
      <c r="DZ119" s="990"/>
    </row>
    <row r="120" spans="1:130" s="230" customFormat="1" ht="26.25" customHeight="1" x14ac:dyDescent="0.2">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10679</v>
      </c>
      <c r="AB120" s="959"/>
      <c r="AC120" s="959"/>
      <c r="AD120" s="959"/>
      <c r="AE120" s="960"/>
      <c r="AF120" s="961">
        <v>10679</v>
      </c>
      <c r="AG120" s="959"/>
      <c r="AH120" s="959"/>
      <c r="AI120" s="959"/>
      <c r="AJ120" s="960"/>
      <c r="AK120" s="961">
        <v>10679</v>
      </c>
      <c r="AL120" s="959"/>
      <c r="AM120" s="959"/>
      <c r="AN120" s="959"/>
      <c r="AO120" s="960"/>
      <c r="AP120" s="962">
        <v>0</v>
      </c>
      <c r="AQ120" s="963"/>
      <c r="AR120" s="963"/>
      <c r="AS120" s="963"/>
      <c r="AT120" s="964"/>
      <c r="AU120" s="991" t="s">
        <v>468</v>
      </c>
      <c r="AV120" s="992"/>
      <c r="AW120" s="992"/>
      <c r="AX120" s="992"/>
      <c r="AY120" s="993"/>
      <c r="AZ120" s="929" t="s">
        <v>469</v>
      </c>
      <c r="BA120" s="898"/>
      <c r="BB120" s="898"/>
      <c r="BC120" s="898"/>
      <c r="BD120" s="898"/>
      <c r="BE120" s="898"/>
      <c r="BF120" s="898"/>
      <c r="BG120" s="898"/>
      <c r="BH120" s="898"/>
      <c r="BI120" s="898"/>
      <c r="BJ120" s="898"/>
      <c r="BK120" s="898"/>
      <c r="BL120" s="898"/>
      <c r="BM120" s="898"/>
      <c r="BN120" s="898"/>
      <c r="BO120" s="898"/>
      <c r="BP120" s="899"/>
      <c r="BQ120" s="930">
        <v>33335073</v>
      </c>
      <c r="BR120" s="931"/>
      <c r="BS120" s="931"/>
      <c r="BT120" s="931"/>
      <c r="BU120" s="931"/>
      <c r="BV120" s="931">
        <v>36881274</v>
      </c>
      <c r="BW120" s="931"/>
      <c r="BX120" s="931"/>
      <c r="BY120" s="931"/>
      <c r="BZ120" s="931"/>
      <c r="CA120" s="931">
        <v>40626165</v>
      </c>
      <c r="CB120" s="931"/>
      <c r="CC120" s="931"/>
      <c r="CD120" s="931"/>
      <c r="CE120" s="931"/>
      <c r="CF120" s="944">
        <v>57.1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23586209</v>
      </c>
      <c r="DH120" s="931"/>
      <c r="DI120" s="931"/>
      <c r="DJ120" s="931"/>
      <c r="DK120" s="931"/>
      <c r="DL120" s="931">
        <v>21799528</v>
      </c>
      <c r="DM120" s="931"/>
      <c r="DN120" s="931"/>
      <c r="DO120" s="931"/>
      <c r="DP120" s="931"/>
      <c r="DQ120" s="931">
        <v>19431197</v>
      </c>
      <c r="DR120" s="931"/>
      <c r="DS120" s="931"/>
      <c r="DT120" s="931"/>
      <c r="DU120" s="931"/>
      <c r="DV120" s="932">
        <v>27.3</v>
      </c>
      <c r="DW120" s="932"/>
      <c r="DX120" s="932"/>
      <c r="DY120" s="932"/>
      <c r="DZ120" s="933"/>
    </row>
    <row r="121" spans="1:130" s="230" customFormat="1" ht="26.25" customHeight="1" x14ac:dyDescent="0.2">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136</v>
      </c>
      <c r="AB121" s="959"/>
      <c r="AC121" s="959"/>
      <c r="AD121" s="959"/>
      <c r="AE121" s="960"/>
      <c r="AF121" s="961" t="s">
        <v>136</v>
      </c>
      <c r="AG121" s="959"/>
      <c r="AH121" s="959"/>
      <c r="AI121" s="959"/>
      <c r="AJ121" s="960"/>
      <c r="AK121" s="961" t="s">
        <v>448</v>
      </c>
      <c r="AL121" s="959"/>
      <c r="AM121" s="959"/>
      <c r="AN121" s="959"/>
      <c r="AO121" s="960"/>
      <c r="AP121" s="962" t="s">
        <v>136</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26448421</v>
      </c>
      <c r="BR121" s="926"/>
      <c r="BS121" s="926"/>
      <c r="BT121" s="926"/>
      <c r="BU121" s="926"/>
      <c r="BV121" s="926">
        <v>26294106</v>
      </c>
      <c r="BW121" s="926"/>
      <c r="BX121" s="926"/>
      <c r="BY121" s="926"/>
      <c r="BZ121" s="926"/>
      <c r="CA121" s="926">
        <v>26705874</v>
      </c>
      <c r="CB121" s="926"/>
      <c r="CC121" s="926"/>
      <c r="CD121" s="926"/>
      <c r="CE121" s="926"/>
      <c r="CF121" s="920">
        <v>37.6</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5176312</v>
      </c>
      <c r="DH121" s="926"/>
      <c r="DI121" s="926"/>
      <c r="DJ121" s="926"/>
      <c r="DK121" s="926"/>
      <c r="DL121" s="926">
        <v>4966185</v>
      </c>
      <c r="DM121" s="926"/>
      <c r="DN121" s="926"/>
      <c r="DO121" s="926"/>
      <c r="DP121" s="926"/>
      <c r="DQ121" s="926">
        <v>4955621</v>
      </c>
      <c r="DR121" s="926"/>
      <c r="DS121" s="926"/>
      <c r="DT121" s="926"/>
      <c r="DU121" s="926"/>
      <c r="DV121" s="927">
        <v>7</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136</v>
      </c>
      <c r="AB122" s="959"/>
      <c r="AC122" s="959"/>
      <c r="AD122" s="959"/>
      <c r="AE122" s="960"/>
      <c r="AF122" s="961" t="s">
        <v>136</v>
      </c>
      <c r="AG122" s="959"/>
      <c r="AH122" s="959"/>
      <c r="AI122" s="959"/>
      <c r="AJ122" s="960"/>
      <c r="AK122" s="961" t="s">
        <v>136</v>
      </c>
      <c r="AL122" s="959"/>
      <c r="AM122" s="959"/>
      <c r="AN122" s="959"/>
      <c r="AO122" s="960"/>
      <c r="AP122" s="962" t="s">
        <v>448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119110827</v>
      </c>
      <c r="BR122" s="1000"/>
      <c r="BS122" s="1000"/>
      <c r="BT122" s="1000"/>
      <c r="BU122" s="1000"/>
      <c r="BV122" s="1000">
        <v>116839829</v>
      </c>
      <c r="BW122" s="1000"/>
      <c r="BX122" s="1000"/>
      <c r="BY122" s="1000"/>
      <c r="BZ122" s="1000"/>
      <c r="CA122" s="1000">
        <v>113778383</v>
      </c>
      <c r="CB122" s="1000"/>
      <c r="CC122" s="1000"/>
      <c r="CD122" s="1000"/>
      <c r="CE122" s="1000"/>
      <c r="CF122" s="1017">
        <v>160</v>
      </c>
      <c r="CG122" s="1018"/>
      <c r="CH122" s="1018"/>
      <c r="CI122" s="1018"/>
      <c r="CJ122" s="1018"/>
      <c r="CK122" s="1009"/>
      <c r="CL122" s="1010"/>
      <c r="CM122" s="1010"/>
      <c r="CN122" s="1010"/>
      <c r="CO122" s="1011"/>
      <c r="CP122" s="1019" t="s">
        <v>408</v>
      </c>
      <c r="CQ122" s="1020"/>
      <c r="CR122" s="1020"/>
      <c r="CS122" s="1020"/>
      <c r="CT122" s="1020"/>
      <c r="CU122" s="1020"/>
      <c r="CV122" s="1020"/>
      <c r="CW122" s="1020"/>
      <c r="CX122" s="1020"/>
      <c r="CY122" s="1020"/>
      <c r="CZ122" s="1020"/>
      <c r="DA122" s="1020"/>
      <c r="DB122" s="1020"/>
      <c r="DC122" s="1020"/>
      <c r="DD122" s="1020"/>
      <c r="DE122" s="1020"/>
      <c r="DF122" s="1021"/>
      <c r="DG122" s="925">
        <v>571497</v>
      </c>
      <c r="DH122" s="926"/>
      <c r="DI122" s="926"/>
      <c r="DJ122" s="926"/>
      <c r="DK122" s="926"/>
      <c r="DL122" s="926">
        <v>694870</v>
      </c>
      <c r="DM122" s="926"/>
      <c r="DN122" s="926"/>
      <c r="DO122" s="926"/>
      <c r="DP122" s="926"/>
      <c r="DQ122" s="926">
        <v>820633</v>
      </c>
      <c r="DR122" s="926"/>
      <c r="DS122" s="926"/>
      <c r="DT122" s="926"/>
      <c r="DU122" s="926"/>
      <c r="DV122" s="927">
        <v>1.2</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448</v>
      </c>
      <c r="AB123" s="959"/>
      <c r="AC123" s="959"/>
      <c r="AD123" s="959"/>
      <c r="AE123" s="960"/>
      <c r="AF123" s="961" t="s">
        <v>136</v>
      </c>
      <c r="AG123" s="959"/>
      <c r="AH123" s="959"/>
      <c r="AI123" s="959"/>
      <c r="AJ123" s="960"/>
      <c r="AK123" s="961" t="s">
        <v>136</v>
      </c>
      <c r="AL123" s="959"/>
      <c r="AM123" s="959"/>
      <c r="AN123" s="959"/>
      <c r="AO123" s="960"/>
      <c r="AP123" s="962" t="s">
        <v>445</v>
      </c>
      <c r="AQ123" s="963"/>
      <c r="AR123" s="963"/>
      <c r="AS123" s="963"/>
      <c r="AT123" s="964"/>
      <c r="AU123" s="997"/>
      <c r="AV123" s="998"/>
      <c r="AW123" s="998"/>
      <c r="AX123" s="998"/>
      <c r="AY123" s="998"/>
      <c r="AZ123" s="251" t="s">
        <v>185</v>
      </c>
      <c r="BA123" s="251"/>
      <c r="BB123" s="251"/>
      <c r="BC123" s="251"/>
      <c r="BD123" s="251"/>
      <c r="BE123" s="251"/>
      <c r="BF123" s="251"/>
      <c r="BG123" s="251"/>
      <c r="BH123" s="251"/>
      <c r="BI123" s="251"/>
      <c r="BJ123" s="251"/>
      <c r="BK123" s="251"/>
      <c r="BL123" s="251"/>
      <c r="BM123" s="251"/>
      <c r="BN123" s="251"/>
      <c r="BO123" s="977" t="s">
        <v>476</v>
      </c>
      <c r="BP123" s="1005"/>
      <c r="BQ123" s="1063">
        <v>178894321</v>
      </c>
      <c r="BR123" s="1064"/>
      <c r="BS123" s="1064"/>
      <c r="BT123" s="1064"/>
      <c r="BU123" s="1064"/>
      <c r="BV123" s="1064">
        <v>180015209</v>
      </c>
      <c r="BW123" s="1064"/>
      <c r="BX123" s="1064"/>
      <c r="BY123" s="1064"/>
      <c r="BZ123" s="1064"/>
      <c r="CA123" s="1064">
        <v>181110422</v>
      </c>
      <c r="CB123" s="1064"/>
      <c r="CC123" s="1064"/>
      <c r="CD123" s="1064"/>
      <c r="CE123" s="1064"/>
      <c r="CF123" s="1001"/>
      <c r="CG123" s="1002"/>
      <c r="CH123" s="1002"/>
      <c r="CI123" s="1002"/>
      <c r="CJ123" s="1003"/>
      <c r="CK123" s="1009"/>
      <c r="CL123" s="1010"/>
      <c r="CM123" s="1010"/>
      <c r="CN123" s="1010"/>
      <c r="CO123" s="1011"/>
      <c r="CP123" s="1019" t="s">
        <v>405</v>
      </c>
      <c r="CQ123" s="1020"/>
      <c r="CR123" s="1020"/>
      <c r="CS123" s="1020"/>
      <c r="CT123" s="1020"/>
      <c r="CU123" s="1020"/>
      <c r="CV123" s="1020"/>
      <c r="CW123" s="1020"/>
      <c r="CX123" s="1020"/>
      <c r="CY123" s="1020"/>
      <c r="CZ123" s="1020"/>
      <c r="DA123" s="1020"/>
      <c r="DB123" s="1020"/>
      <c r="DC123" s="1020"/>
      <c r="DD123" s="1020"/>
      <c r="DE123" s="1020"/>
      <c r="DF123" s="1021"/>
      <c r="DG123" s="958" t="s">
        <v>136</v>
      </c>
      <c r="DH123" s="959"/>
      <c r="DI123" s="959"/>
      <c r="DJ123" s="959"/>
      <c r="DK123" s="960"/>
      <c r="DL123" s="961" t="s">
        <v>136</v>
      </c>
      <c r="DM123" s="959"/>
      <c r="DN123" s="959"/>
      <c r="DO123" s="959"/>
      <c r="DP123" s="960"/>
      <c r="DQ123" s="961" t="s">
        <v>136</v>
      </c>
      <c r="DR123" s="959"/>
      <c r="DS123" s="959"/>
      <c r="DT123" s="959"/>
      <c r="DU123" s="960"/>
      <c r="DV123" s="962" t="s">
        <v>136</v>
      </c>
      <c r="DW123" s="963"/>
      <c r="DX123" s="963"/>
      <c r="DY123" s="963"/>
      <c r="DZ123" s="964"/>
    </row>
    <row r="124" spans="1:130" s="230" customFormat="1" ht="26.25" customHeight="1" thickBot="1" x14ac:dyDescent="0.25">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136</v>
      </c>
      <c r="AB124" s="959"/>
      <c r="AC124" s="959"/>
      <c r="AD124" s="959"/>
      <c r="AE124" s="960"/>
      <c r="AF124" s="961" t="s">
        <v>445</v>
      </c>
      <c r="AG124" s="959"/>
      <c r="AH124" s="959"/>
      <c r="AI124" s="959"/>
      <c r="AJ124" s="960"/>
      <c r="AK124" s="961" t="s">
        <v>136</v>
      </c>
      <c r="AL124" s="959"/>
      <c r="AM124" s="959"/>
      <c r="AN124" s="959"/>
      <c r="AO124" s="960"/>
      <c r="AP124" s="962" t="s">
        <v>136</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136</v>
      </c>
      <c r="BR124" s="1027"/>
      <c r="BS124" s="1027"/>
      <c r="BT124" s="1027"/>
      <c r="BU124" s="1027"/>
      <c r="BV124" s="1027" t="s">
        <v>445</v>
      </c>
      <c r="BW124" s="1027"/>
      <c r="BX124" s="1027"/>
      <c r="BY124" s="1027"/>
      <c r="BZ124" s="1027"/>
      <c r="CA124" s="1027" t="s">
        <v>136</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136</v>
      </c>
      <c r="DH124" s="986"/>
      <c r="DI124" s="986"/>
      <c r="DJ124" s="986"/>
      <c r="DK124" s="987"/>
      <c r="DL124" s="985" t="s">
        <v>136</v>
      </c>
      <c r="DM124" s="986"/>
      <c r="DN124" s="986"/>
      <c r="DO124" s="986"/>
      <c r="DP124" s="987"/>
      <c r="DQ124" s="985" t="s">
        <v>136</v>
      </c>
      <c r="DR124" s="986"/>
      <c r="DS124" s="986"/>
      <c r="DT124" s="986"/>
      <c r="DU124" s="987"/>
      <c r="DV124" s="988" t="s">
        <v>136</v>
      </c>
      <c r="DW124" s="989"/>
      <c r="DX124" s="989"/>
      <c r="DY124" s="989"/>
      <c r="DZ124" s="990"/>
    </row>
    <row r="125" spans="1:130" s="230" customFormat="1" ht="26.25" customHeight="1" x14ac:dyDescent="0.2">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136</v>
      </c>
      <c r="AB125" s="959"/>
      <c r="AC125" s="959"/>
      <c r="AD125" s="959"/>
      <c r="AE125" s="960"/>
      <c r="AF125" s="961" t="s">
        <v>136</v>
      </c>
      <c r="AG125" s="959"/>
      <c r="AH125" s="959"/>
      <c r="AI125" s="959"/>
      <c r="AJ125" s="960"/>
      <c r="AK125" s="961" t="s">
        <v>136</v>
      </c>
      <c r="AL125" s="959"/>
      <c r="AM125" s="959"/>
      <c r="AN125" s="959"/>
      <c r="AO125" s="960"/>
      <c r="AP125" s="962" t="s">
        <v>136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8"/>
      <c r="CR125" s="898"/>
      <c r="CS125" s="898"/>
      <c r="CT125" s="898"/>
      <c r="CU125" s="898"/>
      <c r="CV125" s="898"/>
      <c r="CW125" s="898"/>
      <c r="CX125" s="898"/>
      <c r="CY125" s="898"/>
      <c r="CZ125" s="898"/>
      <c r="DA125" s="898"/>
      <c r="DB125" s="898"/>
      <c r="DC125" s="898"/>
      <c r="DD125" s="898"/>
      <c r="DE125" s="898"/>
      <c r="DF125" s="899"/>
      <c r="DG125" s="930" t="s">
        <v>136</v>
      </c>
      <c r="DH125" s="931"/>
      <c r="DI125" s="931"/>
      <c r="DJ125" s="931"/>
      <c r="DK125" s="931"/>
      <c r="DL125" s="931" t="s">
        <v>136</v>
      </c>
      <c r="DM125" s="931"/>
      <c r="DN125" s="931"/>
      <c r="DO125" s="931"/>
      <c r="DP125" s="931"/>
      <c r="DQ125" s="931" t="s">
        <v>136</v>
      </c>
      <c r="DR125" s="931"/>
      <c r="DS125" s="931"/>
      <c r="DT125" s="931"/>
      <c r="DU125" s="931"/>
      <c r="DV125" s="932" t="s">
        <v>136</v>
      </c>
      <c r="DW125" s="932"/>
      <c r="DX125" s="932"/>
      <c r="DY125" s="932"/>
      <c r="DZ125" s="933"/>
    </row>
    <row r="126" spans="1:130" s="230" customFormat="1" ht="26.25" customHeight="1" thickBot="1" x14ac:dyDescent="0.25">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136</v>
      </c>
      <c r="AB126" s="959"/>
      <c r="AC126" s="959"/>
      <c r="AD126" s="959"/>
      <c r="AE126" s="960"/>
      <c r="AF126" s="961" t="s">
        <v>136</v>
      </c>
      <c r="AG126" s="959"/>
      <c r="AH126" s="959"/>
      <c r="AI126" s="959"/>
      <c r="AJ126" s="960"/>
      <c r="AK126" s="961" t="s">
        <v>136</v>
      </c>
      <c r="AL126" s="959"/>
      <c r="AM126" s="959"/>
      <c r="AN126" s="959"/>
      <c r="AO126" s="960"/>
      <c r="AP126" s="962" t="s">
        <v>136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v>1080103</v>
      </c>
      <c r="DH126" s="926"/>
      <c r="DI126" s="926"/>
      <c r="DJ126" s="926"/>
      <c r="DK126" s="926"/>
      <c r="DL126" s="926">
        <v>1075224</v>
      </c>
      <c r="DM126" s="926"/>
      <c r="DN126" s="926"/>
      <c r="DO126" s="926"/>
      <c r="DP126" s="926"/>
      <c r="DQ126" s="926">
        <v>906229</v>
      </c>
      <c r="DR126" s="926"/>
      <c r="DS126" s="926"/>
      <c r="DT126" s="926"/>
      <c r="DU126" s="926"/>
      <c r="DV126" s="927">
        <v>1.3</v>
      </c>
      <c r="DW126" s="927"/>
      <c r="DX126" s="927"/>
      <c r="DY126" s="927"/>
      <c r="DZ126" s="928"/>
    </row>
    <row r="127" spans="1:130" s="230" customFormat="1" ht="26.25" customHeight="1" x14ac:dyDescent="0.2">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136</v>
      </c>
      <c r="AB127" s="959"/>
      <c r="AC127" s="959"/>
      <c r="AD127" s="959"/>
      <c r="AE127" s="960"/>
      <c r="AF127" s="961" t="s">
        <v>136</v>
      </c>
      <c r="AG127" s="959"/>
      <c r="AH127" s="959"/>
      <c r="AI127" s="959"/>
      <c r="AJ127" s="960"/>
      <c r="AK127" s="961" t="s">
        <v>136</v>
      </c>
      <c r="AL127" s="959"/>
      <c r="AM127" s="959"/>
      <c r="AN127" s="959"/>
      <c r="AO127" s="960"/>
      <c r="AP127" s="962" t="s">
        <v>136</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136</v>
      </c>
      <c r="DH127" s="926"/>
      <c r="DI127" s="926"/>
      <c r="DJ127" s="926"/>
      <c r="DK127" s="926"/>
      <c r="DL127" s="926" t="s">
        <v>136</v>
      </c>
      <c r="DM127" s="926"/>
      <c r="DN127" s="926"/>
      <c r="DO127" s="926"/>
      <c r="DP127" s="926"/>
      <c r="DQ127" s="926" t="s">
        <v>136</v>
      </c>
      <c r="DR127" s="926"/>
      <c r="DS127" s="926"/>
      <c r="DT127" s="926"/>
      <c r="DU127" s="926"/>
      <c r="DV127" s="927" t="s">
        <v>136</v>
      </c>
      <c r="DW127" s="927"/>
      <c r="DX127" s="927"/>
      <c r="DY127" s="927"/>
      <c r="DZ127" s="928"/>
    </row>
    <row r="128" spans="1:130" s="230" customFormat="1" ht="26.25" customHeight="1" thickBot="1" x14ac:dyDescent="0.25">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3524460</v>
      </c>
      <c r="AB128" s="1046"/>
      <c r="AC128" s="1046"/>
      <c r="AD128" s="1046"/>
      <c r="AE128" s="1047"/>
      <c r="AF128" s="1048">
        <v>3457536</v>
      </c>
      <c r="AG128" s="1046"/>
      <c r="AH128" s="1046"/>
      <c r="AI128" s="1046"/>
      <c r="AJ128" s="1047"/>
      <c r="AK128" s="1048">
        <v>3491133</v>
      </c>
      <c r="AL128" s="1046"/>
      <c r="AM128" s="1046"/>
      <c r="AN128" s="1046"/>
      <c r="AO128" s="1047"/>
      <c r="AP128" s="1049"/>
      <c r="AQ128" s="1050"/>
      <c r="AR128" s="1050"/>
      <c r="AS128" s="1050"/>
      <c r="AT128" s="1051"/>
      <c r="AU128" s="232"/>
      <c r="AV128" s="232"/>
      <c r="AW128" s="232"/>
      <c r="AX128" s="897" t="s">
        <v>490</v>
      </c>
      <c r="AY128" s="898"/>
      <c r="AZ128" s="898"/>
      <c r="BA128" s="898"/>
      <c r="BB128" s="898"/>
      <c r="BC128" s="898"/>
      <c r="BD128" s="898"/>
      <c r="BE128" s="899"/>
      <c r="BF128" s="1052" t="s">
        <v>136</v>
      </c>
      <c r="BG128" s="1053"/>
      <c r="BH128" s="1053"/>
      <c r="BI128" s="1053"/>
      <c r="BJ128" s="1053"/>
      <c r="BK128" s="1053"/>
      <c r="BL128" s="1054"/>
      <c r="BM128" s="1052">
        <v>11.25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136</v>
      </c>
      <c r="DH128" s="1038"/>
      <c r="DI128" s="1038"/>
      <c r="DJ128" s="1038"/>
      <c r="DK128" s="1038"/>
      <c r="DL128" s="1038" t="s">
        <v>136</v>
      </c>
      <c r="DM128" s="1038"/>
      <c r="DN128" s="1038"/>
      <c r="DO128" s="1038"/>
      <c r="DP128" s="1038"/>
      <c r="DQ128" s="1038" t="s">
        <v>136</v>
      </c>
      <c r="DR128" s="1038"/>
      <c r="DS128" s="1038"/>
      <c r="DT128" s="1038"/>
      <c r="DU128" s="1038"/>
      <c r="DV128" s="1039" t="s">
        <v>448</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79524793</v>
      </c>
      <c r="AB129" s="959"/>
      <c r="AC129" s="959"/>
      <c r="AD129" s="959"/>
      <c r="AE129" s="960"/>
      <c r="AF129" s="961">
        <v>82493466</v>
      </c>
      <c r="AG129" s="959"/>
      <c r="AH129" s="959"/>
      <c r="AI129" s="959"/>
      <c r="AJ129" s="960"/>
      <c r="AK129" s="961">
        <v>81083765</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136</v>
      </c>
      <c r="BG129" s="1067"/>
      <c r="BH129" s="1067"/>
      <c r="BI129" s="1067"/>
      <c r="BJ129" s="1067"/>
      <c r="BK129" s="1067"/>
      <c r="BL129" s="1068"/>
      <c r="BM129" s="1066">
        <v>16.25</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9771446</v>
      </c>
      <c r="AB130" s="959"/>
      <c r="AC130" s="959"/>
      <c r="AD130" s="959"/>
      <c r="AE130" s="960"/>
      <c r="AF130" s="961">
        <v>9900468</v>
      </c>
      <c r="AG130" s="959"/>
      <c r="AH130" s="959"/>
      <c r="AI130" s="959"/>
      <c r="AJ130" s="960"/>
      <c r="AK130" s="961">
        <v>9963570</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0.6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69753347</v>
      </c>
      <c r="AB131" s="986"/>
      <c r="AC131" s="986"/>
      <c r="AD131" s="986"/>
      <c r="AE131" s="987"/>
      <c r="AF131" s="985">
        <v>72592998</v>
      </c>
      <c r="AG131" s="986"/>
      <c r="AH131" s="986"/>
      <c r="AI131" s="986"/>
      <c r="AJ131" s="987"/>
      <c r="AK131" s="985">
        <v>71120195</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5.6175082000000001E-2</v>
      </c>
      <c r="AB132" s="1097"/>
      <c r="AC132" s="1097"/>
      <c r="AD132" s="1097"/>
      <c r="AE132" s="1098"/>
      <c r="AF132" s="1099">
        <v>0.76799004800000004</v>
      </c>
      <c r="AG132" s="1097"/>
      <c r="AH132" s="1097"/>
      <c r="AI132" s="1097"/>
      <c r="AJ132" s="1098"/>
      <c r="AK132" s="1099">
        <v>0.99648489399999995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-0.4</v>
      </c>
      <c r="AB133" s="1080"/>
      <c r="AC133" s="1080"/>
      <c r="AD133" s="1080"/>
      <c r="AE133" s="1081"/>
      <c r="AF133" s="1079">
        <v>0</v>
      </c>
      <c r="AG133" s="1080"/>
      <c r="AH133" s="1080"/>
      <c r="AI133" s="1080"/>
      <c r="AJ133" s="1081"/>
      <c r="AK133" s="1079">
        <v>0.6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c/cyj1cktdr21VrlH5qBfx0eEOUpgfEphcv5m92bB9GG9rTWj8o6MJH41o6EIv/J/U9gO+yie9bOaTqCGXctA==" saltValue="8hOjoIROiviPSLKsd56y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1vdz7VxQL+4eXkw68gkIjuKwMJWSE05Gy1lKkMfrJHZ4mRFWNmSr96YYk+nyj5PZwfY0mRlxpxldkwyczRIPQ==" saltValue="tHuy/Q9hEf89fd1SVlSq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eyDE6i25Rq5Mrqk/HEBEyHPe4huAOr4PllVIGjdgYCQWgqab92Qt6DyZr7KNRwWMjHCnkiyD3cuYBSY9pHVpw==" saltValue="SVzlQxwmQU4GOujJn025f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20356276</v>
      </c>
      <c r="AP9" s="281">
        <v>51372</v>
      </c>
      <c r="AQ9" s="282">
        <v>63571</v>
      </c>
      <c r="AR9" s="283">
        <v>-19.2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3484433</v>
      </c>
      <c r="AP10" s="284">
        <v>8793</v>
      </c>
      <c r="AQ10" s="285">
        <v>1690</v>
      </c>
      <c r="AR10" s="286">
        <v>420.3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60510</v>
      </c>
      <c r="AP11" s="284">
        <v>153</v>
      </c>
      <c r="AQ11" s="285">
        <v>679</v>
      </c>
      <c r="AR11" s="286">
        <v>-77.5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23</v>
      </c>
      <c r="AR12" s="286" t="s">
        <v>514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694753</v>
      </c>
      <c r="AP13" s="284">
        <v>1753</v>
      </c>
      <c r="AQ13" s="285">
        <v>1992</v>
      </c>
      <c r="AR13" s="286">
        <v>-12</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487182</v>
      </c>
      <c r="AP14" s="284">
        <v>1229</v>
      </c>
      <c r="AQ14" s="285">
        <v>1254</v>
      </c>
      <c r="AR14" s="286">
        <v>-2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-1214255</v>
      </c>
      <c r="AP15" s="284">
        <v>-3064</v>
      </c>
      <c r="AQ15" s="285">
        <v>-3845</v>
      </c>
      <c r="AR15" s="286">
        <v>-20.3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185</v>
      </c>
      <c r="AL16" s="1120"/>
      <c r="AM16" s="1120"/>
      <c r="AN16" s="1121"/>
      <c r="AO16" s="284">
        <v>23868899</v>
      </c>
      <c r="AP16" s="284">
        <v>60237</v>
      </c>
      <c r="AQ16" s="285">
        <v>65365</v>
      </c>
      <c r="AR16" s="286">
        <v>-7.8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5.3</v>
      </c>
      <c r="AP21" s="298">
        <v>6.46</v>
      </c>
      <c r="AQ21" s="299">
        <v>-1.1599999999999999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98</v>
      </c>
      <c r="AP22" s="303">
        <v>99.4</v>
      </c>
      <c r="AQ22" s="304">
        <v>-1.4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11051465</v>
      </c>
      <c r="AP32" s="312">
        <v>27890</v>
      </c>
      <c r="AQ32" s="313">
        <v>37452</v>
      </c>
      <c r="AR32" s="314">
        <v>-25.5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v>45</v>
      </c>
      <c r="AR34" s="314" t="s">
        <v>514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2708891</v>
      </c>
      <c r="AP35" s="312">
        <v>6836</v>
      </c>
      <c r="AQ35" s="313">
        <v>8356</v>
      </c>
      <c r="AR35" s="314">
        <v>-18.2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391137</v>
      </c>
      <c r="AP36" s="312">
        <v>987</v>
      </c>
      <c r="AQ36" s="313">
        <v>443</v>
      </c>
      <c r="AR36" s="314">
        <v>122.8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10679</v>
      </c>
      <c r="AP37" s="312">
        <v>27</v>
      </c>
      <c r="AQ37" s="313">
        <v>649</v>
      </c>
      <c r="AR37" s="314">
        <v>-95.8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v>1233</v>
      </c>
      <c r="AP38" s="315">
        <v>3</v>
      </c>
      <c r="AQ38" s="316">
        <v>1</v>
      </c>
      <c r="AR38" s="304">
        <v>200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-3491133</v>
      </c>
      <c r="AP39" s="312">
        <v>-8810</v>
      </c>
      <c r="AQ39" s="313">
        <v>-7867</v>
      </c>
      <c r="AR39" s="314">
        <v>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-9963570</v>
      </c>
      <c r="AP40" s="312">
        <v>-25145</v>
      </c>
      <c r="AQ40" s="313">
        <v>-28343</v>
      </c>
      <c r="AR40" s="314">
        <v>-11.3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708702</v>
      </c>
      <c r="AP41" s="312">
        <v>1789</v>
      </c>
      <c r="AQ41" s="313">
        <v>10736</v>
      </c>
      <c r="AR41" s="314">
        <v>-83.3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11354058</v>
      </c>
      <c r="AN51" s="334">
        <v>28203</v>
      </c>
      <c r="AO51" s="335">
        <v>3.6</v>
      </c>
      <c r="AP51" s="336">
        <v>46457</v>
      </c>
      <c r="AQ51" s="337">
        <v>-3.4</v>
      </c>
      <c r="AR51" s="338">
        <v>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5497535</v>
      </c>
      <c r="AN52" s="342">
        <v>13656</v>
      </c>
      <c r="AO52" s="343">
        <v>-2.4</v>
      </c>
      <c r="AP52" s="344">
        <v>24020</v>
      </c>
      <c r="AQ52" s="345">
        <v>-4.5999999999999996</v>
      </c>
      <c r="AR52" s="346">
        <v>2.2000000000000002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12189276</v>
      </c>
      <c r="AN53" s="334">
        <v>30392</v>
      </c>
      <c r="AO53" s="335">
        <v>7.8</v>
      </c>
      <c r="AP53" s="336">
        <v>51849</v>
      </c>
      <c r="AQ53" s="337">
        <v>11.6</v>
      </c>
      <c r="AR53" s="338">
        <v>-3.8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3642111</v>
      </c>
      <c r="AN54" s="342">
        <v>9081</v>
      </c>
      <c r="AO54" s="343">
        <v>-33.5</v>
      </c>
      <c r="AP54" s="344">
        <v>26326</v>
      </c>
      <c r="AQ54" s="345">
        <v>9.6</v>
      </c>
      <c r="AR54" s="346">
        <v>-43.1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19074539</v>
      </c>
      <c r="AN55" s="334">
        <v>47723</v>
      </c>
      <c r="AO55" s="335">
        <v>57</v>
      </c>
      <c r="AP55" s="336">
        <v>52191</v>
      </c>
      <c r="AQ55" s="337">
        <v>0.7</v>
      </c>
      <c r="AR55" s="338">
        <v>56.3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7798319</v>
      </c>
      <c r="AN56" s="342">
        <v>19511</v>
      </c>
      <c r="AO56" s="343">
        <v>114.9</v>
      </c>
      <c r="AP56" s="344">
        <v>26807</v>
      </c>
      <c r="AQ56" s="345">
        <v>1.8</v>
      </c>
      <c r="AR56" s="346">
        <v>113.1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16091099</v>
      </c>
      <c r="AN57" s="334">
        <v>40462</v>
      </c>
      <c r="AO57" s="335">
        <v>-15.2</v>
      </c>
      <c r="AP57" s="336">
        <v>48105</v>
      </c>
      <c r="AQ57" s="337">
        <v>-7.8</v>
      </c>
      <c r="AR57" s="338">
        <v>-7.4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7521998</v>
      </c>
      <c r="AN58" s="342">
        <v>18915</v>
      </c>
      <c r="AO58" s="343">
        <v>-3.1</v>
      </c>
      <c r="AP58" s="344">
        <v>24072</v>
      </c>
      <c r="AQ58" s="345">
        <v>-10.199999999999999</v>
      </c>
      <c r="AR58" s="346">
        <v>7.1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16770616</v>
      </c>
      <c r="AN59" s="334">
        <v>42323</v>
      </c>
      <c r="AO59" s="335">
        <v>4.5999999999999996</v>
      </c>
      <c r="AP59" s="336">
        <v>47446</v>
      </c>
      <c r="AQ59" s="337">
        <v>-1.4</v>
      </c>
      <c r="AR59" s="338">
        <v>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4576330</v>
      </c>
      <c r="AN60" s="342">
        <v>11549</v>
      </c>
      <c r="AO60" s="343">
        <v>-38.9</v>
      </c>
      <c r="AP60" s="344">
        <v>24371</v>
      </c>
      <c r="AQ60" s="345">
        <v>1.2</v>
      </c>
      <c r="AR60" s="346">
        <v>-40.1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15095918</v>
      </c>
      <c r="AN61" s="349">
        <v>37821</v>
      </c>
      <c r="AO61" s="350">
        <v>11.6</v>
      </c>
      <c r="AP61" s="351">
        <v>49210</v>
      </c>
      <c r="AQ61" s="352">
        <v>-0.1</v>
      </c>
      <c r="AR61" s="338">
        <v>11.7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5807259</v>
      </c>
      <c r="AN62" s="342">
        <v>14542</v>
      </c>
      <c r="AO62" s="343">
        <v>7.4</v>
      </c>
      <c r="AP62" s="344">
        <v>25119</v>
      </c>
      <c r="AQ62" s="345">
        <v>-0.4</v>
      </c>
      <c r="AR62" s="346">
        <v>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9stEc66lb9SOhe2NtYWeH7MSqcFBgGOkR4GX5eNVHJ9XkYWBImtvdqbaWovTIIF+C9YtYViNjfbbru3T2wT1kw==" saltValue="cAjU0nJEpVyc56zMyGGq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553</v>
      </c>
    </row>
    <row r="121" spans="125:125" ht="13.5" hidden="1" customHeight="1" x14ac:dyDescent="0.2">
      <c r="DU121" s="259"/>
    </row>
  </sheetData>
  <sheetProtection algorithmName="SHA-512" hashValue="ojMxvpDCIlssX9XqcEG2ZdoWaLF03Jzp9hMa3R/O2zYXmNnrem6Qttz4vfy3pbA7hsRco4hZRJR9YkD5xgYcNg==" saltValue="qsmG6romJrwSgTcbVSeX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554</v>
      </c>
    </row>
  </sheetData>
  <sheetProtection algorithmName="SHA-512" hashValue="IfL646mXjkkaZWeMAxBFfyA2QQPwkUpDokYo1yfYL34wBjQD8CJ9PBtZ54tZTGowHFMRJyN2/EWqi553kADbHg==" saltValue="MO8L4uBroIoJTUwVMzcll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39" t="s">
        <v>3</v>
      </c>
      <c r="D47" s="1139"/>
      <c r="E47" s="1140"/>
      <c r="F47" s="11">
        <v>12.79</v>
      </c>
      <c r="G47" s="12">
        <v>14.57</v>
      </c>
      <c r="H47" s="12">
        <v>15.93</v>
      </c>
      <c r="I47" s="12">
        <v>16.489999999999998</v>
      </c>
      <c r="J47" s="13">
        <v>19.12</v>
      </c>
    </row>
    <row r="48" spans="2:10" ht="57.75" customHeight="1" x14ac:dyDescent="0.2">
      <c r="B48" s="14"/>
      <c r="C48" s="1141" t="s">
        <v>4</v>
      </c>
      <c r="D48" s="1141"/>
      <c r="E48" s="1142"/>
      <c r="F48" s="15">
        <v>2.02</v>
      </c>
      <c r="G48" s="16">
        <v>2.12</v>
      </c>
      <c r="H48" s="16">
        <v>2.13</v>
      </c>
      <c r="I48" s="16">
        <v>2.98</v>
      </c>
      <c r="J48" s="17">
        <v>3.07</v>
      </c>
    </row>
    <row r="49" spans="2:10" ht="57.75" customHeight="1" thickBot="1" x14ac:dyDescent="0.25">
      <c r="B49" s="18"/>
      <c r="C49" s="1143" t="s">
        <v>5</v>
      </c>
      <c r="D49" s="1143"/>
      <c r="E49" s="1144"/>
      <c r="F49" s="19">
        <v>1.03</v>
      </c>
      <c r="G49" s="20">
        <v>2.15</v>
      </c>
      <c r="H49" s="20">
        <v>1.7</v>
      </c>
      <c r="I49" s="20">
        <v>2.41</v>
      </c>
      <c r="J49" s="21">
        <v>2.86</v>
      </c>
    </row>
    <row r="50" spans="2:10" ht="13.2" x14ac:dyDescent="0.2"/>
  </sheetData>
  <sheetProtection algorithmName="SHA-512" hashValue="UPWs4tJnZqhhJj8ESyznjl8b6cD1OfBGYe+Am6NB8ouFDj0ADCE3A2j1LAsW9pyWcvcrRfratwaiQ3K7Zzh8fA==" saltValue="Wmcxvz4a3wWItXD8d+4ut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2024-03-22T06:57:49Z</cp:lastPrinted>
  <dcterms:created xsi:type="dcterms:W3CDTF">2024-02-05T02:11:24Z</dcterms:created>
  <dcterms:modified xsi:type="dcterms:W3CDTF">2024-03-26T04:14:19Z</dcterms:modified>
  <cp:category/>
</cp:coreProperties>
</file>