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5_団体提出\06 吹田市○【山下】※確認依頼中\"/>
    </mc:Choice>
  </mc:AlternateContent>
  <xr:revisionPtr revIDLastSave="0" documentId="13_ncr:1_{325CC797-2620-4666-859A-2F18314E3760}" xr6:coauthVersionLast="47" xr6:coauthVersionMax="47" xr10:uidLastSave="{00000000-0000-0000-0000-000000000000}"/>
  <bookViews>
    <workbookView xWindow="-110" yWindow="-110" windowWidth="19420" windowHeight="105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BE38" i="10"/>
  <c r="AM38" i="10"/>
  <c r="U38" i="10"/>
  <c r="BE37" i="10"/>
  <c r="AM37" i="10"/>
  <c r="U37" i="10"/>
  <c r="BE36" i="10"/>
  <c r="AM36" i="10"/>
  <c r="BE35" i="10"/>
  <c r="BE34" i="10"/>
  <c r="C34" i="10"/>
  <c r="C35" i="10" s="1"/>
  <c r="C36" i="10" l="1"/>
  <c r="C37" i="10" s="1"/>
  <c r="C38" i="10" s="1"/>
  <c r="C39"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s="1"/>
  <c r="BW36" i="10" s="1"/>
  <c r="BW37" i="10" s="1"/>
  <c r="BW38" i="10" s="1"/>
  <c r="BW39" i="10" s="1"/>
  <c r="CO34" i="10"/>
  <c r="CO35" i="10" s="1"/>
  <c r="CO36" i="10" s="1"/>
  <c r="CO37" i="10" s="1"/>
  <c r="CO38" i="10" s="1"/>
  <c r="CO39" i="10" s="1"/>
  <c r="CO40" i="10" s="1"/>
  <c r="CO41" i="10" s="1"/>
</calcChain>
</file>

<file path=xl/sharedStrings.xml><?xml version="1.0" encoding="utf-8"?>
<sst xmlns="http://schemas.openxmlformats.org/spreadsheetml/2006/main" count="1112" uniqueCount="614">
  <si>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</si>
  <si>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</si>
  <si>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</si>
  <si>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</si>
  <si>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</si>
  <si>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</si>
  <si>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</si>
  <si>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</si>
  <si>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</si>
  <si>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</si>
  <si>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</si>
  <si>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</si>
  <si>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</si>
  <si>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</si>
  <si>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</si>
  <si>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</si>
  <si>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</si>
  <si>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</si>
  <si>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</si>
  <si>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</si>
  <si>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</si>
  <si>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</si>
  <si>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</si>
  <si>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</si>
  <si>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</si>
  <si>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</si>
  <si>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</si>
  <si>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</si>
  <si>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</si>
  <si>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</si>
  <si>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</si>
  <si>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</si>
  <si>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</si>
  <si>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</si>
  <si>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</si>
  <si>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</si>
  <si>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</si>
  <si>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</si>
  <si>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</si>
  <si>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</si>
  <si>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</si>
  <si>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</si>
  <si>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</si>
  <si>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</si>
  <si>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</si>
  <si>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</si>
  <si>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</si>
  <si>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</si>
  <si>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</si>
  <si>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</si>
  <si>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</si>
  <si>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</si>
  <si>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</si>
  <si>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</si>
  <si>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</si>
  <si>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</si>
  <si>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</si>
  <si>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</si>
  <si>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</si>
  <si>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</si>
  <si>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</si>
  <si>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</si>
  <si>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</si>
  <si>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</si>
  <si>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</si>
  <si>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</si>
  <si>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</si>
  <si>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</si>
  <si>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</si>
  <si>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</si>
  <si>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</si>
  <si>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</si>
  <si>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</si>
  <si>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</si>
  <si>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</si>
  <si>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</si>
  <si>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</si>
  <si>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</si>
  <si>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</si>
  <si>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</si>
  <si>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</si>
  <si>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</si>
  <si>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</si>
  <si>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</si>
  <si>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</si>
  <si>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</si>
  <si>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</si>
  <si>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</si>
  <si>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</si>
  <si>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</si>
  <si>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</si>
  <si>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</si>
  <si>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</si>
  <si>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</si>
  <si>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</si>
  <si>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</si>
  <si>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</si>
  <si>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</si>
  <si>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</si>
  <si>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吹田市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</si>
  <si>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</si>
  <si>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</si>
  <si>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</si>
  <si>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</si>
  <si>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</si>
  <si>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</si>
  <si>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</si>
  <si>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</si>
  <si>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</si>
  <si>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</si>
  <si>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</si>
  <si>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</si>
  <si>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</si>
  <si>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</si>
  <si>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</si>
  <si>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</si>
  <si>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</si>
  <si>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</si>
  <si>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</si>
  <si>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</si>
  <si>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</si>
  <si>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</si>
  <si>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</si>
  <si>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</si>
  <si>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</si>
  <si>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</si>
  <si>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</si>
  <si>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</si>
  <si>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</si>
  <si>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</si>
  <si>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</si>
  <si>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</si>
  <si>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</si>
  <si>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</si>
  <si>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</si>
  <si>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</si>
  <si>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</si>
  <si>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</si>
  <si>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</si>
  <si>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</si>
  <si>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</si>
  <si>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</si>
  <si>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</si>
  <si>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</si>
  <si>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</si>
  <si>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</si>
  <si>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</si>
  <si>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</si>
  <si>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</si>
  <si>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</si>
  <si>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</si>
  <si>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</si>
  <si>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</si>
  <si>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</si>
  <si>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</si>
  <si>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</si>
  <si>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</si>
  <si>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</si>
  <si>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</si>
  <si>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</si>
  <si>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</si>
  <si>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</si>
  <si>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</si>
  <si>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</si>
  <si>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</si>
  <si>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</si>
  <si>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</si>
  <si>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</si>
  <si>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</si>
  <si>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</si>
  <si>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</si>
  <si>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</si>
  <si>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</si>
  <si>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</si>
  <si>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</si>
  <si>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</si>
  <si>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</si>
  <si>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</si>
  <si>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</si>
  <si>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</si>
  <si>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</si>
  <si>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</si>
  <si>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</si>
  <si>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</si>
  <si>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</si>
  <si>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</si>
  <si>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</si>
  <si>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</si>
  <si>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</si>
  <si>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</si>
  <si>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</si>
  <si>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</si>
  <si>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</si>
  <si>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</si>
  <si>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</si>
  <si>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</si>
  <si>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</si>
  <si>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</si>
  <si>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</si>
  <si>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</si>
  <si>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</si>
  <si>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</si>
  <si>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</si>
  <si>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</si>
  <si>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</si>
  <si>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</si>
  <si>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</si>
  <si>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</si>
  <si>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</si>
  <si>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</si>
  <si>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</si>
  <si>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</si>
  <si>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</si>
  <si>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</si>
  <si>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</si>
  <si>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</si>
  <si>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</si>
  <si>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大阪府吹田市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</si>
  <si>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</si>
  <si>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</si>
  <si>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</si>
  <si>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</si>
  <si>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</si>
  <si>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</si>
  <si>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</si>
  <si>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</si>
  <si>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</si>
  <si>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</si>
  <si>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</si>
  <si>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</si>
  <si>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</si>
  <si>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</si>
  <si>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</si>
  <si>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</si>
  <si>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</si>
  <si>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</si>
  <si>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</si>
  <si>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</si>
  <si>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</si>
  <si>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</si>
  <si>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</si>
  <si>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</si>
  <si>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</si>
  <si>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</si>
  <si>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</si>
  <si>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</si>
  <si>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</si>
  <si>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</si>
  <si>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</si>
  <si>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</si>
  <si>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</si>
  <si>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</si>
  <si>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</si>
  <si>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</si>
  <si>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</si>
  <si>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</si>
  <si>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</si>
  <si>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</si>
  <si>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</si>
  <si>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</si>
  <si>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</si>
  <si>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</si>
  <si>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</si>
  <si>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</si>
  <si>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</si>
  <si>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</si>
  <si>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</si>
  <si>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</si>
  <si>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</si>
  <si>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</si>
  <si>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</si>
  <si>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</si>
  <si>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</si>
  <si>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</si>
  <si>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</si>
  <si>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</si>
  <si>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</si>
  <si>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</si>
  <si>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</si>
  <si>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</si>
  <si>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</si>
  <si>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</si>
  <si>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</si>
  <si>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</si>
  <si>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</si>
  <si>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</si>
  <si>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</si>
  <si>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</si>
  <si>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</si>
  <si>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</si>
  <si>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</si>
  <si>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</si>
  <si>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</si>
  <si>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</si>
  <si>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</si>
  <si>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</si>
  <si>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</si>
  <si>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</si>
  <si>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</si>
  <si>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</si>
  <si>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</si>
  <si>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</si>
  <si>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</si>
  <si>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</si>
  <si>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</si>
  <si>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</si>
  <si>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</si>
  <si>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</si>
  <si>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</si>
  <si>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</si>
  <si>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</si>
  <si>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</si>
  <si>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</si>
  <si>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</si>
  <si>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</si>
  <si>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</si>
  <si>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</si>
  <si>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</si>
  <si>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</si>
  <si>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</si>
  <si>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</si>
  <si>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</si>
  <si>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</si>
  <si>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</si>
  <si>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</si>
  <si>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</si>
  <si>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</si>
  <si>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</si>
  <si>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</si>
  <si>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</si>
  <si>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</si>
  <si>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</si>
  <si>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</si>
  <si>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</si>
  <si>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</si>
  <si>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</si>
  <si>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</si>
  <si>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</si>
  <si>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</si>
  <si>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</si>
  <si>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</si>
  <si>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</si>
  <si>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</si>
  <si>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</si>
  <si>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</si>
  <si>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</si>
  <si>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</si>
  <si>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</si>
  <si>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</si>
  <si>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</si>
  <si>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</si>
  <si>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</si>
  <si>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</si>
  <si>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</si>
  <si>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</si>
  <si>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</si>
  <si>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</si>
  <si>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</si>
  <si>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</si>
  <si>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</si>
  <si>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</si>
  <si>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</si>
  <si>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</si>
  <si>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</si>
  <si>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</si>
  <si>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</si>
  <si>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</si>
  <si>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</si>
  <si>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</si>
  <si>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大阪府吹田市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</si>
  <si>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</si>
  <si>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</si>
  <si>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</si>
  <si>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</si>
  <si>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</si>
  <si>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</si>
  <si>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</si>
  <si>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</si>
  <si>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</si>
  <si>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</si>
  <si>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</si>
  <si>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</si>
  <si>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</si>
  <si>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</si>
  <si>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</si>
  <si>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</si>
  <si>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</si>
  <si>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</si>
  <si>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</si>
  <si>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</si>
  <si>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部落有財産特別会計</t>
    <phoneticPr fontId="5"/>
  </si>
  <si>
    <t>-</t>
    <phoneticPr fontId="5"/>
  </si>
  <si>
    <t>勤労者福祉共済特別会計</t>
    <phoneticPr fontId="5"/>
  </si>
  <si>
    <t>公共用地先行取得特別会計</t>
    <phoneticPr fontId="5"/>
  </si>
  <si>
    <t>病院事業債管理特別会計</t>
    <phoneticPr fontId="5"/>
  </si>
  <si>
    <t>-</t>
    <phoneticPr fontId="5"/>
  </si>
  <si>
    <t>母子父子寡婦福祉資金貸付特別会計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</si>
  <si>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</si>
  <si>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</si>
  <si>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</si>
  <si>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</si>
  <si>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</si>
  <si>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</si>
  <si>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</si>
  <si>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</si>
  <si>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</si>
  <si>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</si>
  <si>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</si>
  <si>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</si>
  <si>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</si>
  <si>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</si>
  <si>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</si>
  <si>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</si>
  <si>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</si>
  <si>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</si>
  <si>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</si>
  <si>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</si>
  <si>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</si>
  <si>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</si>
  <si>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</si>
  <si>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</si>
  <si>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</si>
  <si>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</si>
  <si>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</si>
  <si>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</si>
  <si>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</si>
  <si>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</si>
  <si>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</si>
  <si>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</si>
  <si>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</si>
  <si>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</si>
  <si>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</si>
  <si>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</si>
  <si>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</si>
  <si>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</si>
  <si>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</si>
  <si>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</si>
  <si>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</si>
  <si>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</si>
  <si>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</si>
  <si>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</si>
  <si>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</si>
  <si>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</si>
  <si>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</si>
  <si>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</si>
  <si>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</si>
  <si>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</si>
  <si>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</si>
  <si>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</si>
  <si>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</si>
  <si>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</si>
  <si>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</si>
  <si>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</si>
  <si>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</si>
  <si>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</si>
  <si>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</si>
  <si>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</si>
  <si>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</si>
  <si>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</si>
  <si>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</si>
  <si>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</si>
  <si>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</si>
  <si>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</si>
  <si>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</si>
  <si>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</si>
  <si>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</si>
  <si>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</si>
  <si>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</si>
  <si>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</si>
  <si>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</si>
  <si>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</si>
  <si>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</si>
  <si>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</si>
  <si>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</si>
  <si>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</si>
  <si>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</si>
  <si>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</si>
  <si>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</si>
  <si>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</si>
  <si>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</si>
  <si>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</si>
  <si>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</si>
  <si>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</si>
  <si>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</si>
  <si>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</si>
  <si>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</si>
  <si>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</si>
  <si>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</si>
  <si>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</si>
  <si>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</si>
  <si>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</si>
  <si>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</si>
  <si>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</si>
  <si>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</si>
  <si>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</si>
  <si>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</si>
  <si>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</si>
  <si>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</si>
  <si>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</si>
  <si>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</si>
  <si>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</si>
  <si>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</si>
  <si>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</si>
  <si>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</si>
  <si>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</si>
  <si>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</si>
  <si>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</si>
  <si>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</si>
  <si>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</si>
  <si>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</si>
  <si>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</si>
  <si>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</si>
  <si>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</si>
  <si>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</si>
  <si>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</si>
  <si>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</si>
  <si>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</si>
  <si>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</si>
  <si>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</si>
  <si>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</si>
  <si>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</si>
  <si>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</si>
  <si>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</si>
  <si>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</si>
  <si>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</si>
  <si>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</si>
  <si>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</si>
  <si>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</si>
  <si>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</si>
  <si>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</si>
  <si>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</si>
  <si>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</si>
  <si>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</si>
  <si>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</si>
  <si>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</si>
  <si>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</si>
  <si>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</si>
  <si>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</si>
  <si>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</si>
  <si>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</si>
  <si>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</si>
  <si>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</si>
  <si>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</si>
  <si>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</si>
  <si>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</si>
  <si>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</si>
  <si>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</si>
  <si>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</si>
  <si>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</si>
  <si>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</si>
  <si>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</si>
  <si>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</si>
  <si>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</si>
  <si>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</si>
  <si>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</si>
  <si>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</si>
  <si>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</si>
  <si>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</si>
  <si>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</si>
  <si>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</si>
  <si>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</si>
  <si>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</si>
  <si>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</si>
  <si>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</si>
  <si>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</si>
  <si>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</si>
  <si>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</si>
  <si>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</si>
  <si>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</si>
  <si>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</si>
  <si>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</si>
  <si>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</si>
  <si>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1.14</t>
  </si>
  <si>
    <t>▲ 0.76</t>
  </si>
  <si>
    <t>公共用地先行取得特別会計</t>
  </si>
  <si>
    <t>▲ 0.02</t>
  </si>
  <si>
    <t>▲ 0.00</t>
  </si>
  <si>
    <t>水道事業会計</t>
  </si>
  <si>
    <t>下水道事業会計</t>
  </si>
  <si>
    <t>国民健康保険特別会計</t>
  </si>
  <si>
    <t>▲ 0.84</t>
  </si>
  <si>
    <t>一般会計</t>
  </si>
  <si>
    <t>介護保険特別会計</t>
  </si>
  <si>
    <t>後期高齢者医療特別会計</t>
  </si>
  <si>
    <t>母子父子寡婦福祉資金貸付特別会計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</si>
  <si>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</si>
  <si>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</si>
  <si>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</si>
  <si>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</si>
  <si>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</si>
  <si>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</si>
  <si>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</si>
  <si>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</si>
  <si>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</si>
  <si>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大阪府都市競艇組合</t>
    <rPh sb="0" eb="3">
      <t>オオサカフ</t>
    </rPh>
    <rPh sb="3" eb="5">
      <t>トシ</t>
    </rPh>
    <rPh sb="5" eb="9">
      <t>キョウテイクミアイ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</si>
  <si>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9">
      <t>イッパンカイケイ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</si>
  <si>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</si>
  <si>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10">
      <t>ジムクミアイ</t>
    </rPh>
    <phoneticPr fontId="2"/>
  </si>
  <si>
    <t>大阪広域水道企業団（水道事業会計）</t>
    <rPh sb="0" eb="2">
      <t>オオサカ</t>
    </rPh>
    <rPh sb="2" eb="4">
      <t>コウイキ</t>
    </rPh>
    <rPh sb="4" eb="6">
      <t>スイドウ</t>
    </rPh>
    <rPh sb="6" eb="9">
      <t>キギョウダン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</si>
  <si>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9">
      <t>キギョウダン</t>
    </rPh>
    <rPh sb="10" eb="13">
      <t>コウギョウヨウ</t>
    </rPh>
    <rPh sb="13" eb="15">
      <t>スイドウ</t>
    </rPh>
    <rPh sb="15" eb="17">
      <t>ジギョウ</t>
    </rPh>
    <rPh sb="17" eb="19">
      <t>カイケイ</t>
    </rPh>
    <phoneticPr fontId="2"/>
  </si>
  <si>
    <t>吹田市健康づくり推進事業団</t>
    <rPh sb="0" eb="3">
      <t>スイタシ</t>
    </rPh>
    <rPh sb="3" eb="5">
      <t>ケンコウ</t>
    </rPh>
    <rPh sb="8" eb="10">
      <t>スイシン</t>
    </rPh>
    <rPh sb="10" eb="13">
      <t>ジギョウダン</t>
    </rPh>
    <phoneticPr fontId="2"/>
  </si>
  <si>
    <t>吹田市介護老人保健施設事業団</t>
    <rPh sb="0" eb="3">
      <t>スイタシ</t>
    </rPh>
    <rPh sb="3" eb="5">
      <t>カイゴ</t>
    </rPh>
    <rPh sb="5" eb="7">
      <t>ロウジン</t>
    </rPh>
    <rPh sb="7" eb="9">
      <t>ホケン</t>
    </rPh>
    <rPh sb="9" eb="11">
      <t>シセツ</t>
    </rPh>
    <rPh sb="11" eb="14">
      <t>ジギョウダン</t>
    </rPh>
    <phoneticPr fontId="2"/>
  </si>
  <si>
    <t>吹田市文化振興事業団</t>
    <rPh sb="0" eb="3">
      <t>スイタシ</t>
    </rPh>
    <rPh sb="3" eb="5">
      <t>ブンカ</t>
    </rPh>
    <rPh sb="5" eb="7">
      <t>シンコウ</t>
    </rPh>
    <rPh sb="7" eb="10">
      <t>ジギョウダン</t>
    </rPh>
    <phoneticPr fontId="2"/>
  </si>
  <si>
    <t>吹田市国際交流協会</t>
    <rPh sb="0" eb="3">
      <t>スイタシ</t>
    </rPh>
    <rPh sb="3" eb="5">
      <t>コクサイ</t>
    </rPh>
    <rPh sb="5" eb="7">
      <t>コウリュウ</t>
    </rPh>
    <rPh sb="7" eb="9">
      <t>キョウカイ</t>
    </rPh>
    <phoneticPr fontId="2"/>
  </si>
  <si>
    <t>吹田市開発ビル</t>
    <rPh sb="0" eb="3">
      <t>スイタシ</t>
    </rPh>
    <rPh sb="3" eb="5">
      <t>カイハツ</t>
    </rPh>
    <phoneticPr fontId="2"/>
  </si>
  <si>
    <t>千里リサイクルプラザ</t>
    <rPh sb="0" eb="2">
      <t>センリ</t>
    </rPh>
    <phoneticPr fontId="2"/>
  </si>
  <si>
    <t>市立吹田市民病院</t>
    <rPh sb="0" eb="2">
      <t>シリツ</t>
    </rPh>
    <rPh sb="2" eb="6">
      <t>スイタシミン</t>
    </rPh>
    <rPh sb="6" eb="8">
      <t>ビョウイン</t>
    </rPh>
    <phoneticPr fontId="2"/>
  </si>
  <si>
    <t>大阪外環状鉄道</t>
    <rPh sb="0" eb="2">
      <t>オオサカ</t>
    </rPh>
    <rPh sb="2" eb="3">
      <t>ガイ</t>
    </rPh>
    <rPh sb="3" eb="5">
      <t>カンジョウ</t>
    </rPh>
    <rPh sb="5" eb="7">
      <t>テツドウ</t>
    </rPh>
    <phoneticPr fontId="2"/>
  </si>
  <si>
    <t>公共施設等整備基金</t>
    <rPh sb="0" eb="4">
      <t>コウキョウシセツ</t>
    </rPh>
    <rPh sb="4" eb="5">
      <t>トウ</t>
    </rPh>
    <rPh sb="5" eb="9">
      <t>セイビキキン</t>
    </rPh>
    <phoneticPr fontId="5"/>
  </si>
  <si>
    <t>都市計画施設整備基金</t>
    <rPh sb="0" eb="4">
      <t>トシケイカク</t>
    </rPh>
    <rPh sb="4" eb="6">
      <t>シセツ</t>
    </rPh>
    <rPh sb="6" eb="10">
      <t>セイビキキン</t>
    </rPh>
    <phoneticPr fontId="5"/>
  </si>
  <si>
    <t>廃棄物処理施設整備基金</t>
    <rPh sb="0" eb="3">
      <t>ハイキブツ</t>
    </rPh>
    <rPh sb="3" eb="5">
      <t>ショリ</t>
    </rPh>
    <rPh sb="5" eb="7">
      <t>シセツ</t>
    </rPh>
    <rPh sb="7" eb="11">
      <t>セイビキキン</t>
    </rPh>
    <phoneticPr fontId="5"/>
  </si>
  <si>
    <t>緑化推進基金</t>
    <rPh sb="0" eb="2">
      <t>リョッカ</t>
    </rPh>
    <rPh sb="2" eb="6">
      <t>スイシンキキン</t>
    </rPh>
    <phoneticPr fontId="5"/>
  </si>
  <si>
    <t>地域福祉基金</t>
    <rPh sb="0" eb="2">
      <t>チイキ</t>
    </rPh>
    <rPh sb="2" eb="4">
      <t>フクシ</t>
    </rPh>
    <rPh sb="4" eb="6">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</si>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</sst>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52191</c:v>
                </c:pt>
                <c:pt idx="3">
                  <c:v>48105</c:v>
                </c:pt>
                <c:pt idx="4">
                  <c:v>47446</c:v>
                </c:pt>
              </c:numCache>
            </c:numRef>
          </c:val>
          <c:smooth val="0"/>
          <c:extLst>
            <c:ext xmlns:c16="http://schemas.microsoft.com/office/drawing/2014/chart" uri="{C3380CC4-5D6E-409C-BE32-E72D297353CC}">
              <c16:uniqueId val="{00000000-CD27-498B-B47C-0C9D92BBD4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38300</c:v>
                </c:pt>
                <c:pt idx="1">
                  <c:v>35520</c:v>
                </c:pt>
                <c:pt idx="2">
                  <c:v>43019</c:v>
                </c:pt>
                <c:pt idx="3">
                  <c:v>42353</c:v>
                </c:pt>
                <c:pt idx="4">
                  <c:v>44784</c:v>
                </c:pt>
              </c:numCache>
            </c:numRef>
          </c:val>
          <c:smooth val="0"/>
          <c:extLst>
            <c:ext xmlns:c16="http://schemas.microsoft.com/office/drawing/2014/chart" uri="{C3380CC4-5D6E-409C-BE32-E72D297353CC}">
              <c16:uniqueId val="{00000001-CD27-498B-B47C-0C9D92BBD4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3.44</c:v>
                </c:pt>
                <c:pt idx="1">
                  <c:v>0.57999999999999996</c:v>
                </c:pt>
                <c:pt idx="2">
                  <c:v>0.57999999999999996</c:v>
                </c:pt>
                <c:pt idx="3">
                  <c:v>3.29</c:v>
                </c:pt>
                <c:pt idx="4">
                  <c:v>1.89</c:v>
                </c:pt>
              </c:numCache>
            </c:numRef>
          </c:val>
          <c:extLst>
            <c:ext xmlns:c16="http://schemas.microsoft.com/office/drawing/2014/chart" uri="{C3380CC4-5D6E-409C-BE32-E72D297353CC}">
              <c16:uniqueId val="{00000000-8ACC-4412-9C4C-CA65DE222B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17.02</c:v>
                </c:pt>
                <c:pt idx="1">
                  <c:v>18.73</c:v>
                </c:pt>
                <c:pt idx="2">
                  <c:v>17</c:v>
                </c:pt>
                <c:pt idx="3">
                  <c:v>16.37</c:v>
                </c:pt>
                <c:pt idx="4">
                  <c:v>18.190000000000001</c:v>
                </c:pt>
              </c:numCache>
            </c:numRef>
          </c:val>
          <c:extLst>
            <c:ext xmlns:c16="http://schemas.microsoft.com/office/drawing/2014/chart" uri="{C3380CC4-5D6E-409C-BE32-E72D297353CC}">
              <c16:uniqueId val="{00000001-8ACC-4412-9C4C-CA65DE222B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1.66</c:v>
                </c:pt>
                <c:pt idx="1">
                  <c:v>-1.1399999999999999</c:v>
                </c:pt>
                <c:pt idx="2">
                  <c:v>-0.76</c:v>
                </c:pt>
                <c:pt idx="3">
                  <c:v>3.02</c:v>
                </c:pt>
                <c:pt idx="4">
                  <c:v>0.21</c:v>
                </c:pt>
              </c:numCache>
            </c:numRef>
          </c:val>
          <c:smooth val="0"/>
          <c:extLst>
            <c:ext xmlns:c16="http://schemas.microsoft.com/office/drawing/2014/chart" uri="{C3380CC4-5D6E-409C-BE32-E72D297353CC}">
              <c16:uniqueId val="{00000002-8ACC-4412-9C4C-CA65DE222B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7355-4BB4-985C-1BC00F3F30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55-4BB4-985C-1BC00F3F3076}"/>
            </c:ext>
          </c:extLst>
        </c:ser>
        <c:ser>
          <c:idx val="2"/>
          <c:order val="2"/>
          <c:tx>
            <c:strRef>
              <c:f>データシート!$A$29</c:f>
              <c:strCache>
                <c:ptCount val="1"/>
                <c:pt idx="0">
                  <c:v>母子父子寡婦福祉資金貸付特別会計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0.02</c:v>
                </c:pt>
                <c:pt idx="8">
                  <c:v>#N/A</c:v>
                </c:pt>
                <c:pt idx="9">
                  <c:v>7.0000000000000007E-2</c:v>
                </c:pt>
              </c:numCache>
            </c:numRef>
          </c:val>
          <c:extLst>
            <c:ext xmlns:c16="http://schemas.microsoft.com/office/drawing/2014/chart" uri="{C3380CC4-5D6E-409C-BE32-E72D297353CC}">
              <c16:uniqueId val="{00000002-7355-4BB4-985C-1BC00F3F307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c:v>
                </c:pt>
                <c:pt idx="2">
                  <c:v>#N/A</c:v>
                </c:pt>
                <c:pt idx="3">
                  <c:v>0.18</c:v>
                </c:pt>
                <c:pt idx="4">
                  <c:v>#N/A</c:v>
                </c:pt>
                <c:pt idx="5">
                  <c:v>0.17</c:v>
                </c:pt>
                <c:pt idx="6">
                  <c:v>#N/A</c:v>
                </c:pt>
                <c:pt idx="7">
                  <c:v>0.17</c:v>
                </c:pt>
                <c:pt idx="8">
                  <c:v>#N/A</c:v>
                </c:pt>
                <c:pt idx="9">
                  <c:v>0.2</c:v>
                </c:pt>
              </c:numCache>
            </c:numRef>
          </c:val>
          <c:extLst>
            <c:ext xmlns:c16="http://schemas.microsoft.com/office/drawing/2014/chart" uri="{C3380CC4-5D6E-409C-BE32-E72D297353CC}">
              <c16:uniqueId val="{00000003-7355-4BB4-985C-1BC00F3F307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1.0900000000000001</c:v>
                </c:pt>
                <c:pt idx="2">
                  <c:v>#N/A</c:v>
                </c:pt>
                <c:pt idx="3">
                  <c:v>0.47</c:v>
                </c:pt>
                <c:pt idx="4">
                  <c:v>#N/A</c:v>
                </c:pt>
                <c:pt idx="5">
                  <c:v>0.72</c:v>
                </c:pt>
                <c:pt idx="6">
                  <c:v>#N/A</c:v>
                </c:pt>
                <c:pt idx="7">
                  <c:v>1.04</c:v>
                </c:pt>
                <c:pt idx="8">
                  <c:v>#N/A</c:v>
                </c:pt>
                <c:pt idx="9">
                  <c:v>1.02</c:v>
                </c:pt>
              </c:numCache>
            </c:numRef>
          </c:val>
          <c:extLst>
            <c:ext xmlns:c16="http://schemas.microsoft.com/office/drawing/2014/chart" uri="{C3380CC4-5D6E-409C-BE32-E72D297353CC}">
              <c16:uniqueId val="{00000004-7355-4BB4-985C-1BC00F3F3076}"/>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3.43</c:v>
                </c:pt>
                <c:pt idx="2">
                  <c:v>#N/A</c:v>
                </c:pt>
                <c:pt idx="3">
                  <c:v>0.56999999999999995</c:v>
                </c:pt>
                <c:pt idx="4">
                  <c:v>#N/A</c:v>
                </c:pt>
                <c:pt idx="5">
                  <c:v>0.57999999999999996</c:v>
                </c:pt>
                <c:pt idx="6">
                  <c:v>#N/A</c:v>
                </c:pt>
                <c:pt idx="7">
                  <c:v>3.26</c:v>
                </c:pt>
                <c:pt idx="8">
                  <c:v>#N/A</c:v>
                </c:pt>
                <c:pt idx="9">
                  <c:v>1.67</c:v>
                </c:pt>
              </c:numCache>
            </c:numRef>
          </c:val>
          <c:extLst>
            <c:ext xmlns:c16="http://schemas.microsoft.com/office/drawing/2014/chart" uri="{C3380CC4-5D6E-409C-BE32-E72D297353CC}">
              <c16:uniqueId val="{00000005-7355-4BB4-985C-1BC00F3F307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0.84</c:v>
                </c:pt>
                <c:pt idx="1">
                  <c:v>#N/A</c:v>
                </c:pt>
                <c:pt idx="2">
                  <c:v>#N/A</c:v>
                </c:pt>
                <c:pt idx="3">
                  <c:v>0.19</c:v>
                </c:pt>
                <c:pt idx="4">
                  <c:v>#N/A</c:v>
                </c:pt>
                <c:pt idx="5">
                  <c:v>1.3</c:v>
                </c:pt>
                <c:pt idx="6">
                  <c:v>#N/A</c:v>
                </c:pt>
                <c:pt idx="7">
                  <c:v>1.85</c:v>
                </c:pt>
                <c:pt idx="8">
                  <c:v>#N/A</c:v>
                </c:pt>
                <c:pt idx="9">
                  <c:v>1.93</c:v>
                </c:pt>
              </c:numCache>
            </c:numRef>
          </c:val>
          <c:extLst>
            <c:ext xmlns:c16="http://schemas.microsoft.com/office/drawing/2014/chart" uri="{C3380CC4-5D6E-409C-BE32-E72D297353CC}">
              <c16:uniqueId val="{00000006-7355-4BB4-985C-1BC00F3F307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3.96</c:v>
                </c:pt>
                <c:pt idx="2">
                  <c:v>#N/A</c:v>
                </c:pt>
                <c:pt idx="3">
                  <c:v>3.7</c:v>
                </c:pt>
                <c:pt idx="4">
                  <c:v>#N/A</c:v>
                </c:pt>
                <c:pt idx="5">
                  <c:v>4.6100000000000003</c:v>
                </c:pt>
                <c:pt idx="6">
                  <c:v>#N/A</c:v>
                </c:pt>
                <c:pt idx="7">
                  <c:v>4.55</c:v>
                </c:pt>
                <c:pt idx="8">
                  <c:v>#N/A</c:v>
                </c:pt>
                <c:pt idx="9">
                  <c:v>4.95</c:v>
                </c:pt>
              </c:numCache>
            </c:numRef>
          </c:val>
          <c:extLst>
            <c:ext xmlns:c16="http://schemas.microsoft.com/office/drawing/2014/chart" uri="{C3380CC4-5D6E-409C-BE32-E72D297353CC}">
              <c16:uniqueId val="{00000007-7355-4BB4-985C-1BC00F3F307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5.61</c:v>
                </c:pt>
                <c:pt idx="2">
                  <c:v>#N/A</c:v>
                </c:pt>
                <c:pt idx="3">
                  <c:v>5.0999999999999996</c:v>
                </c:pt>
                <c:pt idx="4">
                  <c:v>#N/A</c:v>
                </c:pt>
                <c:pt idx="5">
                  <c:v>6.23</c:v>
                </c:pt>
                <c:pt idx="6">
                  <c:v>#N/A</c:v>
                </c:pt>
                <c:pt idx="7">
                  <c:v>6.59</c:v>
                </c:pt>
                <c:pt idx="8">
                  <c:v>#N/A</c:v>
                </c:pt>
                <c:pt idx="9">
                  <c:v>7.05</c:v>
                </c:pt>
              </c:numCache>
            </c:numRef>
          </c:val>
          <c:extLst>
            <c:ext xmlns:c16="http://schemas.microsoft.com/office/drawing/2014/chart" uri="{C3380CC4-5D6E-409C-BE32-E72D297353CC}">
              <c16:uniqueId val="{00000008-7355-4BB4-985C-1BC00F3F3076}"/>
            </c:ext>
          </c:extLst>
        </c:ser>
        <c:ser>
          <c:idx val="9"/>
          <c:order val="9"/>
          <c:tx>
            <c:strRef>
              <c:f>データシート!$A$36</c:f>
              <c:strCache>
                <c:ptCount val="1"/>
                <c:pt idx="0">
                  <c:v>公共用地先行取得特別会計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#N/A</c:v>
                </c:pt>
                <c:pt idx="3">
                  <c:v>0</c:v>
                </c:pt>
                <c:pt idx="4">
                  <c:v>0.02</c:v>
                </c:pt>
                <c:pt idx="5">
                  <c:v>#N/A</c:v>
                </c:pt>
                <c:pt idx="6">
                  <c:v>#N/A</c:v>
                </c:pt>
                <c:pt idx="7">
                  <c:v>0</c:v>
                </c:pt>
                <c:pt idx="8">
                  <c:v>#N/A</c:v>
                </c:pt>
                <c:pt idx="9">
                  <c:v>0</c:v>
                </c:pt>
              </c:numCache>
            </c:numRef>
          </c:val>
          <c:extLst>
            <c:ext xmlns:c16="http://schemas.microsoft.com/office/drawing/2014/chart" uri="{C3380CC4-5D6E-409C-BE32-E72D297353CC}">
              <c16:uniqueId val="{00000009-7355-4BB4-985C-1BC00F3F30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9684</c:v>
                </c:pt>
                <c:pt idx="5">
                  <c:v>9533</c:v>
                </c:pt>
                <c:pt idx="8">
                  <c:v>9232</c:v>
                </c:pt>
                <c:pt idx="11">
                  <c:v>10356</c:v>
                </c:pt>
                <c:pt idx="14">
                  <c:v>9850</c:v>
                </c:pt>
              </c:numCache>
            </c:numRef>
          </c:val>
          <c:extLst>
            <c:ext xmlns:c16="http://schemas.microsoft.com/office/drawing/2014/chart" uri="{C3380CC4-5D6E-409C-BE32-E72D297353CC}">
              <c16:uniqueId val="{00000000-2D41-4AA9-99A6-45D72892BA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41-4AA9-99A6-45D72892BA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306</c:v>
                </c:pt>
                <c:pt idx="3">
                  <c:v>310</c:v>
                </c:pt>
                <c:pt idx="6">
                  <c:v>305</c:v>
                </c:pt>
                <c:pt idx="9">
                  <c:v>973</c:v>
                </c:pt>
                <c:pt idx="12">
                  <c:v>310</c:v>
                </c:pt>
              </c:numCache>
            </c:numRef>
          </c:val>
          <c:extLst>
            <c:ext xmlns:c16="http://schemas.microsoft.com/office/drawing/2014/chart" uri="{C3380CC4-5D6E-409C-BE32-E72D297353CC}">
              <c16:uniqueId val="{00000002-2D41-4AA9-99A6-45D72892BA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41-4AA9-99A6-45D72892BA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1971</c:v>
                </c:pt>
                <c:pt idx="3">
                  <c:v>1832</c:v>
                </c:pt>
                <c:pt idx="6">
                  <c:v>1704</c:v>
                </c:pt>
                <c:pt idx="9">
                  <c:v>1680</c:v>
                </c:pt>
                <c:pt idx="12">
                  <c:v>1606</c:v>
                </c:pt>
              </c:numCache>
            </c:numRef>
          </c:val>
          <c:extLst>
            <c:ext xmlns:c16="http://schemas.microsoft.com/office/drawing/2014/chart" uri="{C3380CC4-5D6E-409C-BE32-E72D297353CC}">
              <c16:uniqueId val="{00000004-2D41-4AA9-99A6-45D72892BA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41-4AA9-99A6-45D72892BA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41-4AA9-99A6-45D72892BA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5381</c:v>
                </c:pt>
                <c:pt idx="3">
                  <c:v>5859</c:v>
                </c:pt>
                <c:pt idx="6">
                  <c:v>6530</c:v>
                </c:pt>
                <c:pt idx="9">
                  <c:v>7507</c:v>
                </c:pt>
                <c:pt idx="12">
                  <c:v>8034</c:v>
                </c:pt>
              </c:numCache>
            </c:numRef>
          </c:val>
          <c:extLst>
            <c:ext xmlns:c16="http://schemas.microsoft.com/office/drawing/2014/chart" uri="{C3380CC4-5D6E-409C-BE32-E72D297353CC}">
              <c16:uniqueId val="{00000007-2D41-4AA9-99A6-45D72892BA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-2026</c:v>
                </c:pt>
                <c:pt idx="2">
                  <c:v>#N/A</c:v>
                </c:pt>
                <c:pt idx="3">
                  <c:v>#N/A</c:v>
                </c:pt>
                <c:pt idx="4">
                  <c:v>-1532</c:v>
                </c:pt>
                <c:pt idx="5">
                  <c:v>#N/A</c:v>
                </c:pt>
                <c:pt idx="6">
                  <c:v>#N/A</c:v>
                </c:pt>
                <c:pt idx="7">
                  <c:v>-693</c:v>
                </c:pt>
                <c:pt idx="8">
                  <c:v>#N/A</c:v>
                </c:pt>
                <c:pt idx="9">
                  <c:v>#N/A</c:v>
                </c:pt>
                <c:pt idx="10">
                  <c:v>-196</c:v>
                </c:pt>
                <c:pt idx="11">
                  <c:v>#N/A</c:v>
                </c:pt>
                <c:pt idx="12">
                  <c:v>#N/A</c:v>
                </c:pt>
                <c:pt idx="13">
                  <c:v>100</c:v>
                </c:pt>
                <c:pt idx="14">
                  <c:v>#N/A</c:v>
                </c:pt>
              </c:numCache>
            </c:numRef>
          </c:val>
          <c:smooth val="0"/>
          <c:extLst>
            <c:ext xmlns:c16="http://schemas.microsoft.com/office/drawing/2014/chart" uri="{C3380CC4-5D6E-409C-BE32-E72D297353CC}">
              <c16:uniqueId val="{00000008-2D41-4AA9-99A6-45D72892BA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71053</c:v>
                </c:pt>
                <c:pt idx="5">
                  <c:v>68487</c:v>
                </c:pt>
                <c:pt idx="8">
                  <c:v>67097</c:v>
                </c:pt>
                <c:pt idx="11">
                  <c:v>67019</c:v>
                </c:pt>
                <c:pt idx="14">
                  <c:v>64059</c:v>
                </c:pt>
              </c:numCache>
            </c:numRef>
          </c:val>
          <c:extLst>
            <c:ext xmlns:c16="http://schemas.microsoft.com/office/drawing/2014/chart" uri="{C3380CC4-5D6E-409C-BE32-E72D297353CC}">
              <c16:uniqueId val="{00000000-AAE1-48E7-8E65-A8DE6D81C7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38263</c:v>
                </c:pt>
                <c:pt idx="5">
                  <c:v>36708</c:v>
                </c:pt>
                <c:pt idx="8">
                  <c:v>34784</c:v>
                </c:pt>
                <c:pt idx="11">
                  <c:v>32875</c:v>
                </c:pt>
                <c:pt idx="14">
                  <c:v>31065</c:v>
                </c:pt>
              </c:numCache>
            </c:numRef>
          </c:val>
          <c:extLst>
            <c:ext xmlns:c16="http://schemas.microsoft.com/office/drawing/2014/chart" uri="{C3380CC4-5D6E-409C-BE32-E72D297353CC}">
              <c16:uniqueId val="{00000001-AAE1-48E7-8E65-A8DE6D81C7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26409</c:v>
                </c:pt>
                <c:pt idx="5">
                  <c:v>36219</c:v>
                </c:pt>
                <c:pt idx="8">
                  <c:v>38644</c:v>
                </c:pt>
                <c:pt idx="11">
                  <c:v>40547</c:v>
                </c:pt>
                <c:pt idx="14">
                  <c:v>39794</c:v>
                </c:pt>
              </c:numCache>
            </c:numRef>
          </c:val>
          <c:extLst>
            <c:ext xmlns:c16="http://schemas.microsoft.com/office/drawing/2014/chart" uri="{C3380CC4-5D6E-409C-BE32-E72D297353CC}">
              <c16:uniqueId val="{00000002-AAE1-48E7-8E65-A8DE6D81C7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E1-48E7-8E65-A8DE6D81C7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E1-48E7-8E65-A8DE6D81C7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5408</c:v>
                </c:pt>
                <c:pt idx="6">
                  <c:v>5573</c:v>
                </c:pt>
                <c:pt idx="9">
                  <c:v>4008</c:v>
                </c:pt>
                <c:pt idx="12">
                  <c:v>2205</c:v>
                </c:pt>
              </c:numCache>
            </c:numRef>
          </c:val>
          <c:extLst>
            <c:ext xmlns:c16="http://schemas.microsoft.com/office/drawing/2014/chart" uri="{C3380CC4-5D6E-409C-BE32-E72D297353CC}">
              <c16:uniqueId val="{00000005-AAE1-48E7-8E65-A8DE6D81C7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15986</c:v>
                </c:pt>
                <c:pt idx="3">
                  <c:v>15677</c:v>
                </c:pt>
                <c:pt idx="6">
                  <c:v>15283</c:v>
                </c:pt>
                <c:pt idx="9">
                  <c:v>15351</c:v>
                </c:pt>
                <c:pt idx="12">
                  <c:v>15296</c:v>
                </c:pt>
              </c:numCache>
            </c:numRef>
          </c:val>
          <c:extLst>
            <c:ext xmlns:c16="http://schemas.microsoft.com/office/drawing/2014/chart" uri="{C3380CC4-5D6E-409C-BE32-E72D297353CC}">
              <c16:uniqueId val="{00000006-AAE1-48E7-8E65-A8DE6D81C7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AE1-48E7-8E65-A8DE6D81C7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18539</c:v>
                </c:pt>
                <c:pt idx="3">
                  <c:v>15565</c:v>
                </c:pt>
                <c:pt idx="6">
                  <c:v>14636</c:v>
                </c:pt>
                <c:pt idx="9">
                  <c:v>13966</c:v>
                </c:pt>
                <c:pt idx="12">
                  <c:v>13540</c:v>
                </c:pt>
              </c:numCache>
            </c:numRef>
          </c:val>
          <c:extLst>
            <c:ext xmlns:c16="http://schemas.microsoft.com/office/drawing/2014/chart" uri="{C3380CC4-5D6E-409C-BE32-E72D297353CC}">
              <c16:uniqueId val="{00000008-AAE1-48E7-8E65-A8DE6D81C7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3237</c:v>
                </c:pt>
                <c:pt idx="3">
                  <c:v>2986</c:v>
                </c:pt>
                <c:pt idx="6">
                  <c:v>2736</c:v>
                </c:pt>
                <c:pt idx="9">
                  <c:v>2758</c:v>
                </c:pt>
                <c:pt idx="12">
                  <c:v>2485</c:v>
                </c:pt>
              </c:numCache>
            </c:numRef>
          </c:val>
          <c:extLst>
            <c:ext xmlns:c16="http://schemas.microsoft.com/office/drawing/2014/chart" uri="{C3380CC4-5D6E-409C-BE32-E72D297353CC}">
              <c16:uniqueId val="{00000009-AAE1-48E7-8E65-A8DE6D81C7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68725</c:v>
                </c:pt>
                <c:pt idx="3">
                  <c:v>71298</c:v>
                </c:pt>
                <c:pt idx="6">
                  <c:v>74557</c:v>
                </c:pt>
                <c:pt idx="9">
                  <c:v>73312</c:v>
                </c:pt>
                <c:pt idx="12">
                  <c:v>73283</c:v>
                </c:pt>
              </c:numCache>
            </c:numRef>
          </c:val>
          <c:extLst>
            <c:ext xmlns:c16="http://schemas.microsoft.com/office/drawing/2014/chart" uri="{C3380CC4-5D6E-409C-BE32-E72D297353CC}">
              <c16:uniqueId val="{0000000A-AAE1-48E7-8E65-A8DE6D81C7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E1-48E7-8E65-A8DE6D81C7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12786</c:v>
                </c:pt>
                <c:pt idx="1">
                  <c:v>13007</c:v>
                </c:pt>
                <c:pt idx="2">
                  <c:v>14304</c:v>
                </c:pt>
              </c:numCache>
            </c:numRef>
          </c:val>
          <c:extLst>
            <c:ext xmlns:c16="http://schemas.microsoft.com/office/drawing/2014/chart" uri="{C3380CC4-5D6E-409C-BE32-E72D297353CC}">
              <c16:uniqueId val="{00000000-2B20-4128-B591-D5D201CF0A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B20-4128-B591-D5D201CF0A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22224</c:v>
                </c:pt>
                <c:pt idx="1">
                  <c:v>23220</c:v>
                </c:pt>
                <c:pt idx="2">
                  <c:v>21287</c:v>
                </c:pt>
              </c:numCache>
            </c:numRef>
          </c:val>
          <c:extLst>
            <c:ext xmlns:c16="http://schemas.microsoft.com/office/drawing/2014/chart" uri="{C3380CC4-5D6E-409C-BE32-E72D297353CC}">
              <c16:uniqueId val="{00000002-2B20-4128-B591-D5D201CF0A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「元利償還金等」</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については、増加傾向にあるものの、交付税措置のある市債を優先して借り入れるなど、適切な市債管理に努めてきたことにより、「実質公債費比率の分子」</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((A)-(B))</a:t>
          </a:r>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については、マイナスの数値で推移して</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きた</a:t>
          </a:r>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年度は、令和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年度に発行した教育債（主に小・中学校改修事業）に係る元金の償還</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開始したことにより、「元利償還金等」</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の数値は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プラスに転じた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臨時財政対策債の発行抑制に努めてはいるが、今後大規模な普通建設事業の実施に伴う建設債の発行が見込まれることから、必要性を十分に精査するなど持続可能な財政運営に努める必要がある。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算定上は充当可能財源等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が将来負担額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を上回り、現時点では地方債の現在高などが近い将来に本市の財政を圧迫する見込みは少ないと思われる。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しかしながら、今後大規模な普通建設事業の実施に伴う建設債の発行が見込まれていることから、将来世代への過度な負担を強いることがないよう、世代間の公平性を十分に考慮した財政運営に努める。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地方財政法の規定に基づき、令和３年度の実質収支額の２分の１を積み立てたこと等により、「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増加した。一方で、</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北部消防庁舎等複合施設</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建設等に伴い</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億円取り崩</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佐井寺西土地区画整理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事業に係る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用地取得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都市計画施設整備基金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億円取り崩したこと等によ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基金全体としては</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約６</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今後も公共施設の整備等が進んでいく見込みであり、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中長期的には減少傾向にある。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公共施設等整備基金：小・中学校校舎の大規模改造などの公共施設等の整備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都市計画施設整備基金：都市計画道路などの都市計画施設等の整備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廃棄物処理施設整備基金：資源循環エネルギーセンターや破砕選別工場などの廃棄物処理施設の整備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緑化推進基金：公共施設等の緑化推進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地域福祉基金：地域福祉サービスの推進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北部消防庁舎等複合施設</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建設に伴い約</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億円取り崩したこと等による減少</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都市計画施設整備基金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：佐井寺西土地区画整理事業に係る用地取得に伴い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こと等による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今後も公共施設の整備等が進んでいく見込みであり、各基金の設置目的達成のため、引き続き適切な積み立て、取り崩しに努める。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年度の実質収支額の２分の１である約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億円を積立てたことから残高が増加した。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財政調整基金の残高は、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標準財政規模に対する割合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％を確保</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という指標を本市の第４次総合計画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改訂版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において掲げている。</a:t>
          </a:r>
          <a:endParaRPr kumimoji="1" lang="en-US" altLang="ja-JP" sz="1300" strike="dbl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R</a:t>
          </a:r>
          <a:r>
            <a:rPr kumimoji="1" lang="ja-JP" altLang="en-US" sz="13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４末時点：</a:t>
          </a:r>
          <a:r>
            <a:rPr kumimoji="1" lang="en-US" altLang="ja-JP" sz="13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18.19</a:t>
          </a:r>
          <a:r>
            <a:rPr kumimoji="1" lang="ja-JP" altLang="en-US" sz="13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strike="noStrike">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は設置していない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今後も減債基金の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設置を行う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予定はない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381,316
374,966
36.09
160,136,757
156,308,636
1,482,143
78,624,182
57,075,668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市税を中心とする安定した収入により、類似団体平均を上回り、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後半の高い水準で推移</a:t>
          </a:r>
          <a:r>
            <a:rPr lang="ja-JP" altLang="en-US" sz="1100" strike="noStrike"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ている。近年、分母である基準財政需要額が増加傾向にあるため、</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23585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40</xdr:row>
      <xdr:rowOff>6350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298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143328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143328</xdr:rowOff>
    </xdr:from>
    <xdr:to>
      <xdr:col>11</xdr:col>
      <xdr:colOff>31750</xdr:colOff>
      <xdr:row>39</xdr:row>
      <xdr:rowOff>143328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25599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92528</xdr:rowOff>
    </xdr:from>
    <xdr:to>
      <xdr:col>11</xdr:col>
      <xdr:colOff>82550</xdr:colOff>
      <xdr:row>40</xdr:row>
      <xdr:rowOff>22678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32855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92528</xdr:rowOff>
    </xdr:from>
    <xdr:to>
      <xdr:col>7</xdr:col>
      <xdr:colOff>31750</xdr:colOff>
      <xdr:row>40</xdr:row>
      <xdr:rowOff>22678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32855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令和４年度においては、光熱費や物価等の高騰の影響により物件費</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大幅増加したことから経常収支比率は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内平均値を上回る状況となっていることから、財政構造の弾力性を担保すべく、今後も職員体制の見直しや債権管理の適正化等を進め、吹田市第４次総合計画に掲げる財政運営の基本方針指標である経常収支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％以下を維持するため、引き続き経常経費の削減等に努める。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80264</xdr:rowOff>
    </xdr:from>
    <xdr:to>
      <xdr:col>23</xdr:col>
      <xdr:colOff>133350</xdr:colOff>
      <xdr:row>65</xdr:row>
      <xdr:rowOff>162306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2451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80264</xdr:rowOff>
    </xdr:from>
    <xdr:to>
      <xdr:col>19</xdr:col>
      <xdr:colOff>133350</xdr:colOff>
      <xdr:row>65</xdr:row>
      <xdr:rowOff>143002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2451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43942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872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167132</xdr:rowOff>
    </xdr:from>
    <xdr:to>
      <xdr:col>11</xdr:col>
      <xdr:colOff>31750</xdr:colOff>
      <xdr:row>66</xdr:row>
      <xdr:rowOff>43942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113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29464</xdr:rowOff>
    </xdr:from>
    <xdr:to>
      <xdr:col>19</xdr:col>
      <xdr:colOff>184150</xdr:colOff>
      <xdr:row>65</xdr:row>
      <xdr:rowOff>131064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115841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6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164592</xdr:rowOff>
    </xdr:from>
    <xdr:to>
      <xdr:col>11</xdr:col>
      <xdr:colOff>82550</xdr:colOff>
      <xdr:row>66</xdr:row>
      <xdr:rowOff>94742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79519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116332</xdr:rowOff>
    </xdr:from>
    <xdr:to>
      <xdr:col>7</xdr:col>
      <xdr:colOff>31750</xdr:colOff>
      <xdr:row>66</xdr:row>
      <xdr:rowOff>46482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31259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類似団体平均に比べ高くなっている要因は、主に物件費で</a:t>
          </a:r>
          <a:r>
            <a:rPr lang="ja-JP" altLang="ja-JP" sz="1100" b="0" i="0" strike="noStrike" baseline="0">
              <a:solidFill>
                <a:schemeClr val="dk1"/>
              </a:solidFill>
              <a:effectLst/>
              <a:latin typeface="ＭＳ Ｐゴシック" panose="020B0600070205080204" pitchFamily="50" charset="-128"/>
              <a:ea typeface="ＭＳ Ｐゴシック" panose="020B0600070205080204" pitchFamily="50" charset="-128"/>
              <a:cs typeface="+mn-cs"/>
            </a:rPr>
            <a:t>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り、保有する公共施設数が多く、その維持管理に費用がかかっているためである。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令和４年度においては、全国的な傾向ではあるが、光熱費や物価等の高騰の影響により、物件費の決算額を大幅に押し上げることとなった。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今後は、民間でも実施可能な部分については、指定管理者制度の導入などにより委託化を進め、コストの低減を図っていく方針である。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164250</xdr:rowOff>
    </xdr:from>
    <xdr:to>
      <xdr:col>23</xdr:col>
      <xdr:colOff>133350</xdr:colOff>
      <xdr:row>85</xdr:row>
      <xdr:rowOff>138083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66050"/>
          <a:ext cx="838200" cy="14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38030</xdr:rowOff>
    </xdr:from>
    <xdr:to>
      <xdr:col>19</xdr:col>
      <xdr:colOff>133350</xdr:colOff>
      <xdr:row>84</xdr:row>
      <xdr:rowOff>164250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39830"/>
          <a:ext cx="889000" cy="1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16360</xdr:rowOff>
    </xdr:from>
    <xdr:to>
      <xdr:col>15</xdr:col>
      <xdr:colOff>82550</xdr:colOff>
      <xdr:row>84</xdr:row>
      <xdr:rowOff>38030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46710"/>
          <a:ext cx="889000" cy="19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64827</xdr:rowOff>
    </xdr:from>
    <xdr:to>
      <xdr:col>11</xdr:col>
      <xdr:colOff>31750</xdr:colOff>
      <xdr:row>83</xdr:row>
      <xdr:rowOff>16360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23727"/>
          <a:ext cx="889000" cy="1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87283</xdr:rowOff>
    </xdr:from>
    <xdr:to>
      <xdr:col>23</xdr:col>
      <xdr:colOff>184150</xdr:colOff>
      <xdr:row>86</xdr:row>
      <xdr:rowOff>17433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59360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3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113450</xdr:rowOff>
    </xdr:from>
    <xdr:to>
      <xdr:col>19</xdr:col>
      <xdr:colOff>184150</xdr:colOff>
      <xdr:row>85</xdr:row>
      <xdr:rowOff>43600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1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28377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0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158680</xdr:rowOff>
    </xdr:from>
    <xdr:to>
      <xdr:col>15</xdr:col>
      <xdr:colOff>133350</xdr:colOff>
      <xdr:row>84</xdr:row>
      <xdr:rowOff>88830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73607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7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137010</xdr:rowOff>
    </xdr:from>
    <xdr:to>
      <xdr:col>11</xdr:col>
      <xdr:colOff>82550</xdr:colOff>
      <xdr:row>83</xdr:row>
      <xdr:rowOff>67160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51937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8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14027</xdr:rowOff>
    </xdr:from>
    <xdr:to>
      <xdr:col>7</xdr:col>
      <xdr:colOff>31750</xdr:colOff>
      <xdr:row>82</xdr:row>
      <xdr:rowOff>115627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100404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5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本市の職員の給与制度については、国の制度に準拠し、引き続き、国及び類似団体とバランスのとれた指数の達成に向けて取り組む。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153307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8290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16329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980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16329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32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33564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ワーク・ライフ・バランスの観点から、産休、育休者等に対応するために必要な職員を採用していること、令和２年度の中核市移行に伴い保健所等の業務に必要な人員を採用したこと、また、新型コロナウイルス感染症への対策、その他の新たな行政課題への対応を行ったことから、増加している。令和２年２月に策定した第３期職員体制計画に基づき、業務プロセス改善に取り組むと同時に、業務量に応じて最適な職員体制の構築を進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56515</xdr:rowOff>
    </xdr:from>
    <xdr:to>
      <xdr:col>81</xdr:col>
      <xdr:colOff>44450</xdr:colOff>
      <xdr:row>62</xdr:row>
      <xdr:rowOff>60537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8641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56515</xdr:rowOff>
    </xdr:from>
    <xdr:to>
      <xdr:col>77</xdr:col>
      <xdr:colOff>44450</xdr:colOff>
      <xdr:row>62</xdr:row>
      <xdr:rowOff>76623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8641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8255</xdr:rowOff>
    </xdr:from>
    <xdr:to>
      <xdr:col>72</xdr:col>
      <xdr:colOff>203200</xdr:colOff>
      <xdr:row>62</xdr:row>
      <xdr:rowOff>76623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3815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62</xdr:row>
      <xdr:rowOff>8255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01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9737</xdr:rowOff>
    </xdr:from>
    <xdr:to>
      <xdr:col>81</xdr:col>
      <xdr:colOff>95250</xdr:colOff>
      <xdr:row>62</xdr:row>
      <xdr:rowOff>111337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153264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5715</xdr:rowOff>
    </xdr:from>
    <xdr:to>
      <xdr:col>77</xdr:col>
      <xdr:colOff>95250</xdr:colOff>
      <xdr:row>62</xdr:row>
      <xdr:rowOff>107315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25823</xdr:rowOff>
    </xdr:from>
    <xdr:to>
      <xdr:col>73</xdr:col>
      <xdr:colOff>44450</xdr:colOff>
      <xdr:row>62</xdr:row>
      <xdr:rowOff>127423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112200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128905</xdr:rowOff>
    </xdr:from>
    <xdr:to>
      <xdr:col>68</xdr:col>
      <xdr:colOff>203200</xdr:colOff>
      <xdr:row>62</xdr:row>
      <xdr:rowOff>59055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92710</xdr:rowOff>
    </xdr:from>
    <xdr:to>
      <xdr:col>64</xdr:col>
      <xdr:colOff>152400</xdr:colOff>
      <xdr:row>62</xdr:row>
      <xdr:rowOff>22860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本市では、赤字地方債について、発行を極力抑制することを財政運営における指標の一つとしており、令和２年度及び４年度を除き、平成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臨時財政対策債を発行していない。また、過去に借り入れた地方債について、償還が完了するものも多く、地方債償還のための一般財源等を抑えることができていることから、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今後、大規模な普通建設事業の実施に伴う建設債の発行が見込まれることから、適切な市債管理に努める必要がある。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134620</xdr:rowOff>
    </xdr:from>
    <xdr:to>
      <xdr:col>81</xdr:col>
      <xdr:colOff>44450</xdr:colOff>
      <xdr:row>44</xdr:row>
      <xdr:rowOff>60537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78270"/>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49547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22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134620</xdr:rowOff>
    </xdr:from>
    <xdr:to>
      <xdr:col>81</xdr:col>
      <xdr:colOff>133350</xdr:colOff>
      <xdr:row>37</xdr:row>
      <xdr:rowOff>134620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7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142663</xdr:rowOff>
    </xdr:from>
    <xdr:to>
      <xdr:col>81</xdr:col>
      <xdr:colOff>44450</xdr:colOff>
      <xdr:row>38</xdr:row>
      <xdr:rowOff>43604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48631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64364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142663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4139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70273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3656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108373</xdr:rowOff>
    </xdr:from>
    <xdr:to>
      <xdr:col>73</xdr:col>
      <xdr:colOff>44450</xdr:colOff>
      <xdr:row>41</xdr:row>
      <xdr:rowOff>38523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23300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22013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365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98231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85530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91863</xdr:rowOff>
    </xdr:from>
    <xdr:to>
      <xdr:col>77</xdr:col>
      <xdr:colOff>95250</xdr:colOff>
      <xdr:row>38</xdr:row>
      <xdr:rowOff>22013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32190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19473</xdr:rowOff>
    </xdr:from>
    <xdr:to>
      <xdr:col>73</xdr:col>
      <xdr:colOff>44450</xdr:colOff>
      <xdr:row>37</xdr:row>
      <xdr:rowOff>121073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131250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142663</xdr:rowOff>
    </xdr:from>
    <xdr:to>
      <xdr:col>64</xdr:col>
      <xdr:colOff>152400</xdr:colOff>
      <xdr:row>37</xdr:row>
      <xdr:rowOff>72813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82990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本市が将来負担する可能性のある債務等の規模は、令和３年度に引き続き類団体に比べて小さい。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しかし、今後土地区画整理事業や千里ニュータウン再開発事業などの大規模な普通建設事業を実施予定であり、その財源として多額の地方債発行を予定しており、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比率が上昇することが見込まれることから、今後も事業実施の適正化を図り、財政の健全化に努める。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51511</xdr:rowOff>
    </xdr:from>
    <xdr:to>
      <xdr:col>64</xdr:col>
      <xdr:colOff>152400</xdr:colOff>
      <xdr:row>15</xdr:row>
      <xdr:rowOff>153111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2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163288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9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381,316
374,966
36.09
160,136,757
156,308,636
1,482,143
78,624,182
57,075,668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や手当の水準が類似団体と比較して高いために、経常収支比率の人件費分が高くなっており、改善を図っていく。具体的には、業務委託化による職員数の減など行財政改革への取組を通じて人件費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77470</xdr:rowOff>
    </xdr:from>
    <xdr:to>
      <xdr:col>24</xdr:col>
      <xdr:colOff>25400</xdr:colOff>
      <xdr:row>39</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64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92710</xdr:rowOff>
    </xdr:from>
    <xdr:to>
      <xdr:col>19</xdr:col>
      <xdr:colOff>187325</xdr:colOff>
      <xdr:row>39</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7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03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16510</xdr:rowOff>
    </xdr:from>
    <xdr:to>
      <xdr:col>11</xdr:col>
      <xdr:colOff>9525</xdr:colOff>
      <xdr:row>39</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0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100347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26670</xdr:rowOff>
    </xdr:from>
    <xdr:to>
      <xdr:col>24</xdr:col>
      <xdr:colOff>76200</xdr:colOff>
      <xdr:row>39</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137160</xdr:rowOff>
    </xdr:from>
    <xdr:to>
      <xdr:col>11</xdr:col>
      <xdr:colOff>60325</xdr:colOff>
      <xdr:row>39</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52087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物件費が類似団体平均に比べ高</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のは、類似団体平均と比較し、当市は保有する施設数が多いためである。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令和４年度においては、全国的な傾向ではあるが、光熱費や物価</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高騰の影響によ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物件費の決算額を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押し上げる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今後は、民間でも実施可能な部分については、指定管理者制度の導入などにより委託化を進め、コストの低減を図っていく方針である。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118836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784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20864</xdr:rowOff>
    </xdr:from>
    <xdr:to>
      <xdr:col>78</xdr:col>
      <xdr:colOff>69850</xdr:colOff>
      <xdr:row>19</xdr:row>
      <xdr:rowOff>140607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78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140607</xdr:rowOff>
    </xdr:from>
    <xdr:to>
      <xdr:col>73</xdr:col>
      <xdr:colOff>180975</xdr:colOff>
      <xdr:row>20</xdr:row>
      <xdr:rowOff>23586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398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23586</xdr:rowOff>
    </xdr:from>
    <xdr:to>
      <xdr:col>69</xdr:col>
      <xdr:colOff>92075</xdr:colOff>
      <xdr:row>20</xdr:row>
      <xdr:rowOff>34472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452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68036</xdr:rowOff>
    </xdr:from>
    <xdr:to>
      <xdr:col>82</xdr:col>
      <xdr:colOff>158750</xdr:colOff>
      <xdr:row>19</xdr:row>
      <xdr:rowOff>169636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40113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89807</xdr:rowOff>
    </xdr:from>
    <xdr:to>
      <xdr:col>74</xdr:col>
      <xdr:colOff>31750</xdr:colOff>
      <xdr:row>20</xdr:row>
      <xdr:rowOff>19957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4734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144236</xdr:rowOff>
    </xdr:from>
    <xdr:to>
      <xdr:col>69</xdr:col>
      <xdr:colOff>142875</xdr:colOff>
      <xdr:row>20</xdr:row>
      <xdr:rowOff>74386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59163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155122</xdr:rowOff>
    </xdr:from>
    <xdr:to>
      <xdr:col>65</xdr:col>
      <xdr:colOff>53975</xdr:colOff>
      <xdr:row>20</xdr:row>
      <xdr:rowOff>85272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70049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扶助費に係る経常収支比率が類似団体平均を上回り、かつ上昇傾向にある要因として、施設型・地域型保育給付費の増加などが挙げられる。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今後も十分な事業費の精査を行い、持続可能な給付施策の運営に努める。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8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42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69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その他に係る経常収支比率が類似団体平均を上回っているのは、繰出金の増加が主な要因である。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特別会計において、繰出金が前年度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増となったこと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から類似団体内平均値と比べて高い比率を示している。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介護保険会計</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において保険料の適正化を図ることなどにより、税収を主な財源とする普通会計の負担額を減らしていくよう努める。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82550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47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47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133350</xdr:rowOff>
    </xdr:from>
    <xdr:to>
      <xdr:col>73</xdr:col>
      <xdr:colOff>180975</xdr:colOff>
      <xdr:row>59</xdr:row>
      <xdr:rowOff>133350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4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57150</xdr:rowOff>
    </xdr:from>
    <xdr:to>
      <xdr:col>69</xdr:col>
      <xdr:colOff>92075</xdr:colOff>
      <xdr:row>59</xdr:row>
      <xdr:rowOff>133350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7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31750</xdr:rowOff>
    </xdr:from>
    <xdr:to>
      <xdr:col>82</xdr:col>
      <xdr:colOff>158750</xdr:colOff>
      <xdr:row>59</xdr:row>
      <xdr:rowOff>133350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82550</xdr:rowOff>
    </xdr:from>
    <xdr:to>
      <xdr:col>74</xdr:col>
      <xdr:colOff>31750</xdr:colOff>
      <xdr:row>60</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82550</xdr:rowOff>
    </xdr:from>
    <xdr:to>
      <xdr:col>69</xdr:col>
      <xdr:colOff>142875</xdr:colOff>
      <xdr:row>60</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わずかではあるが、類似団体平均を下回る状況が続いている。今後、補助金ガイドラインに沿って、補助金を交付するのが適当な事業を行っているのかなどについて精査を行い、引き続き経費の縮減に努める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130810</xdr:rowOff>
    </xdr:from>
    <xdr:to>
      <xdr:col>82</xdr:col>
      <xdr:colOff>107950</xdr:colOff>
      <xdr:row>33</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88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33</xdr:row>
      <xdr:rowOff>146050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9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146050</xdr:rowOff>
    </xdr:from>
    <xdr:to>
      <xdr:col>73</xdr:col>
      <xdr:colOff>180975</xdr:colOff>
      <xdr:row>34</xdr:row>
      <xdr:rowOff>20320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0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20320</xdr:rowOff>
    </xdr:from>
    <xdr:to>
      <xdr:col>69</xdr:col>
      <xdr:colOff>92075</xdr:colOff>
      <xdr:row>34</xdr:row>
      <xdr:rowOff>66040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84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52087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80010</xdr:rowOff>
    </xdr:from>
    <xdr:to>
      <xdr:col>82</xdr:col>
      <xdr:colOff>158750</xdr:colOff>
      <xdr:row>34</xdr:row>
      <xdr:rowOff>10160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96537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87630</xdr:rowOff>
    </xdr:from>
    <xdr:to>
      <xdr:col>78</xdr:col>
      <xdr:colOff>120650</xdr:colOff>
      <xdr:row>34</xdr:row>
      <xdr:rowOff>17780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27957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95250</xdr:rowOff>
    </xdr:from>
    <xdr:to>
      <xdr:col>74</xdr:col>
      <xdr:colOff>31750</xdr:colOff>
      <xdr:row>34</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35577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140970</xdr:rowOff>
    </xdr:from>
    <xdr:to>
      <xdr:col>69</xdr:col>
      <xdr:colOff>142875</xdr:colOff>
      <xdr:row>34</xdr:row>
      <xdr:rowOff>71120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81297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資産形成につながらない負担を将来世代へ先送りしないよう、赤字地方債の発行を極力抑制していることや、起債対象となる事業の必要性・効果等を十分に検討し、必要最小限の発行に努めてきた結果、公債費に係る経常収支比率は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ポイント下回っている。今後も事業実施の適正化を図り、財政の健全化に努める。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xdr:rowOff>
    </xdr:from>
    <xdr:to>
      <xdr:col>24</xdr:col>
      <xdr:colOff>25400</xdr:colOff>
      <xdr:row>74</xdr:row>
      <xdr:rowOff>43180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700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168910</xdr:rowOff>
    </xdr:from>
    <xdr:to>
      <xdr:col>19</xdr:col>
      <xdr:colOff>187325</xdr:colOff>
      <xdr:row>74</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684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168910</xdr:rowOff>
    </xdr:from>
    <xdr:to>
      <xdr:col>15</xdr:col>
      <xdr:colOff>98425</xdr:colOff>
      <xdr:row>74</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684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153670</xdr:rowOff>
    </xdr:from>
    <xdr:to>
      <xdr:col>11</xdr:col>
      <xdr:colOff>9525</xdr:colOff>
      <xdr:row>74</xdr:row>
      <xdr:rowOff>12700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669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163830</xdr:rowOff>
    </xdr:from>
    <xdr:to>
      <xdr:col>24</xdr:col>
      <xdr:colOff>76200</xdr:colOff>
      <xdr:row>74</xdr:row>
      <xdr:rowOff>93980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133350</xdr:rowOff>
    </xdr:from>
    <xdr:to>
      <xdr:col>20</xdr:col>
      <xdr:colOff>38100</xdr:colOff>
      <xdr:row>74</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73677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118110</xdr:rowOff>
    </xdr:from>
    <xdr:to>
      <xdr:col>15</xdr:col>
      <xdr:colOff>149225</xdr:colOff>
      <xdr:row>74</xdr:row>
      <xdr:rowOff>48260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58437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133350</xdr:rowOff>
    </xdr:from>
    <xdr:to>
      <xdr:col>11</xdr:col>
      <xdr:colOff>60325</xdr:colOff>
      <xdr:row>74</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73677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102870</xdr:rowOff>
    </xdr:from>
    <xdr:to>
      <xdr:col>6</xdr:col>
      <xdr:colOff>171450</xdr:colOff>
      <xdr:row>74</xdr:row>
      <xdr:rowOff>33020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43197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直営の公共施設を多く有していることや市独自事業を実施してきたことから、補助費等及び扶助費以外の各性質で類似団体内平均値を大きく上回っており、類似団体の中で最も高い数値を示している。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今後も事務事業を精査し、持続可能な財政運営に努めていく。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76708</xdr:rowOff>
    </xdr:from>
    <xdr:to>
      <xdr:col>82</xdr:col>
      <xdr:colOff>107950</xdr:colOff>
      <xdr:row>80</xdr:row>
      <xdr:rowOff>136144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7927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76708</xdr:rowOff>
    </xdr:from>
    <xdr:to>
      <xdr:col>78</xdr:col>
      <xdr:colOff>69850</xdr:colOff>
      <xdr:row>80</xdr:row>
      <xdr:rowOff>145287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7927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145287</xdr:rowOff>
    </xdr:from>
    <xdr:to>
      <xdr:col>73</xdr:col>
      <xdr:colOff>180975</xdr:colOff>
      <xdr:row>81</xdr:row>
      <xdr:rowOff>33274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8612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5842</xdr:rowOff>
    </xdr:from>
    <xdr:to>
      <xdr:col>69</xdr:col>
      <xdr:colOff>92075</xdr:colOff>
      <xdr:row>81</xdr:row>
      <xdr:rowOff>33274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893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101109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85344</xdr:rowOff>
    </xdr:from>
    <xdr:to>
      <xdr:col>82</xdr:col>
      <xdr:colOff>158750</xdr:colOff>
      <xdr:row>81</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165371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25908</xdr:rowOff>
    </xdr:from>
    <xdr:to>
      <xdr:col>78</xdr:col>
      <xdr:colOff>120650</xdr:colOff>
      <xdr:row>80</xdr:row>
      <xdr:rowOff>127508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112285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94487</xdr:rowOff>
    </xdr:from>
    <xdr:to>
      <xdr:col>74</xdr:col>
      <xdr:colOff>31750</xdr:colOff>
      <xdr:row>81</xdr:row>
      <xdr:rowOff>24637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9414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153924</xdr:rowOff>
    </xdr:from>
    <xdr:to>
      <xdr:col>69</xdr:col>
      <xdr:colOff>142875</xdr:colOff>
      <xdr:row>81</xdr:row>
      <xdr:rowOff>84074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68851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126492</xdr:rowOff>
    </xdr:from>
    <xdr:to>
      <xdr:col>65</xdr:col>
      <xdr:colOff>53975</xdr:colOff>
      <xdr:row>81</xdr:row>
      <xdr:rowOff>56642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41419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30264</xdr:rowOff>
    </xdr:from>
    <xdr:to>
      <xdr:col>29</xdr:col>
      <xdr:colOff>127000</xdr:colOff>
      <xdr:row>16</xdr:row>
      <xdr:rowOff>43752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21089"/>
          <a:ext cx="647700" cy="1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30264</xdr:rowOff>
    </xdr:from>
    <xdr:to>
      <xdr:col>26</xdr:col>
      <xdr:colOff>50800</xdr:colOff>
      <xdr:row>16</xdr:row>
      <xdr:rowOff>84366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1089"/>
          <a:ext cx="698500" cy="54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84366</xdr:rowOff>
    </xdr:from>
    <xdr:to>
      <xdr:col>22</xdr:col>
      <xdr:colOff>114300</xdr:colOff>
      <xdr:row>16</xdr:row>
      <xdr:rowOff>153403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75191"/>
          <a:ext cx="6985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153403</xdr:rowOff>
    </xdr:from>
    <xdr:to>
      <xdr:col>18</xdr:col>
      <xdr:colOff>177800</xdr:colOff>
      <xdr:row>16</xdr:row>
      <xdr:rowOff>166776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44228"/>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7506</xdr:rowOff>
    </xdr:from>
    <xdr:to>
      <xdr:col>19</xdr:col>
      <xdr:colOff>38100</xdr:colOff>
      <xdr:row>17</xdr:row>
      <xdr:rowOff>109106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93883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36081</xdr:rowOff>
    </xdr:from>
    <xdr:to>
      <xdr:col>15</xdr:col>
      <xdr:colOff>101600</xdr:colOff>
      <xdr:row>17</xdr:row>
      <xdr:rowOff>137681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122458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164402</xdr:rowOff>
    </xdr:from>
    <xdr:to>
      <xdr:col>29</xdr:col>
      <xdr:colOff>177800</xdr:colOff>
      <xdr:row>16</xdr:row>
      <xdr:rowOff>94552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9479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150914</xdr:rowOff>
    </xdr:from>
    <xdr:to>
      <xdr:col>26</xdr:col>
      <xdr:colOff>101600</xdr:colOff>
      <xdr:row>16</xdr:row>
      <xdr:rowOff>81064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91241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39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33566</xdr:rowOff>
    </xdr:from>
    <xdr:to>
      <xdr:col>22</xdr:col>
      <xdr:colOff>165100</xdr:colOff>
      <xdr:row>16</xdr:row>
      <xdr:rowOff>135166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2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145343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102603</xdr:rowOff>
    </xdr:from>
    <xdr:to>
      <xdr:col>19</xdr:col>
      <xdr:colOff>38100</xdr:colOff>
      <xdr:row>17</xdr:row>
      <xdr:rowOff>32753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42930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6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115976</xdr:rowOff>
    </xdr:from>
    <xdr:to>
      <xdr:col>15</xdr:col>
      <xdr:colOff>101600</xdr:colOff>
      <xdr:row>17</xdr:row>
      <xdr:rowOff>46126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56303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7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40818</xdr:rowOff>
    </xdr:from>
    <xdr:to>
      <xdr:col>29</xdr:col>
      <xdr:colOff>127000</xdr:colOff>
      <xdr:row>37</xdr:row>
      <xdr:rowOff>70421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65518"/>
          <a:ext cx="647700" cy="29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70421</xdr:rowOff>
    </xdr:from>
    <xdr:to>
      <xdr:col>26</xdr:col>
      <xdr:colOff>50800</xdr:colOff>
      <xdr:row>37</xdr:row>
      <xdr:rowOff>121133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95121"/>
          <a:ext cx="698500" cy="50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121133</xdr:rowOff>
    </xdr:from>
    <xdr:to>
      <xdr:col>22</xdr:col>
      <xdr:colOff>114300</xdr:colOff>
      <xdr:row>37</xdr:row>
      <xdr:rowOff>207048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245833"/>
          <a:ext cx="698500" cy="8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207048</xdr:rowOff>
    </xdr:from>
    <xdr:to>
      <xdr:col>18</xdr:col>
      <xdr:colOff>177800</xdr:colOff>
      <xdr:row>37</xdr:row>
      <xdr:rowOff>258597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331748"/>
          <a:ext cx="6985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270548</xdr:rowOff>
    </xdr:from>
    <xdr:to>
      <xdr:col>19</xdr:col>
      <xdr:colOff>38100</xdr:colOff>
      <xdr:row>36</xdr:row>
      <xdr:rowOff>29248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39425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258051</xdr:rowOff>
    </xdr:from>
    <xdr:to>
      <xdr:col>15</xdr:col>
      <xdr:colOff>101600</xdr:colOff>
      <xdr:row>36</xdr:row>
      <xdr:rowOff>16751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26928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161468</xdr:rowOff>
    </xdr:from>
    <xdr:to>
      <xdr:col>29</xdr:col>
      <xdr:colOff>177800</xdr:colOff>
      <xdr:row>37</xdr:row>
      <xdr:rowOff>91618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1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133545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8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19621</xdr:rowOff>
    </xdr:from>
    <xdr:to>
      <xdr:col>26</xdr:col>
      <xdr:colOff>101600</xdr:colOff>
      <xdr:row>37</xdr:row>
      <xdr:rowOff>121221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4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105998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30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70333</xdr:rowOff>
    </xdr:from>
    <xdr:to>
      <xdr:col>22</xdr:col>
      <xdr:colOff>165100</xdr:colOff>
      <xdr:row>37</xdr:row>
      <xdr:rowOff>171933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9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156710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8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156248</xdr:rowOff>
    </xdr:from>
    <xdr:to>
      <xdr:col>19</xdr:col>
      <xdr:colOff>38100</xdr:colOff>
      <xdr:row>37</xdr:row>
      <xdr:rowOff>257848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80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242625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6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207797</xdr:rowOff>
    </xdr:from>
    <xdr:to>
      <xdr:col>15</xdr:col>
      <xdr:colOff>101600</xdr:colOff>
      <xdr:row>37</xdr:row>
      <xdr:rowOff>309397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33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294174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4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381,316
374,966
36.09
160,136,757
156,308,636
1,482,143
78,624,182
57,075,668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940</xdr:rowOff>
    </xdr:from>
    <xdr:to>
      <xdr:col>24</xdr:col>
      <xdr:colOff>63500</xdr:colOff>
      <xdr:row>34</xdr:row>
      <xdr:rowOff>6361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30240"/>
          <a:ext cx="8382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6361</xdr:rowOff>
    </xdr:from>
    <xdr:to>
      <xdr:col>19</xdr:col>
      <xdr:colOff>177800</xdr:colOff>
      <xdr:row>34</xdr:row>
      <xdr:rowOff>40487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35661"/>
          <a:ext cx="8890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40487</xdr:rowOff>
    </xdr:from>
    <xdr:to>
      <xdr:col>15</xdr:col>
      <xdr:colOff>50800</xdr:colOff>
      <xdr:row>35</xdr:row>
      <xdr:rowOff>77390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69787"/>
          <a:ext cx="889000" cy="20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63805</xdr:rowOff>
    </xdr:from>
    <xdr:to>
      <xdr:col>10</xdr:col>
      <xdr:colOff>114300</xdr:colOff>
      <xdr:row>35</xdr:row>
      <xdr:rowOff>77390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64555"/>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121590</xdr:rowOff>
    </xdr:from>
    <xdr:to>
      <xdr:col>24</xdr:col>
      <xdr:colOff>114300</xdr:colOff>
      <xdr:row>34</xdr:row>
      <xdr:rowOff>51740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144467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127011</xdr:rowOff>
    </xdr:from>
    <xdr:to>
      <xdr:col>20</xdr:col>
      <xdr:colOff>38100</xdr:colOff>
      <xdr:row>34</xdr:row>
      <xdr:rowOff>57161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73688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161137</xdr:rowOff>
    </xdr:from>
    <xdr:to>
      <xdr:col>15</xdr:col>
      <xdr:colOff>101600</xdr:colOff>
      <xdr:row>34</xdr:row>
      <xdr:rowOff>91287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107814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26590</xdr:rowOff>
    </xdr:from>
    <xdr:to>
      <xdr:col>10</xdr:col>
      <xdr:colOff>165100</xdr:colOff>
      <xdr:row>35</xdr:row>
      <xdr:rowOff>128190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144717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13005</xdr:rowOff>
    </xdr:from>
    <xdr:to>
      <xdr:col>6</xdr:col>
      <xdr:colOff>38100</xdr:colOff>
      <xdr:row>35</xdr:row>
      <xdr:rowOff>114605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131132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83274</xdr:rowOff>
    </xdr:from>
    <xdr:to>
      <xdr:col>24</xdr:col>
      <xdr:colOff>63500</xdr:colOff>
      <xdr:row>56</xdr:row>
      <xdr:rowOff>27991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41574"/>
          <a:ext cx="838200" cy="28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27991</xdr:rowOff>
    </xdr:from>
    <xdr:to>
      <xdr:col>19</xdr:col>
      <xdr:colOff>177800</xdr:colOff>
      <xdr:row>57</xdr:row>
      <xdr:rowOff>41211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29191"/>
          <a:ext cx="889000" cy="18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41211</xdr:rowOff>
    </xdr:from>
    <xdr:to>
      <xdr:col>15</xdr:col>
      <xdr:colOff>50800</xdr:colOff>
      <xdr:row>57</xdr:row>
      <xdr:rowOff>139776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13861"/>
          <a:ext cx="889000" cy="9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139776</xdr:rowOff>
    </xdr:from>
    <xdr:to>
      <xdr:col>10</xdr:col>
      <xdr:colOff>114300</xdr:colOff>
      <xdr:row>59</xdr:row>
      <xdr:rowOff>8636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12426"/>
          <a:ext cx="889000" cy="2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62726</xdr:rowOff>
    </xdr:from>
    <xdr:to>
      <xdr:col>10</xdr:col>
      <xdr:colOff>165100</xdr:colOff>
      <xdr:row>58</xdr:row>
      <xdr:rowOff>164326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0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155453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9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20320</xdr:rowOff>
    </xdr:from>
    <xdr:to>
      <xdr:col>6</xdr:col>
      <xdr:colOff>38100</xdr:colOff>
      <xdr:row>59</xdr:row>
      <xdr:rowOff>121920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113047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32474</xdr:rowOff>
    </xdr:from>
    <xdr:to>
      <xdr:col>24</xdr:col>
      <xdr:colOff>114300</xdr:colOff>
      <xdr:row>54</xdr:row>
      <xdr:rowOff>134074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9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55351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4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148641</xdr:rowOff>
    </xdr:from>
    <xdr:to>
      <xdr:col>20</xdr:col>
      <xdr:colOff>38100</xdr:colOff>
      <xdr:row>56</xdr:row>
      <xdr:rowOff>78791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95318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161861</xdr:rowOff>
    </xdr:from>
    <xdr:to>
      <xdr:col>15</xdr:col>
      <xdr:colOff>101600</xdr:colOff>
      <xdr:row>57</xdr:row>
      <xdr:rowOff>92011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108538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3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88976</xdr:rowOff>
    </xdr:from>
    <xdr:to>
      <xdr:col>10</xdr:col>
      <xdr:colOff>165100</xdr:colOff>
      <xdr:row>58</xdr:row>
      <xdr:rowOff>19126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35653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129286</xdr:rowOff>
    </xdr:from>
    <xdr:to>
      <xdr:col>6</xdr:col>
      <xdr:colOff>38100</xdr:colOff>
      <xdr:row>59</xdr:row>
      <xdr:rowOff>59436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75963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126498</xdr:rowOff>
    </xdr:from>
    <xdr:to>
      <xdr:col>24</xdr:col>
      <xdr:colOff>63500</xdr:colOff>
      <xdr:row>75</xdr:row>
      <xdr:rowOff>129127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85248"/>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116840</xdr:rowOff>
    </xdr:from>
    <xdr:to>
      <xdr:col>19</xdr:col>
      <xdr:colOff>177800</xdr:colOff>
      <xdr:row>75</xdr:row>
      <xdr:rowOff>126498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975590"/>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116840</xdr:rowOff>
    </xdr:from>
    <xdr:to>
      <xdr:col>15</xdr:col>
      <xdr:colOff>50800</xdr:colOff>
      <xdr:row>75</xdr:row>
      <xdr:rowOff>157702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975590"/>
          <a:ext cx="889000" cy="4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157702</xdr:rowOff>
    </xdr:from>
    <xdr:to>
      <xdr:col>10</xdr:col>
      <xdr:colOff>114300</xdr:colOff>
      <xdr:row>76</xdr:row>
      <xdr:rowOff>3683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16452"/>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53239</xdr:rowOff>
    </xdr:from>
    <xdr:to>
      <xdr:col>10</xdr:col>
      <xdr:colOff>165100</xdr:colOff>
      <xdr:row>76</xdr:row>
      <xdr:rowOff>154839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145966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59982</xdr:rowOff>
    </xdr:from>
    <xdr:to>
      <xdr:col>6</xdr:col>
      <xdr:colOff>38100</xdr:colOff>
      <xdr:row>76</xdr:row>
      <xdr:rowOff>161582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152709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78327</xdr:rowOff>
    </xdr:from>
    <xdr:to>
      <xdr:col>24</xdr:col>
      <xdr:colOff>114300</xdr:colOff>
      <xdr:row>76</xdr:row>
      <xdr:rowOff>8477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101204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8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75698</xdr:rowOff>
    </xdr:from>
    <xdr:to>
      <xdr:col>20</xdr:col>
      <xdr:colOff>38100</xdr:colOff>
      <xdr:row>76</xdr:row>
      <xdr:rowOff>5848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22375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7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66040</xdr:rowOff>
    </xdr:from>
    <xdr:to>
      <xdr:col>15</xdr:col>
      <xdr:colOff>101600</xdr:colOff>
      <xdr:row>75</xdr:row>
      <xdr:rowOff>167639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12717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70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106902</xdr:rowOff>
    </xdr:from>
    <xdr:to>
      <xdr:col>10</xdr:col>
      <xdr:colOff>165100</xdr:colOff>
      <xdr:row>76</xdr:row>
      <xdr:rowOff>37052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53579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74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124333</xdr:rowOff>
    </xdr:from>
    <xdr:to>
      <xdr:col>6</xdr:col>
      <xdr:colOff>38100</xdr:colOff>
      <xdr:row>76</xdr:row>
      <xdr:rowOff>54483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71010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75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93066</xdr:rowOff>
    </xdr:from>
    <xdr:to>
      <xdr:col>24</xdr:col>
      <xdr:colOff>63500</xdr:colOff>
      <xdr:row>96</xdr:row>
      <xdr:rowOff>161613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52266"/>
          <a:ext cx="838200" cy="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93066</xdr:rowOff>
    </xdr:from>
    <xdr:to>
      <xdr:col>19</xdr:col>
      <xdr:colOff>177800</xdr:colOff>
      <xdr:row>98</xdr:row>
      <xdr:rowOff>57513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52266"/>
          <a:ext cx="889000" cy="30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57513</xdr:rowOff>
    </xdr:from>
    <xdr:to>
      <xdr:col>15</xdr:col>
      <xdr:colOff>50800</xdr:colOff>
      <xdr:row>98</xdr:row>
      <xdr:rowOff>75702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59613"/>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75702</xdr:rowOff>
    </xdr:from>
    <xdr:to>
      <xdr:col>10</xdr:col>
      <xdr:colOff>114300</xdr:colOff>
      <xdr:row>98</xdr:row>
      <xdr:rowOff>139711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7780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19438</xdr:rowOff>
    </xdr:from>
    <xdr:to>
      <xdr:col>10</xdr:col>
      <xdr:colOff>165100</xdr:colOff>
      <xdr:row>99</xdr:row>
      <xdr:rowOff>121038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9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112165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70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47392</xdr:rowOff>
    </xdr:from>
    <xdr:to>
      <xdr:col>6</xdr:col>
      <xdr:colOff>38100</xdr:colOff>
      <xdr:row>99</xdr:row>
      <xdr:rowOff>148992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70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140119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71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110813</xdr:rowOff>
    </xdr:from>
    <xdr:to>
      <xdr:col>24</xdr:col>
      <xdr:colOff>114300</xdr:colOff>
      <xdr:row>97</xdr:row>
      <xdr:rowOff>40963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89240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4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42266</xdr:rowOff>
    </xdr:from>
    <xdr:to>
      <xdr:col>20</xdr:col>
      <xdr:colOff>38100</xdr:colOff>
      <xdr:row>96</xdr:row>
      <xdr:rowOff>143866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134993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9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6713</xdr:rowOff>
    </xdr:from>
    <xdr:to>
      <xdr:col>15</xdr:col>
      <xdr:colOff>101600</xdr:colOff>
      <xdr:row>98</xdr:row>
      <xdr:rowOff>108313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99440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90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24902</xdr:rowOff>
    </xdr:from>
    <xdr:to>
      <xdr:col>10</xdr:col>
      <xdr:colOff>165100</xdr:colOff>
      <xdr:row>98</xdr:row>
      <xdr:rowOff>126502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2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143029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60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88911</xdr:rowOff>
    </xdr:from>
    <xdr:to>
      <xdr:col>6</xdr:col>
      <xdr:colOff>38100</xdr:colOff>
      <xdr:row>99</xdr:row>
      <xdr:rowOff>19061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35588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66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142617</xdr:rowOff>
    </xdr:from>
    <xdr:to>
      <xdr:col>55</xdr:col>
      <xdr:colOff>0</xdr:colOff>
      <xdr:row>38</xdr:row>
      <xdr:rowOff>17258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86267"/>
          <a:ext cx="838200" cy="4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49370</xdr:rowOff>
    </xdr:from>
    <xdr:to>
      <xdr:col>50</xdr:col>
      <xdr:colOff>114300</xdr:colOff>
      <xdr:row>38</xdr:row>
      <xdr:rowOff>17258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364320"/>
          <a:ext cx="889000" cy="116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49370</xdr:rowOff>
    </xdr:from>
    <xdr:to>
      <xdr:col>45</xdr:col>
      <xdr:colOff>177800</xdr:colOff>
      <xdr:row>38</xdr:row>
      <xdr:rowOff>41979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364320"/>
          <a:ext cx="889000" cy="119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41979</xdr:rowOff>
    </xdr:from>
    <xdr:to>
      <xdr:col>41</xdr:col>
      <xdr:colOff>50800</xdr:colOff>
      <xdr:row>38</xdr:row>
      <xdr:rowOff>42894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570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36616</xdr:rowOff>
    </xdr:from>
    <xdr:to>
      <xdr:col>41</xdr:col>
      <xdr:colOff>101600</xdr:colOff>
      <xdr:row>37</xdr:row>
      <xdr:rowOff>138216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154743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41395</xdr:rowOff>
    </xdr:from>
    <xdr:to>
      <xdr:col>36</xdr:col>
      <xdr:colOff>165100</xdr:colOff>
      <xdr:row>37</xdr:row>
      <xdr:rowOff>142995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159522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91817</xdr:rowOff>
    </xdr:from>
    <xdr:to>
      <xdr:col>55</xdr:col>
      <xdr:colOff>50800</xdr:colOff>
      <xdr:row>38</xdr:row>
      <xdr:rowOff>21968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35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6744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5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137907</xdr:rowOff>
    </xdr:from>
    <xdr:to>
      <xdr:col>50</xdr:col>
      <xdr:colOff>165100</xdr:colOff>
      <xdr:row>38</xdr:row>
      <xdr:rowOff>68058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815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59185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7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170020</xdr:rowOff>
    </xdr:from>
    <xdr:to>
      <xdr:col>46</xdr:col>
      <xdr:colOff>38100</xdr:colOff>
      <xdr:row>31</xdr:row>
      <xdr:rowOff>100170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91297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4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162629</xdr:rowOff>
    </xdr:from>
    <xdr:to>
      <xdr:col>41</xdr:col>
      <xdr:colOff>101600</xdr:colOff>
      <xdr:row>38</xdr:row>
      <xdr:rowOff>92779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83906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163544</xdr:rowOff>
    </xdr:from>
    <xdr:to>
      <xdr:col>36</xdr:col>
      <xdr:colOff>165100</xdr:colOff>
      <xdr:row>38</xdr:row>
      <xdr:rowOff>93694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84821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37092</xdr:rowOff>
    </xdr:from>
    <xdr:to>
      <xdr:col>55</xdr:col>
      <xdr:colOff>0</xdr:colOff>
      <xdr:row>57</xdr:row>
      <xdr:rowOff>76786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09742"/>
          <a:ext cx="838200" cy="3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65911</xdr:rowOff>
    </xdr:from>
    <xdr:to>
      <xdr:col>50</xdr:col>
      <xdr:colOff>114300</xdr:colOff>
      <xdr:row>57</xdr:row>
      <xdr:rowOff>76786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38561"/>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65911</xdr:rowOff>
    </xdr:from>
    <xdr:to>
      <xdr:col>45</xdr:col>
      <xdr:colOff>177800</xdr:colOff>
      <xdr:row>58</xdr:row>
      <xdr:rowOff>16909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38561"/>
          <a:ext cx="889000" cy="1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142966</xdr:rowOff>
    </xdr:from>
    <xdr:to>
      <xdr:col>41</xdr:col>
      <xdr:colOff>50800</xdr:colOff>
      <xdr:row>58</xdr:row>
      <xdr:rowOff>16909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915616"/>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137314</xdr:rowOff>
    </xdr:from>
    <xdr:to>
      <xdr:col>41</xdr:col>
      <xdr:colOff>101600</xdr:colOff>
      <xdr:row>57</xdr:row>
      <xdr:rowOff>67464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3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83991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153855</xdr:rowOff>
    </xdr:from>
    <xdr:to>
      <xdr:col>36</xdr:col>
      <xdr:colOff>165100</xdr:colOff>
      <xdr:row>57</xdr:row>
      <xdr:rowOff>84005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100532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157742</xdr:rowOff>
    </xdr:from>
    <xdr:to>
      <xdr:col>55</xdr:col>
      <xdr:colOff>50800</xdr:colOff>
      <xdr:row>57</xdr:row>
      <xdr:rowOff>87892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136169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3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25986</xdr:rowOff>
    </xdr:from>
    <xdr:to>
      <xdr:col>50</xdr:col>
      <xdr:colOff>165100</xdr:colOff>
      <xdr:row>57</xdr:row>
      <xdr:rowOff>127586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118713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15111</xdr:rowOff>
    </xdr:from>
    <xdr:to>
      <xdr:col>46</xdr:col>
      <xdr:colOff>38100</xdr:colOff>
      <xdr:row>57</xdr:row>
      <xdr:rowOff>116711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107838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137559</xdr:rowOff>
    </xdr:from>
    <xdr:to>
      <xdr:col>41</xdr:col>
      <xdr:colOff>101600</xdr:colOff>
      <xdr:row>58</xdr:row>
      <xdr:rowOff>67709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58836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92166</xdr:rowOff>
    </xdr:from>
    <xdr:to>
      <xdr:col>36</xdr:col>
      <xdr:colOff>165100</xdr:colOff>
      <xdr:row>58</xdr:row>
      <xdr:rowOff>22316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13443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5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146101</xdr:rowOff>
    </xdr:from>
    <xdr:to>
      <xdr:col>55</xdr:col>
      <xdr:colOff>0</xdr:colOff>
      <xdr:row>77</xdr:row>
      <xdr:rowOff>17445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176301"/>
          <a:ext cx="8382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17445</xdr:rowOff>
    </xdr:from>
    <xdr:to>
      <xdr:col>50</xdr:col>
      <xdr:colOff>114300</xdr:colOff>
      <xdr:row>77</xdr:row>
      <xdr:rowOff>133345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19095"/>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116909</xdr:rowOff>
    </xdr:from>
    <xdr:to>
      <xdr:col>45</xdr:col>
      <xdr:colOff>177800</xdr:colOff>
      <xdr:row>77</xdr:row>
      <xdr:rowOff>133345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18559"/>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125047</xdr:rowOff>
    </xdr:from>
    <xdr:to>
      <xdr:col>41</xdr:col>
      <xdr:colOff>50800</xdr:colOff>
      <xdr:row>77</xdr:row>
      <xdr:rowOff>116909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155247"/>
          <a:ext cx="889000" cy="16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142210</xdr:rowOff>
    </xdr:from>
    <xdr:to>
      <xdr:col>41</xdr:col>
      <xdr:colOff>101600</xdr:colOff>
      <xdr:row>77</xdr:row>
      <xdr:rowOff>72360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88886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8021</xdr:rowOff>
    </xdr:from>
    <xdr:to>
      <xdr:col>36</xdr:col>
      <xdr:colOff>165100</xdr:colOff>
      <xdr:row>77</xdr:row>
      <xdr:rowOff>109621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100748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95301</xdr:rowOff>
    </xdr:from>
    <xdr:to>
      <xdr:col>55</xdr:col>
      <xdr:colOff>50800</xdr:colOff>
      <xdr:row>77</xdr:row>
      <xdr:rowOff>25451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1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118178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97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138095</xdr:rowOff>
    </xdr:from>
    <xdr:to>
      <xdr:col>50</xdr:col>
      <xdr:colOff>165100</xdr:colOff>
      <xdr:row>77</xdr:row>
      <xdr:rowOff>68245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59372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82545</xdr:rowOff>
    </xdr:from>
    <xdr:to>
      <xdr:col>46</xdr:col>
      <xdr:colOff>38100</xdr:colOff>
      <xdr:row>78</xdr:row>
      <xdr:rowOff>12695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3822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66109</xdr:rowOff>
    </xdr:from>
    <xdr:to>
      <xdr:col>41</xdr:col>
      <xdr:colOff>101600</xdr:colOff>
      <xdr:row>77</xdr:row>
      <xdr:rowOff>167709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158836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36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74247</xdr:rowOff>
    </xdr:from>
    <xdr:to>
      <xdr:col>36</xdr:col>
      <xdr:colOff>165100</xdr:colOff>
      <xdr:row>77</xdr:row>
      <xdr:rowOff>4397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10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20924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87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98050</xdr:rowOff>
    </xdr:from>
    <xdr:to>
      <xdr:col>55</xdr:col>
      <xdr:colOff>0</xdr:colOff>
      <xdr:row>95</xdr:row>
      <xdr:rowOff>109593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385800"/>
          <a:ext cx="838200" cy="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96244</xdr:rowOff>
    </xdr:from>
    <xdr:to>
      <xdr:col>50</xdr:col>
      <xdr:colOff>114300</xdr:colOff>
      <xdr:row>95</xdr:row>
      <xdr:rowOff>109593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212544"/>
          <a:ext cx="889000" cy="18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96244</xdr:rowOff>
    </xdr:from>
    <xdr:to>
      <xdr:col>45</xdr:col>
      <xdr:colOff>177800</xdr:colOff>
      <xdr:row>95</xdr:row>
      <xdr:rowOff>170013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12544"/>
          <a:ext cx="889000" cy="24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170013</xdr:rowOff>
    </xdr:from>
    <xdr:to>
      <xdr:col>41</xdr:col>
      <xdr:colOff>50800</xdr:colOff>
      <xdr:row>96</xdr:row>
      <xdr:rowOff>94049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457763"/>
          <a:ext cx="889000" cy="9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40162</xdr:rowOff>
    </xdr:from>
    <xdr:to>
      <xdr:col>41</xdr:col>
      <xdr:colOff>101600</xdr:colOff>
      <xdr:row>95</xdr:row>
      <xdr:rowOff>141762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158289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33441</xdr:rowOff>
    </xdr:from>
    <xdr:to>
      <xdr:col>36</xdr:col>
      <xdr:colOff>165100</xdr:colOff>
      <xdr:row>95</xdr:row>
      <xdr:rowOff>135041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151568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47250</xdr:rowOff>
    </xdr:from>
    <xdr:to>
      <xdr:col>55</xdr:col>
      <xdr:colOff>50800</xdr:colOff>
      <xdr:row>95</xdr:row>
      <xdr:rowOff>148850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25677</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3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58793</xdr:rowOff>
    </xdr:from>
    <xdr:to>
      <xdr:col>50</xdr:col>
      <xdr:colOff>165100</xdr:colOff>
      <xdr:row>95</xdr:row>
      <xdr:rowOff>160393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3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151520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43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45444</xdr:rowOff>
    </xdr:from>
    <xdr:to>
      <xdr:col>46</xdr:col>
      <xdr:colOff>38100</xdr:colOff>
      <xdr:row>94</xdr:row>
      <xdr:rowOff>147044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1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163571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93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119213</xdr:rowOff>
    </xdr:from>
    <xdr:to>
      <xdr:col>41</xdr:col>
      <xdr:colOff>101600</xdr:colOff>
      <xdr:row>96</xdr:row>
      <xdr:rowOff>49363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40490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49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43249</xdr:rowOff>
    </xdr:from>
    <xdr:to>
      <xdr:col>36</xdr:col>
      <xdr:colOff>165100</xdr:colOff>
      <xdr:row>96</xdr:row>
      <xdr:rowOff>144849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135976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59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134620</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4972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108712</xdr:rowOff>
    </xdr:from>
    <xdr:to>
      <xdr:col>76</xdr:col>
      <xdr:colOff>114300</xdr:colOff>
      <xdr:row>38</xdr:row>
      <xdr:rowOff>134620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2381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54356</xdr:rowOff>
    </xdr:from>
    <xdr:to>
      <xdr:col>71</xdr:col>
      <xdr:colOff>177800</xdr:colOff>
      <xdr:row>38</xdr:row>
      <xdr:rowOff>108712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398006"/>
          <a:ext cx="889000" cy="2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83820</xdr:rowOff>
    </xdr:from>
    <xdr:to>
      <xdr:col>72</xdr:col>
      <xdr:colOff>38100</xdr:colOff>
      <xdr:row>39</xdr:row>
      <xdr:rowOff>13970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5097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69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76581</xdr:rowOff>
    </xdr:from>
    <xdr:to>
      <xdr:col>67</xdr:col>
      <xdr:colOff>101600</xdr:colOff>
      <xdr:row>39</xdr:row>
      <xdr:rowOff>6731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9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169308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68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83820</xdr:rowOff>
    </xdr:from>
    <xdr:to>
      <xdr:col>76</xdr:col>
      <xdr:colOff>165100</xdr:colOff>
      <xdr:row>39</xdr:row>
      <xdr:rowOff>13970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5097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69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57912</xdr:rowOff>
    </xdr:from>
    <xdr:to>
      <xdr:col>72</xdr:col>
      <xdr:colOff>38100</xdr:colOff>
      <xdr:row>38</xdr:row>
      <xdr:rowOff>159512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4589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348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3556</xdr:rowOff>
    </xdr:from>
    <xdr:to>
      <xdr:col>67</xdr:col>
      <xdr:colOff>101600</xdr:colOff>
      <xdr:row>37</xdr:row>
      <xdr:rowOff>105156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121683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1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38398</xdr:rowOff>
    </xdr:from>
    <xdr:to>
      <xdr:col>85</xdr:col>
      <xdr:colOff>127000</xdr:colOff>
      <xdr:row>78</xdr:row>
      <xdr:rowOff>81832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41149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81832</xdr:rowOff>
    </xdr:from>
    <xdr:to>
      <xdr:col>81</xdr:col>
      <xdr:colOff>50800</xdr:colOff>
      <xdr:row>78</xdr:row>
      <xdr:rowOff>112007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454932"/>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112007</xdr:rowOff>
    </xdr:from>
    <xdr:to>
      <xdr:col>76</xdr:col>
      <xdr:colOff>114300</xdr:colOff>
      <xdr:row>78</xdr:row>
      <xdr:rowOff>119583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485107"/>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119583</xdr:rowOff>
    </xdr:from>
    <xdr:to>
      <xdr:col>71</xdr:col>
      <xdr:colOff>177800</xdr:colOff>
      <xdr:row>78</xdr:row>
      <xdr:rowOff>151033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492683"/>
          <a:ext cx="889000" cy="3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133020</xdr:rowOff>
    </xdr:from>
    <xdr:to>
      <xdr:col>72</xdr:col>
      <xdr:colOff>38100</xdr:colOff>
      <xdr:row>76</xdr:row>
      <xdr:rowOff>63170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79697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6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91839</xdr:rowOff>
    </xdr:from>
    <xdr:to>
      <xdr:col>67</xdr:col>
      <xdr:colOff>101600</xdr:colOff>
      <xdr:row>76</xdr:row>
      <xdr:rowOff>21989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38516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159048</xdr:rowOff>
    </xdr:from>
    <xdr:to>
      <xdr:col>85</xdr:col>
      <xdr:colOff>177800</xdr:colOff>
      <xdr:row>78</xdr:row>
      <xdr:rowOff>89198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3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73975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31032</xdr:rowOff>
    </xdr:from>
    <xdr:to>
      <xdr:col>81</xdr:col>
      <xdr:colOff>101600</xdr:colOff>
      <xdr:row>78</xdr:row>
      <xdr:rowOff>132632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4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123759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4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61207</xdr:rowOff>
    </xdr:from>
    <xdr:to>
      <xdr:col>76</xdr:col>
      <xdr:colOff>165100</xdr:colOff>
      <xdr:row>78</xdr:row>
      <xdr:rowOff>162807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4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153934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5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68783</xdr:rowOff>
    </xdr:from>
    <xdr:to>
      <xdr:col>72</xdr:col>
      <xdr:colOff>38100</xdr:colOff>
      <xdr:row>78</xdr:row>
      <xdr:rowOff>170383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4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161510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53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100233</xdr:rowOff>
    </xdr:from>
    <xdr:to>
      <xdr:col>67</xdr:col>
      <xdr:colOff>101600</xdr:colOff>
      <xdr:row>79</xdr:row>
      <xdr:rowOff>30383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4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21510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5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134237</xdr:rowOff>
    </xdr:from>
    <xdr:to>
      <xdr:col>85</xdr:col>
      <xdr:colOff>127000</xdr:colOff>
      <xdr:row>97</xdr:row>
      <xdr:rowOff>161782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64887"/>
          <a:ext cx="838200" cy="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30155</xdr:rowOff>
    </xdr:from>
    <xdr:to>
      <xdr:col>81</xdr:col>
      <xdr:colOff>50800</xdr:colOff>
      <xdr:row>97</xdr:row>
      <xdr:rowOff>161782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660805"/>
          <a:ext cx="889000" cy="13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75143</xdr:rowOff>
    </xdr:from>
    <xdr:to>
      <xdr:col>76</xdr:col>
      <xdr:colOff>114300</xdr:colOff>
      <xdr:row>97</xdr:row>
      <xdr:rowOff>30155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362893"/>
          <a:ext cx="889000" cy="29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75143</xdr:rowOff>
    </xdr:from>
    <xdr:to>
      <xdr:col>71</xdr:col>
      <xdr:colOff>177800</xdr:colOff>
      <xdr:row>97</xdr:row>
      <xdr:rowOff>70914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362893"/>
          <a:ext cx="889000" cy="3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97748</xdr:rowOff>
    </xdr:from>
    <xdr:to>
      <xdr:col>72</xdr:col>
      <xdr:colOff>38100</xdr:colOff>
      <xdr:row>98</xdr:row>
      <xdr:rowOff>27898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19025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82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88900</xdr:rowOff>
    </xdr:from>
    <xdr:to>
      <xdr:col>67</xdr:col>
      <xdr:colOff>101600</xdr:colOff>
      <xdr:row>98</xdr:row>
      <xdr:rowOff>19050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10177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81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83437</xdr:rowOff>
    </xdr:from>
    <xdr:to>
      <xdr:col>85</xdr:col>
      <xdr:colOff>177800</xdr:colOff>
      <xdr:row>98</xdr:row>
      <xdr:rowOff>13587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1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61864</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110982</xdr:rowOff>
    </xdr:from>
    <xdr:to>
      <xdr:col>81</xdr:col>
      <xdr:colOff>101600</xdr:colOff>
      <xdr:row>98</xdr:row>
      <xdr:rowOff>41132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32259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3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150805</xdr:rowOff>
    </xdr:from>
    <xdr:to>
      <xdr:col>76</xdr:col>
      <xdr:colOff>165100</xdr:colOff>
      <xdr:row>97</xdr:row>
      <xdr:rowOff>80955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97482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3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24343</xdr:rowOff>
    </xdr:from>
    <xdr:to>
      <xdr:col>72</xdr:col>
      <xdr:colOff>38100</xdr:colOff>
      <xdr:row>95</xdr:row>
      <xdr:rowOff>125943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31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142470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0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20114</xdr:rowOff>
    </xdr:from>
    <xdr:to>
      <xdr:col>67</xdr:col>
      <xdr:colOff>101600</xdr:colOff>
      <xdr:row>97</xdr:row>
      <xdr:rowOff>121714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5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138241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35496</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22046"/>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156146</xdr:rowOff>
    </xdr:from>
    <xdr:to>
      <xdr:col>98</xdr:col>
      <xdr:colOff>38100</xdr:colOff>
      <xdr:row>39</xdr:row>
      <xdr:rowOff>86296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77423</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99333" y="6763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25381</xdr:rowOff>
    </xdr:from>
    <xdr:to>
      <xdr:col>116</xdr:col>
      <xdr:colOff>63500</xdr:colOff>
      <xdr:row>59</xdr:row>
      <xdr:rowOff>26467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40931"/>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153397</xdr:rowOff>
    </xdr:from>
    <xdr:to>
      <xdr:col>111</xdr:col>
      <xdr:colOff>177800</xdr:colOff>
      <xdr:row>59</xdr:row>
      <xdr:rowOff>25381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9749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153397</xdr:rowOff>
    </xdr:from>
    <xdr:to>
      <xdr:col>107</xdr:col>
      <xdr:colOff>50800</xdr:colOff>
      <xdr:row>59</xdr:row>
      <xdr:rowOff>25514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097497"/>
          <a:ext cx="889000" cy="4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17780</xdr:rowOff>
    </xdr:from>
    <xdr:to>
      <xdr:col>102</xdr:col>
      <xdr:colOff>114300</xdr:colOff>
      <xdr:row>59</xdr:row>
      <xdr:rowOff>25514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33330"/>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75698</xdr:rowOff>
    </xdr:from>
    <xdr:to>
      <xdr:col>102</xdr:col>
      <xdr:colOff>165100</xdr:colOff>
      <xdr:row>59</xdr:row>
      <xdr:rowOff>5848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1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22375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58344</xdr:rowOff>
    </xdr:from>
    <xdr:to>
      <xdr:col>98</xdr:col>
      <xdr:colOff>38100</xdr:colOff>
      <xdr:row>58</xdr:row>
      <xdr:rowOff>159944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147117</xdr:rowOff>
    </xdr:from>
    <xdr:to>
      <xdr:col>116</xdr:col>
      <xdr:colOff>114300</xdr:colOff>
      <xdr:row>59</xdr:row>
      <xdr:rowOff>77267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62044</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0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146031</xdr:rowOff>
    </xdr:from>
    <xdr:to>
      <xdr:col>112</xdr:col>
      <xdr:colOff>38100</xdr:colOff>
      <xdr:row>59</xdr:row>
      <xdr:rowOff>76181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67308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18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102597</xdr:rowOff>
    </xdr:from>
    <xdr:to>
      <xdr:col>107</xdr:col>
      <xdr:colOff>101600</xdr:colOff>
      <xdr:row>59</xdr:row>
      <xdr:rowOff>32747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23874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1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146164</xdr:rowOff>
    </xdr:from>
    <xdr:to>
      <xdr:col>102</xdr:col>
      <xdr:colOff>165100</xdr:colOff>
      <xdr:row>59</xdr:row>
      <xdr:rowOff>76314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67441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138430</xdr:rowOff>
    </xdr:from>
    <xdr:to>
      <xdr:col>98</xdr:col>
      <xdr:colOff>38100</xdr:colOff>
      <xdr:row>59</xdr:row>
      <xdr:rowOff>68580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59707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83846</xdr:rowOff>
    </xdr:from>
    <xdr:to>
      <xdr:col>116</xdr:col>
      <xdr:colOff>63500</xdr:colOff>
      <xdr:row>76</xdr:row>
      <xdr:rowOff>92342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14046"/>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92342</xdr:rowOff>
    </xdr:from>
    <xdr:to>
      <xdr:col>111</xdr:col>
      <xdr:colOff>177800</xdr:colOff>
      <xdr:row>76</xdr:row>
      <xdr:rowOff>114249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22542"/>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108038</xdr:rowOff>
    </xdr:from>
    <xdr:to>
      <xdr:col>107</xdr:col>
      <xdr:colOff>50800</xdr:colOff>
      <xdr:row>76</xdr:row>
      <xdr:rowOff>114249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38238"/>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106514</xdr:rowOff>
    </xdr:from>
    <xdr:to>
      <xdr:col>102</xdr:col>
      <xdr:colOff>114300</xdr:colOff>
      <xdr:row>76</xdr:row>
      <xdr:rowOff>108038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3671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27293</xdr:rowOff>
    </xdr:from>
    <xdr:to>
      <xdr:col>102</xdr:col>
      <xdr:colOff>165100</xdr:colOff>
      <xdr:row>76</xdr:row>
      <xdr:rowOff>128893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145419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46495</xdr:rowOff>
    </xdr:from>
    <xdr:to>
      <xdr:col>98</xdr:col>
      <xdr:colOff>38100</xdr:colOff>
      <xdr:row>76</xdr:row>
      <xdr:rowOff>148095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164622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33046</xdr:rowOff>
    </xdr:from>
    <xdr:to>
      <xdr:col>116</xdr:col>
      <xdr:colOff>114300</xdr:colOff>
      <xdr:row>76</xdr:row>
      <xdr:rowOff>134646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11473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4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41542</xdr:rowOff>
    </xdr:from>
    <xdr:to>
      <xdr:col>112</xdr:col>
      <xdr:colOff>38100</xdr:colOff>
      <xdr:row>76</xdr:row>
      <xdr:rowOff>143142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134269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63449</xdr:rowOff>
    </xdr:from>
    <xdr:to>
      <xdr:col>107</xdr:col>
      <xdr:colOff>101600</xdr:colOff>
      <xdr:row>76</xdr:row>
      <xdr:rowOff>165049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156176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57238</xdr:rowOff>
    </xdr:from>
    <xdr:to>
      <xdr:col>102</xdr:col>
      <xdr:colOff>165100</xdr:colOff>
      <xdr:row>76</xdr:row>
      <xdr:rowOff>158838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149965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55714</xdr:rowOff>
    </xdr:from>
    <xdr:to>
      <xdr:col>98</xdr:col>
      <xdr:colOff>38100</xdr:colOff>
      <xdr:row>76</xdr:row>
      <xdr:rowOff>157314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148441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7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409,919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。主な構成項目である人件費は、住民一人当たり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69,249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の中核市移行に伴い急増し、以降は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70,000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円程度で推移しており、高止まりの傾向にある。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・公共施設が多いことから、維持補修費が構造的に高い水準にあり、令和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7,185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。また、施設保守や設備点検等の経費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光熱費や物価</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高騰</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物件費を増額させ</a:t>
          </a:r>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おり、令和４年度は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71,481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。今後、公共施設等総合管理計画に基づき、将来世代の負担を少しでも軽減するために、施設の長寿命化や施設規模の縮小により修繕更新・建替費用及び運営経費の縮減を図ることが必要である。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381,316
374,966
36.09
160,136,757
156,308,636
1,482,143
78,624,182
57,075,668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23876</xdr:rowOff>
    </xdr:from>
    <xdr:to>
      <xdr:col>24</xdr:col>
      <xdr:colOff>63500</xdr:colOff>
      <xdr:row>35</xdr:row>
      <xdr:rowOff>75692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24626"/>
          <a:ext cx="838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23876</xdr:rowOff>
    </xdr:from>
    <xdr:to>
      <xdr:col>19</xdr:col>
      <xdr:colOff>177800</xdr:colOff>
      <xdr:row>35</xdr:row>
      <xdr:rowOff>77216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24626"/>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21590</xdr:rowOff>
    </xdr:from>
    <xdr:to>
      <xdr:col>15</xdr:col>
      <xdr:colOff>50800</xdr:colOff>
      <xdr:row>35</xdr:row>
      <xdr:rowOff>77216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2340"/>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131318</xdr:rowOff>
    </xdr:from>
    <xdr:to>
      <xdr:col>10</xdr:col>
      <xdr:colOff>114300</xdr:colOff>
      <xdr:row>35</xdr:row>
      <xdr:rowOff>21590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606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12700</xdr:rowOff>
    </xdr:from>
    <xdr:to>
      <xdr:col>10</xdr:col>
      <xdr:colOff>165100</xdr:colOff>
      <xdr:row>35</xdr:row>
      <xdr:rowOff>114300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105427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119380</xdr:rowOff>
    </xdr:from>
    <xdr:to>
      <xdr:col>6</xdr:col>
      <xdr:colOff>38100</xdr:colOff>
      <xdr:row>35</xdr:row>
      <xdr:rowOff>49530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40657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24892</xdr:rowOff>
    </xdr:from>
    <xdr:to>
      <xdr:col>24</xdr:col>
      <xdr:colOff>114300</xdr:colOff>
      <xdr:row>35</xdr:row>
      <xdr:rowOff>126492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47769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144526</xdr:rowOff>
    </xdr:from>
    <xdr:to>
      <xdr:col>20</xdr:col>
      <xdr:colOff>38100</xdr:colOff>
      <xdr:row>35</xdr:row>
      <xdr:rowOff>74676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91203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26416</xdr:rowOff>
    </xdr:from>
    <xdr:to>
      <xdr:col>15</xdr:col>
      <xdr:colOff>101600</xdr:colOff>
      <xdr:row>35</xdr:row>
      <xdr:rowOff>128016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144543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142240</xdr:rowOff>
    </xdr:from>
    <xdr:to>
      <xdr:col>10</xdr:col>
      <xdr:colOff>165100</xdr:colOff>
      <xdr:row>35</xdr:row>
      <xdr:rowOff>72390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88917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80518</xdr:rowOff>
    </xdr:from>
    <xdr:to>
      <xdr:col>6</xdr:col>
      <xdr:colOff>38100</xdr:colOff>
      <xdr:row>35</xdr:row>
      <xdr:rowOff>10668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27195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89202</xdr:rowOff>
    </xdr:from>
    <xdr:to>
      <xdr:col>24</xdr:col>
      <xdr:colOff>63500</xdr:colOff>
      <xdr:row>57</xdr:row>
      <xdr:rowOff>117319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61852"/>
          <a:ext cx="8382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105541</xdr:rowOff>
    </xdr:from>
    <xdr:to>
      <xdr:col>19</xdr:col>
      <xdr:colOff>177800</xdr:colOff>
      <xdr:row>57</xdr:row>
      <xdr:rowOff>117319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78041"/>
          <a:ext cx="889000" cy="12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105541</xdr:rowOff>
    </xdr:from>
    <xdr:to>
      <xdr:col>15</xdr:col>
      <xdr:colOff>50800</xdr:colOff>
      <xdr:row>56</xdr:row>
      <xdr:rowOff>49142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78041"/>
          <a:ext cx="889000" cy="97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49142</xdr:rowOff>
    </xdr:from>
    <xdr:to>
      <xdr:col>10</xdr:col>
      <xdr:colOff>114300</xdr:colOff>
      <xdr:row>57</xdr:row>
      <xdr:rowOff>46050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50342"/>
          <a:ext cx="889000" cy="16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135165</xdr:rowOff>
    </xdr:from>
    <xdr:to>
      <xdr:col>10</xdr:col>
      <xdr:colOff>165100</xdr:colOff>
      <xdr:row>57</xdr:row>
      <xdr:rowOff>65315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3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56442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142642</xdr:rowOff>
    </xdr:from>
    <xdr:to>
      <xdr:col>6</xdr:col>
      <xdr:colOff>38100</xdr:colOff>
      <xdr:row>57</xdr:row>
      <xdr:rowOff>72792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89319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38402</xdr:rowOff>
    </xdr:from>
    <xdr:to>
      <xdr:col>24</xdr:col>
      <xdr:colOff>114300</xdr:colOff>
      <xdr:row>57</xdr:row>
      <xdr:rowOff>140002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124779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66519</xdr:rowOff>
    </xdr:from>
    <xdr:to>
      <xdr:col>20</xdr:col>
      <xdr:colOff>38100</xdr:colOff>
      <xdr:row>57</xdr:row>
      <xdr:rowOff>168119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159246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3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54741</xdr:rowOff>
    </xdr:from>
    <xdr:to>
      <xdr:col>15</xdr:col>
      <xdr:colOff>101600</xdr:colOff>
      <xdr:row>50</xdr:row>
      <xdr:rowOff>156341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147468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71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169792</xdr:rowOff>
    </xdr:from>
    <xdr:to>
      <xdr:col>10</xdr:col>
      <xdr:colOff>165100</xdr:colOff>
      <xdr:row>56</xdr:row>
      <xdr:rowOff>99942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116469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3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166700</xdr:rowOff>
    </xdr:from>
    <xdr:to>
      <xdr:col>6</xdr:col>
      <xdr:colOff>38100</xdr:colOff>
      <xdr:row>57</xdr:row>
      <xdr:rowOff>96850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87977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6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55073</xdr:rowOff>
    </xdr:from>
    <xdr:to>
      <xdr:col>24</xdr:col>
      <xdr:colOff>63500</xdr:colOff>
      <xdr:row>76</xdr:row>
      <xdr:rowOff>65131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85273"/>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55073</xdr:rowOff>
    </xdr:from>
    <xdr:to>
      <xdr:col>19</xdr:col>
      <xdr:colOff>177800</xdr:colOff>
      <xdr:row>77</xdr:row>
      <xdr:rowOff>133500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5273"/>
          <a:ext cx="889000" cy="24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133500</xdr:rowOff>
    </xdr:from>
    <xdr:to>
      <xdr:col>15</xdr:col>
      <xdr:colOff>50800</xdr:colOff>
      <xdr:row>77</xdr:row>
      <xdr:rowOff>167379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5150"/>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167379</xdr:rowOff>
    </xdr:from>
    <xdr:to>
      <xdr:col>10</xdr:col>
      <xdr:colOff>114300</xdr:colOff>
      <xdr:row>78</xdr:row>
      <xdr:rowOff>40194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9029"/>
          <a:ext cx="889000" cy="4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139018</xdr:rowOff>
    </xdr:from>
    <xdr:to>
      <xdr:col>10</xdr:col>
      <xdr:colOff>165100</xdr:colOff>
      <xdr:row>79</xdr:row>
      <xdr:rowOff>69168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51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60295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60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162052</xdr:rowOff>
    </xdr:from>
    <xdr:to>
      <xdr:col>6</xdr:col>
      <xdr:colOff>38100</xdr:colOff>
      <xdr:row>79</xdr:row>
      <xdr:rowOff>92202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5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83329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6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14331</xdr:rowOff>
    </xdr:from>
    <xdr:to>
      <xdr:col>24</xdr:col>
      <xdr:colOff>114300</xdr:colOff>
      <xdr:row>76</xdr:row>
      <xdr:rowOff>115931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37208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9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4273</xdr:rowOff>
    </xdr:from>
    <xdr:to>
      <xdr:col>20</xdr:col>
      <xdr:colOff>38100</xdr:colOff>
      <xdr:row>76</xdr:row>
      <xdr:rowOff>105873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2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82700</xdr:rowOff>
    </xdr:from>
    <xdr:to>
      <xdr:col>15</xdr:col>
      <xdr:colOff>101600</xdr:colOff>
      <xdr:row>78</xdr:row>
      <xdr:rowOff>12850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116579</xdr:rowOff>
    </xdr:from>
    <xdr:to>
      <xdr:col>10</xdr:col>
      <xdr:colOff>165100</xdr:colOff>
      <xdr:row>78</xdr:row>
      <xdr:rowOff>46729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63256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9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160844</xdr:rowOff>
    </xdr:from>
    <xdr:to>
      <xdr:col>6</xdr:col>
      <xdr:colOff>38100</xdr:colOff>
      <xdr:row>78</xdr:row>
      <xdr:rowOff>90994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107521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3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30178</xdr:rowOff>
    </xdr:from>
    <xdr:to>
      <xdr:col>24</xdr:col>
      <xdr:colOff>63500</xdr:colOff>
      <xdr:row>95</xdr:row>
      <xdr:rowOff>49814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317928"/>
          <a:ext cx="8382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30178</xdr:rowOff>
    </xdr:from>
    <xdr:to>
      <xdr:col>19</xdr:col>
      <xdr:colOff>177800</xdr:colOff>
      <xdr:row>96</xdr:row>
      <xdr:rowOff>94163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17928"/>
          <a:ext cx="889000" cy="23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87603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94163</xdr:rowOff>
    </xdr:from>
    <xdr:to>
      <xdr:col>15</xdr:col>
      <xdr:colOff>50800</xdr:colOff>
      <xdr:row>97</xdr:row>
      <xdr:rowOff>122783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53363"/>
          <a:ext cx="889000" cy="20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166722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122783</xdr:rowOff>
    </xdr:from>
    <xdr:to>
      <xdr:col>10</xdr:col>
      <xdr:colOff>114300</xdr:colOff>
      <xdr:row>97</xdr:row>
      <xdr:rowOff>143312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53433"/>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72396</xdr:rowOff>
    </xdr:from>
    <xdr:to>
      <xdr:col>10</xdr:col>
      <xdr:colOff>165100</xdr:colOff>
      <xdr:row>97</xdr:row>
      <xdr:rowOff>2546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19073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149433</xdr:rowOff>
    </xdr:from>
    <xdr:to>
      <xdr:col>6</xdr:col>
      <xdr:colOff>38100</xdr:colOff>
      <xdr:row>97</xdr:row>
      <xdr:rowOff>79583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96110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170464</xdr:rowOff>
    </xdr:from>
    <xdr:to>
      <xdr:col>24</xdr:col>
      <xdr:colOff>114300</xdr:colOff>
      <xdr:row>95</xdr:row>
      <xdr:rowOff>100614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148891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6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150828</xdr:rowOff>
    </xdr:from>
    <xdr:to>
      <xdr:col>20</xdr:col>
      <xdr:colOff>38100</xdr:colOff>
      <xdr:row>95</xdr:row>
      <xdr:rowOff>80978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97505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4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43363</xdr:rowOff>
    </xdr:from>
    <xdr:to>
      <xdr:col>15</xdr:col>
      <xdr:colOff>101600</xdr:colOff>
      <xdr:row>96</xdr:row>
      <xdr:rowOff>144963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161490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71983</xdr:rowOff>
    </xdr:from>
    <xdr:to>
      <xdr:col>10</xdr:col>
      <xdr:colOff>165100</xdr:colOff>
      <xdr:row>98</xdr:row>
      <xdr:rowOff>2133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164710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92512</xdr:rowOff>
    </xdr:from>
    <xdr:to>
      <xdr:col>6</xdr:col>
      <xdr:colOff>38100</xdr:colOff>
      <xdr:row>98</xdr:row>
      <xdr:rowOff>22662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2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13789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1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140157</xdr:rowOff>
    </xdr:from>
    <xdr:to>
      <xdr:col>55</xdr:col>
      <xdr:colOff>0</xdr:colOff>
      <xdr:row>37</xdr:row>
      <xdr:rowOff>20828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5626557"/>
          <a:ext cx="838200" cy="7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140157</xdr:rowOff>
    </xdr:from>
    <xdr:to>
      <xdr:col>50</xdr:col>
      <xdr:colOff>114300</xdr:colOff>
      <xdr:row>37</xdr:row>
      <xdr:rowOff>29058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5626557"/>
          <a:ext cx="889000" cy="74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8484</xdr:rowOff>
    </xdr:from>
    <xdr:to>
      <xdr:col>45</xdr:col>
      <xdr:colOff>177800</xdr:colOff>
      <xdr:row>37</xdr:row>
      <xdr:rowOff>29058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35213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148387</xdr:rowOff>
    </xdr:from>
    <xdr:to>
      <xdr:col>41</xdr:col>
      <xdr:colOff>50800</xdr:colOff>
      <xdr:row>37</xdr:row>
      <xdr:rowOff>8484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320587"/>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63297</xdr:rowOff>
    </xdr:from>
    <xdr:to>
      <xdr:col>41</xdr:col>
      <xdr:colOff>101600</xdr:colOff>
      <xdr:row>36</xdr:row>
      <xdr:rowOff>164897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9974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01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17577</xdr:rowOff>
    </xdr:from>
    <xdr:to>
      <xdr:col>36</xdr:col>
      <xdr:colOff>165100</xdr:colOff>
      <xdr:row>36</xdr:row>
      <xdr:rowOff>119177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135704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141478</xdr:rowOff>
    </xdr:from>
    <xdr:to>
      <xdr:col>55</xdr:col>
      <xdr:colOff>50800</xdr:colOff>
      <xdr:row>37</xdr:row>
      <xdr:rowOff>71628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119905</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89357</xdr:rowOff>
    </xdr:from>
    <xdr:to>
      <xdr:col>50</xdr:col>
      <xdr:colOff>165100</xdr:colOff>
      <xdr:row>33</xdr:row>
      <xdr:rowOff>19507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5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36034</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35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149708</xdr:rowOff>
    </xdr:from>
    <xdr:to>
      <xdr:col>46</xdr:col>
      <xdr:colOff>38100</xdr:colOff>
      <xdr:row>37</xdr:row>
      <xdr:rowOff>79858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70985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414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129134</xdr:rowOff>
    </xdr:from>
    <xdr:to>
      <xdr:col>41</xdr:col>
      <xdr:colOff>101600</xdr:colOff>
      <xdr:row>37</xdr:row>
      <xdr:rowOff>59284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97587</xdr:rowOff>
    </xdr:from>
    <xdr:to>
      <xdr:col>36</xdr:col>
      <xdr:colOff>165100</xdr:colOff>
      <xdr:row>37</xdr:row>
      <xdr:rowOff>27737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2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18864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3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14770</xdr:rowOff>
    </xdr:from>
    <xdr:to>
      <xdr:col>55</xdr:col>
      <xdr:colOff>0</xdr:colOff>
      <xdr:row>58</xdr:row>
      <xdr:rowOff>15227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95887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15227</xdr:rowOff>
    </xdr:from>
    <xdr:to>
      <xdr:col>50</xdr:col>
      <xdr:colOff>114300</xdr:colOff>
      <xdr:row>58</xdr:row>
      <xdr:rowOff>15342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95932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14370</xdr:rowOff>
    </xdr:from>
    <xdr:to>
      <xdr:col>45</xdr:col>
      <xdr:colOff>177800</xdr:colOff>
      <xdr:row>58</xdr:row>
      <xdr:rowOff>15342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958470"/>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14370</xdr:rowOff>
    </xdr:from>
    <xdr:to>
      <xdr:col>41</xdr:col>
      <xdr:colOff>50800</xdr:colOff>
      <xdr:row>58</xdr:row>
      <xdr:rowOff>15170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95847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32607</xdr:rowOff>
    </xdr:from>
    <xdr:to>
      <xdr:col>41</xdr:col>
      <xdr:colOff>101600</xdr:colOff>
      <xdr:row>56</xdr:row>
      <xdr:rowOff>134207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150734</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40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21406</xdr:rowOff>
    </xdr:from>
    <xdr:to>
      <xdr:col>36</xdr:col>
      <xdr:colOff>165100</xdr:colOff>
      <xdr:row>56</xdr:row>
      <xdr:rowOff>123006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139533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135420</xdr:rowOff>
    </xdr:from>
    <xdr:to>
      <xdr:col>55</xdr:col>
      <xdr:colOff>50800</xdr:colOff>
      <xdr:row>58</xdr:row>
      <xdr:rowOff>65570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9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50347</xdr:rowOff>
    </xdr:from>
    <xdr:ext cx="378565"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82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135877</xdr:rowOff>
    </xdr:from>
    <xdr:to>
      <xdr:col>50</xdr:col>
      <xdr:colOff>165100</xdr:colOff>
      <xdr:row>58</xdr:row>
      <xdr:rowOff>66027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57154</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50017" y="1000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135992</xdr:rowOff>
    </xdr:from>
    <xdr:to>
      <xdr:col>46</xdr:col>
      <xdr:colOff>38100</xdr:colOff>
      <xdr:row>58</xdr:row>
      <xdr:rowOff>66142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9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57269</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61017" y="10001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135020</xdr:rowOff>
    </xdr:from>
    <xdr:to>
      <xdr:col>41</xdr:col>
      <xdr:colOff>101600</xdr:colOff>
      <xdr:row>58</xdr:row>
      <xdr:rowOff>65170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9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56297</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2017" y="1000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135820</xdr:rowOff>
    </xdr:from>
    <xdr:to>
      <xdr:col>36</xdr:col>
      <xdr:colOff>165100</xdr:colOff>
      <xdr:row>58</xdr:row>
      <xdr:rowOff>65970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9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57097</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3017" y="1000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152468</xdr:rowOff>
    </xdr:from>
    <xdr:to>
      <xdr:col>55</xdr:col>
      <xdr:colOff>0</xdr:colOff>
      <xdr:row>79</xdr:row>
      <xdr:rowOff>18966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525568"/>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146069</xdr:rowOff>
    </xdr:from>
    <xdr:to>
      <xdr:col>50</xdr:col>
      <xdr:colOff>114300</xdr:colOff>
      <xdr:row>79</xdr:row>
      <xdr:rowOff>18966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519169"/>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146069</xdr:rowOff>
    </xdr:from>
    <xdr:to>
      <xdr:col>45</xdr:col>
      <xdr:colOff>177800</xdr:colOff>
      <xdr:row>79</xdr:row>
      <xdr:rowOff>33041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519169"/>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33041</xdr:rowOff>
    </xdr:from>
    <xdr:to>
      <xdr:col>41</xdr:col>
      <xdr:colOff>50800</xdr:colOff>
      <xdr:row>79</xdr:row>
      <xdr:rowOff>72329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577591"/>
          <a:ext cx="889000" cy="3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87495</xdr:rowOff>
    </xdr:from>
    <xdr:to>
      <xdr:col>41</xdr:col>
      <xdr:colOff>101600</xdr:colOff>
      <xdr:row>79</xdr:row>
      <xdr:rowOff>17645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34172</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95676</xdr:rowOff>
    </xdr:from>
    <xdr:to>
      <xdr:col>36</xdr:col>
      <xdr:colOff>165100</xdr:colOff>
      <xdr:row>79</xdr:row>
      <xdr:rowOff>25826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42353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101668</xdr:rowOff>
    </xdr:from>
    <xdr:to>
      <xdr:col>55</xdr:col>
      <xdr:colOff>50800</xdr:colOff>
      <xdr:row>79</xdr:row>
      <xdr:rowOff>31818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7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16595</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3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139616</xdr:rowOff>
    </xdr:from>
    <xdr:to>
      <xdr:col>50</xdr:col>
      <xdr:colOff>165100</xdr:colOff>
      <xdr:row>79</xdr:row>
      <xdr:rowOff>69766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60893</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0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95269</xdr:rowOff>
    </xdr:from>
    <xdr:to>
      <xdr:col>46</xdr:col>
      <xdr:colOff>38100</xdr:colOff>
      <xdr:row>79</xdr:row>
      <xdr:rowOff>25419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4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16546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56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153691</xdr:rowOff>
    </xdr:from>
    <xdr:to>
      <xdr:col>41</xdr:col>
      <xdr:colOff>101600</xdr:colOff>
      <xdr:row>79</xdr:row>
      <xdr:rowOff>83841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74968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1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21529</xdr:rowOff>
    </xdr:from>
    <xdr:to>
      <xdr:col>36</xdr:col>
      <xdr:colOff>165100</xdr:colOff>
      <xdr:row>79</xdr:row>
      <xdr:rowOff>123129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114256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14542</xdr:rowOff>
    </xdr:from>
    <xdr:to>
      <xdr:col>55</xdr:col>
      <xdr:colOff>0</xdr:colOff>
      <xdr:row>98</xdr:row>
      <xdr:rowOff>41925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16642"/>
          <a:ext cx="8382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41925</xdr:rowOff>
    </xdr:from>
    <xdr:to>
      <xdr:col>50</xdr:col>
      <xdr:colOff>114300</xdr:colOff>
      <xdr:row>98</xdr:row>
      <xdr:rowOff>84592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44025"/>
          <a:ext cx="889000" cy="4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68915</xdr:rowOff>
    </xdr:from>
    <xdr:to>
      <xdr:col>45</xdr:col>
      <xdr:colOff>177800</xdr:colOff>
      <xdr:row>98</xdr:row>
      <xdr:rowOff>84592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871015"/>
          <a:ext cx="889000" cy="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130899</xdr:rowOff>
    </xdr:from>
    <xdr:to>
      <xdr:col>41</xdr:col>
      <xdr:colOff>50800</xdr:colOff>
      <xdr:row>98</xdr:row>
      <xdr:rowOff>68915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61549"/>
          <a:ext cx="889000" cy="10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72653</xdr:rowOff>
    </xdr:from>
    <xdr:to>
      <xdr:col>41</xdr:col>
      <xdr:colOff>101600</xdr:colOff>
      <xdr:row>98</xdr:row>
      <xdr:rowOff>2803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70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31407</xdr:rowOff>
    </xdr:from>
    <xdr:to>
      <xdr:col>36</xdr:col>
      <xdr:colOff>165100</xdr:colOff>
      <xdr:row>97</xdr:row>
      <xdr:rowOff>133007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149534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4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135192</xdr:rowOff>
    </xdr:from>
    <xdr:to>
      <xdr:col>55</xdr:col>
      <xdr:colOff>50800</xdr:colOff>
      <xdr:row>98</xdr:row>
      <xdr:rowOff>65342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113619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162575</xdr:rowOff>
    </xdr:from>
    <xdr:to>
      <xdr:col>50</xdr:col>
      <xdr:colOff>165100</xdr:colOff>
      <xdr:row>98</xdr:row>
      <xdr:rowOff>92725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9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83852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8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33792</xdr:rowOff>
    </xdr:from>
    <xdr:to>
      <xdr:col>46</xdr:col>
      <xdr:colOff>38100</xdr:colOff>
      <xdr:row>98</xdr:row>
      <xdr:rowOff>135392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126519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2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18115</xdr:rowOff>
    </xdr:from>
    <xdr:to>
      <xdr:col>41</xdr:col>
      <xdr:colOff>101600</xdr:colOff>
      <xdr:row>98</xdr:row>
      <xdr:rowOff>119715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110842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1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80099</xdr:rowOff>
    </xdr:from>
    <xdr:to>
      <xdr:col>36</xdr:col>
      <xdr:colOff>165100</xdr:colOff>
      <xdr:row>98</xdr:row>
      <xdr:rowOff>10249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160274</xdr:rowOff>
    </xdr:from>
    <xdr:to>
      <xdr:col>85</xdr:col>
      <xdr:colOff>127000</xdr:colOff>
      <xdr:row>36</xdr:row>
      <xdr:rowOff>85653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989574"/>
          <a:ext cx="838200" cy="26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85653</xdr:rowOff>
    </xdr:from>
    <xdr:to>
      <xdr:col>81</xdr:col>
      <xdr:colOff>50800</xdr:colOff>
      <xdr:row>36</xdr:row>
      <xdr:rowOff>150804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5785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150804</xdr:rowOff>
    </xdr:from>
    <xdr:to>
      <xdr:col>76</xdr:col>
      <xdr:colOff>114300</xdr:colOff>
      <xdr:row>37</xdr:row>
      <xdr:rowOff>20665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23004"/>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20665</xdr:rowOff>
    </xdr:from>
    <xdr:to>
      <xdr:col>71</xdr:col>
      <xdr:colOff>177800</xdr:colOff>
      <xdr:row>37</xdr:row>
      <xdr:rowOff>71120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64315"/>
          <a:ext cx="889000" cy="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152745</xdr:rowOff>
    </xdr:from>
    <xdr:to>
      <xdr:col>72</xdr:col>
      <xdr:colOff>38100</xdr:colOff>
      <xdr:row>34</xdr:row>
      <xdr:rowOff>82895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581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99422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5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122210</xdr:rowOff>
    </xdr:from>
    <xdr:to>
      <xdr:col>67</xdr:col>
      <xdr:colOff>101600</xdr:colOff>
      <xdr:row>35</xdr:row>
      <xdr:rowOff>52360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68887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7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109474</xdr:rowOff>
    </xdr:from>
    <xdr:to>
      <xdr:col>85</xdr:col>
      <xdr:colOff>177800</xdr:colOff>
      <xdr:row>35</xdr:row>
      <xdr:rowOff>39624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132351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9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34853</xdr:rowOff>
    </xdr:from>
    <xdr:to>
      <xdr:col>81</xdr:col>
      <xdr:colOff>101600</xdr:colOff>
      <xdr:row>36</xdr:row>
      <xdr:rowOff>136453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127580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100004</xdr:rowOff>
    </xdr:from>
    <xdr:to>
      <xdr:col>76</xdr:col>
      <xdr:colOff>165100</xdr:colOff>
      <xdr:row>37</xdr:row>
      <xdr:rowOff>30154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21281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6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141315</xdr:rowOff>
    </xdr:from>
    <xdr:to>
      <xdr:col>72</xdr:col>
      <xdr:colOff>38100</xdr:colOff>
      <xdr:row>37</xdr:row>
      <xdr:rowOff>71465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1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62592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0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20320</xdr:rowOff>
    </xdr:from>
    <xdr:to>
      <xdr:col>67</xdr:col>
      <xdr:colOff>101600</xdr:colOff>
      <xdr:row>37</xdr:row>
      <xdr:rowOff>121920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113047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141548</xdr:rowOff>
    </xdr:from>
    <xdr:to>
      <xdr:col>85</xdr:col>
      <xdr:colOff>127000</xdr:colOff>
      <xdr:row>55</xdr:row>
      <xdr:rowOff>61785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399848"/>
          <a:ext cx="838200" cy="9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47289</xdr:rowOff>
    </xdr:from>
    <xdr:to>
      <xdr:col>81</xdr:col>
      <xdr:colOff>50800</xdr:colOff>
      <xdr:row>55</xdr:row>
      <xdr:rowOff>61785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05589"/>
          <a:ext cx="889000" cy="18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47289</xdr:rowOff>
    </xdr:from>
    <xdr:to>
      <xdr:col>76</xdr:col>
      <xdr:colOff>114300</xdr:colOff>
      <xdr:row>55</xdr:row>
      <xdr:rowOff>123451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05589"/>
          <a:ext cx="889000" cy="24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123451</xdr:rowOff>
    </xdr:from>
    <xdr:to>
      <xdr:col>71</xdr:col>
      <xdr:colOff>177800</xdr:colOff>
      <xdr:row>56</xdr:row>
      <xdr:rowOff>63843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53201"/>
          <a:ext cx="889000" cy="1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163777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90748</xdr:rowOff>
    </xdr:from>
    <xdr:to>
      <xdr:col>85</xdr:col>
      <xdr:colOff>177800</xdr:colOff>
      <xdr:row>55</xdr:row>
      <xdr:rowOff>20898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113625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10985</xdr:rowOff>
    </xdr:from>
    <xdr:to>
      <xdr:col>81</xdr:col>
      <xdr:colOff>101600</xdr:colOff>
      <xdr:row>55</xdr:row>
      <xdr:rowOff>112585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4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129112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1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167939</xdr:rowOff>
    </xdr:from>
    <xdr:to>
      <xdr:col>76</xdr:col>
      <xdr:colOff>165100</xdr:colOff>
      <xdr:row>54</xdr:row>
      <xdr:rowOff>98089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114616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0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72651</xdr:rowOff>
    </xdr:from>
    <xdr:to>
      <xdr:col>72</xdr:col>
      <xdr:colOff>38100</xdr:colOff>
      <xdr:row>56</xdr:row>
      <xdr:rowOff>2801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19328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13043</xdr:rowOff>
    </xdr:from>
    <xdr:to>
      <xdr:col>67</xdr:col>
      <xdr:colOff>101600</xdr:colOff>
      <xdr:row>56</xdr:row>
      <xdr:rowOff>114643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131170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134620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0772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108713</xdr:rowOff>
    </xdr:from>
    <xdr:to>
      <xdr:col>76</xdr:col>
      <xdr:colOff>114300</xdr:colOff>
      <xdr:row>78</xdr:row>
      <xdr:rowOff>134620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81813"/>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54356</xdr:rowOff>
    </xdr:from>
    <xdr:to>
      <xdr:col>71</xdr:col>
      <xdr:colOff>177800</xdr:colOff>
      <xdr:row>78</xdr:row>
      <xdr:rowOff>108713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256006"/>
          <a:ext cx="889000" cy="2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83565</xdr:rowOff>
    </xdr:from>
    <xdr:to>
      <xdr:col>72</xdr:col>
      <xdr:colOff>38100</xdr:colOff>
      <xdr:row>79</xdr:row>
      <xdr:rowOff>13715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4842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76581</xdr:rowOff>
    </xdr:from>
    <xdr:to>
      <xdr:col>67</xdr:col>
      <xdr:colOff>101600</xdr:colOff>
      <xdr:row>79</xdr:row>
      <xdr:rowOff>6731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4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169308</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542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83820</xdr:rowOff>
    </xdr:from>
    <xdr:to>
      <xdr:col>76</xdr:col>
      <xdr:colOff>165100</xdr:colOff>
      <xdr:row>79</xdr:row>
      <xdr:rowOff>13970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5097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49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57913</xdr:rowOff>
    </xdr:from>
    <xdr:to>
      <xdr:col>72</xdr:col>
      <xdr:colOff>38100</xdr:colOff>
      <xdr:row>78</xdr:row>
      <xdr:rowOff>159513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4590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20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3556</xdr:rowOff>
    </xdr:from>
    <xdr:to>
      <xdr:col>67</xdr:col>
      <xdr:colOff>101600</xdr:colOff>
      <xdr:row>77</xdr:row>
      <xdr:rowOff>105156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2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121683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298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38398</xdr:rowOff>
    </xdr:from>
    <xdr:to>
      <xdr:col>85</xdr:col>
      <xdr:colOff>127000</xdr:colOff>
      <xdr:row>98</xdr:row>
      <xdr:rowOff>81832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84049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81832</xdr:rowOff>
    </xdr:from>
    <xdr:to>
      <xdr:col>81</xdr:col>
      <xdr:colOff>50800</xdr:colOff>
      <xdr:row>98</xdr:row>
      <xdr:rowOff>111975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883932"/>
          <a:ext cx="889000" cy="3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111975</xdr:rowOff>
    </xdr:from>
    <xdr:to>
      <xdr:col>76</xdr:col>
      <xdr:colOff>114300</xdr:colOff>
      <xdr:row>98</xdr:row>
      <xdr:rowOff>119583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914075"/>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119583</xdr:rowOff>
    </xdr:from>
    <xdr:to>
      <xdr:col>71</xdr:col>
      <xdr:colOff>177800</xdr:colOff>
      <xdr:row>98</xdr:row>
      <xdr:rowOff>151033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921683"/>
          <a:ext cx="889000" cy="3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132987</xdr:rowOff>
    </xdr:from>
    <xdr:to>
      <xdr:col>72</xdr:col>
      <xdr:colOff>38100</xdr:colOff>
      <xdr:row>96</xdr:row>
      <xdr:rowOff>63137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79664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91709</xdr:rowOff>
    </xdr:from>
    <xdr:to>
      <xdr:col>67</xdr:col>
      <xdr:colOff>101600</xdr:colOff>
      <xdr:row>96</xdr:row>
      <xdr:rowOff>21859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38386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159048</xdr:rowOff>
    </xdr:from>
    <xdr:to>
      <xdr:col>85</xdr:col>
      <xdr:colOff>177800</xdr:colOff>
      <xdr:row>98</xdr:row>
      <xdr:rowOff>89198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7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73975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31032</xdr:rowOff>
    </xdr:from>
    <xdr:to>
      <xdr:col>81</xdr:col>
      <xdr:colOff>101600</xdr:colOff>
      <xdr:row>98</xdr:row>
      <xdr:rowOff>132632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8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123759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9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61175</xdr:rowOff>
    </xdr:from>
    <xdr:to>
      <xdr:col>76</xdr:col>
      <xdr:colOff>165100</xdr:colOff>
      <xdr:row>98</xdr:row>
      <xdr:rowOff>162775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8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153902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95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68783</xdr:rowOff>
    </xdr:from>
    <xdr:to>
      <xdr:col>72</xdr:col>
      <xdr:colOff>38100</xdr:colOff>
      <xdr:row>98</xdr:row>
      <xdr:rowOff>170383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8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161510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9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100233</xdr:rowOff>
    </xdr:from>
    <xdr:to>
      <xdr:col>67</xdr:col>
      <xdr:colOff>101600</xdr:colOff>
      <xdr:row>99</xdr:row>
      <xdr:rowOff>30383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9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21510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99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163157</xdr:rowOff>
    </xdr:from>
    <xdr:to>
      <xdr:col>102</xdr:col>
      <xdr:colOff>165100</xdr:colOff>
      <xdr:row>39</xdr:row>
      <xdr:rowOff>93307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109834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53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162966</xdr:rowOff>
    </xdr:from>
    <xdr:to>
      <xdr:col>98</xdr:col>
      <xdr:colOff>38100</xdr:colOff>
      <xdr:row>39</xdr:row>
      <xdr:rowOff>93116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109643</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・教育費が住民一人当たり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59,903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類似団体平均に比べ高止まりしているのは、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学校教育情報ネットワークの再構築等に伴う委託料の増加等に伴う物件費</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、小学校給食無償化による補助費の増加等に伴う補助費等の増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・労働費が住民一人当たり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635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と類似団体平均に比べ高止まりしていた前年度から一転し平均程度になったの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勤労者会館大規模改修工事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の終了に伴う</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普通建設事業費等の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・消防費が住民一人当たり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12,874</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円と令和４年度決算より類似団体平均に比べ高くなったのは、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北部消防庁舎等複合施設建設費の増、危機管理センターの設置、豊津・江坂・南吹田地域備蓄倉庫整備工事の実施等の災害対策費</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の増が主な要因である。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財政調整基金について、近年は最低水準の繰入れ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を行いつつ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地方財政法の規定に基づく決算剰余金の積立て等</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を行うことと</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している。令和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年度は市税の増収（前年度比</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や臨時財政対策債の発行（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などにより繰入れを行わず、また令和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年度の決算剰余金の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相当額を積み立てたことなどにより残高は増加した</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左表の比率は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実質収支については、標準財政</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規模</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比において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％までの数値で推移しており、適正な範囲内での収支状況が維持できている状況である。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公共用地先行取得特別会計においては、令和２年度以降、用地取得に係る予算を繰り越しており、市の会計上は、土地開発基金からの借入金を未収入特定財源として計上しているため収支均衡となっているが、本資料では未収入特定財源を反映できないため、赤字として示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年度まで赤字であった国民健康保険特別会計は、平成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年度から国民健康保険が広域化されたことで、府から保険給付費等交付金が市に交付されて赤字が出にくい体質になったことに加え、赤字解消計画による一般会計繰入金等により、黒字となっている。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この結果、</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年度は公共用地先行取得特別会計を除いて、実質収支が黒字又は収支均衡となった。今後も収支構造の改善を図り、全会計において適切な財政運営に努める。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160136757</v>
      </c>
      <c r="BO4" s="449"/>
      <c r="BP4" s="449"/>
      <c r="BQ4" s="449"/>
      <c r="BR4" s="449"/>
      <c r="BS4" s="449"/>
      <c r="BT4" s="449"/>
      <c r="BU4" s="450"/>
      <c r="BV4" s="448">
        <v>154367159</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1.9</v>
      </c>
      <c r="CU4" s="589"/>
      <c r="CV4" s="589"/>
      <c r="CW4" s="589"/>
      <c r="CX4" s="589"/>
      <c r="CY4" s="589"/>
      <c r="CZ4" s="589"/>
      <c r="DA4" s="590"/>
      <c r="DB4" s="588">
        <v>3.3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156308636</v>
      </c>
      <c r="BO5" s="420"/>
      <c r="BP5" s="420"/>
      <c r="BQ5" s="420"/>
      <c r="BR5" s="420"/>
      <c r="BS5" s="420"/>
      <c r="BT5" s="420"/>
      <c r="BU5" s="421"/>
      <c r="BV5" s="419">
        <v>151237056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95.6</v>
      </c>
      <c r="CU5" s="417"/>
      <c r="CV5" s="417"/>
      <c r="CW5" s="417"/>
      <c r="CX5" s="417"/>
      <c r="CY5" s="417"/>
      <c r="CZ5" s="417"/>
      <c r="DA5" s="418"/>
      <c r="DB5" s="416">
        <v>93.9</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3828121</v>
      </c>
      <c r="BO6" s="420"/>
      <c r="BP6" s="420"/>
      <c r="BQ6" s="420"/>
      <c r="BR6" s="420"/>
      <c r="BS6" s="420"/>
      <c r="BT6" s="420"/>
      <c r="BU6" s="421"/>
      <c r="BV6" s="419">
        <v>3130103</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96.8</v>
      </c>
      <c r="CU6" s="563"/>
      <c r="CV6" s="563"/>
      <c r="CW6" s="563"/>
      <c r="CX6" s="563"/>
      <c r="CY6" s="563"/>
      <c r="CZ6" s="563"/>
      <c r="DA6" s="564"/>
      <c r="DB6" s="562">
        <v>93.9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2345978</v>
      </c>
      <c r="BO7" s="420"/>
      <c r="BP7" s="420"/>
      <c r="BQ7" s="420"/>
      <c r="BR7" s="420"/>
      <c r="BS7" s="420"/>
      <c r="BT7" s="420"/>
      <c r="BU7" s="421"/>
      <c r="BV7" s="419">
        <v>516460</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78624182</v>
      </c>
      <c r="CU7" s="420"/>
      <c r="CV7" s="420"/>
      <c r="CW7" s="420"/>
      <c r="CX7" s="420"/>
      <c r="CY7" s="420"/>
      <c r="CZ7" s="420"/>
      <c r="DA7" s="421"/>
      <c r="DB7" s="419">
        <v>79439365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1482143</v>
      </c>
      <c r="BO8" s="420"/>
      <c r="BP8" s="420"/>
      <c r="BQ8" s="420"/>
      <c r="BR8" s="420"/>
      <c r="BS8" s="420"/>
      <c r="BT8" s="420"/>
      <c r="BU8" s="421"/>
      <c r="BV8" s="419">
        <v>2613643</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0.96</v>
      </c>
      <c r="CU8" s="523"/>
      <c r="CV8" s="523"/>
      <c r="CW8" s="523"/>
      <c r="CX8" s="523"/>
      <c r="CY8" s="523"/>
      <c r="CZ8" s="523"/>
      <c r="DA8" s="524"/>
      <c r="DB8" s="522">
        <v>0.97</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385567</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-1131500</v>
      </c>
      <c r="BO9" s="420"/>
      <c r="BP9" s="420"/>
      <c r="BQ9" s="420"/>
      <c r="BR9" s="420"/>
      <c r="BS9" s="420"/>
      <c r="BT9" s="420"/>
      <c r="BU9" s="421"/>
      <c r="BV9" s="419">
        <v>2178739</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6.6</v>
      </c>
      <c r="CU9" s="417"/>
      <c r="CV9" s="417"/>
      <c r="CW9" s="417"/>
      <c r="CX9" s="417"/>
      <c r="CY9" s="417"/>
      <c r="CZ9" s="417"/>
      <c r="DA9" s="418"/>
      <c r="DB9" s="416">
        <v>6.5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374468</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1296653</v>
      </c>
      <c r="BO10" s="420"/>
      <c r="BP10" s="420"/>
      <c r="BQ10" s="420"/>
      <c r="BR10" s="420"/>
      <c r="BS10" s="420"/>
      <c r="BT10" s="420"/>
      <c r="BU10" s="421"/>
      <c r="BV10" s="419">
        <v>220822</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2">
      <c r="A12" s="181"/>
      <c r="B12" s="525" t="s">
        <v>129</v>
      </c>
      <c r="C12" s="526"/>
      <c r="D12" s="526"/>
      <c r="E12" s="526"/>
      <c r="F12" s="526"/>
      <c r="G12" s="526"/>
      <c r="H12" s="526"/>
      <c r="I12" s="526"/>
      <c r="J12" s="526"/>
      <c r="K12" s="527"/>
      <c r="L12" s="534" t="s">
        <v>130</v>
      </c>
      <c r="M12" s="535"/>
      <c r="N12" s="535"/>
      <c r="O12" s="535"/>
      <c r="P12" s="535"/>
      <c r="Q12" s="536"/>
      <c r="R12" s="537">
        <v>381316</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95</v>
      </c>
      <c r="AV12" s="478"/>
      <c r="AW12" s="478"/>
      <c r="AX12" s="478"/>
      <c r="AY12" s="433" t="s">
        <v>134</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136</v>
      </c>
      <c r="CU12" s="523"/>
      <c r="CV12" s="523"/>
      <c r="CW12" s="523"/>
      <c r="CX12" s="523"/>
      <c r="CY12" s="523"/>
      <c r="CZ12" s="523"/>
      <c r="DA12" s="524"/>
      <c r="DB12" s="522" t="s">
        <v>136</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137</v>
      </c>
      <c r="N13" s="504"/>
      <c r="O13" s="504"/>
      <c r="P13" s="504"/>
      <c r="Q13" s="505"/>
      <c r="R13" s="506">
        <v>374966</v>
      </c>
      <c r="S13" s="507"/>
      <c r="T13" s="507"/>
      <c r="U13" s="507"/>
      <c r="V13" s="508"/>
      <c r="W13" s="509" t="s">
        <v>138</v>
      </c>
      <c r="X13" s="405"/>
      <c r="Y13" s="405"/>
      <c r="Z13" s="405"/>
      <c r="AA13" s="405"/>
      <c r="AB13" s="406"/>
      <c r="AC13" s="372">
        <v>299</v>
      </c>
      <c r="AD13" s="373"/>
      <c r="AE13" s="373"/>
      <c r="AF13" s="373"/>
      <c r="AG13" s="374"/>
      <c r="AH13" s="372">
        <v>317</v>
      </c>
      <c r="AI13" s="373"/>
      <c r="AJ13" s="373"/>
      <c r="AK13" s="373"/>
      <c r="AL13" s="432"/>
      <c r="AM13" s="476" t="s">
        <v>139</v>
      </c>
      <c r="AN13" s="376"/>
      <c r="AO13" s="376"/>
      <c r="AP13" s="376"/>
      <c r="AQ13" s="376"/>
      <c r="AR13" s="376"/>
      <c r="AS13" s="376"/>
      <c r="AT13" s="377"/>
      <c r="AU13" s="477" t="s">
        <v>140</v>
      </c>
      <c r="AV13" s="478"/>
      <c r="AW13" s="478"/>
      <c r="AX13" s="478"/>
      <c r="AY13" s="433" t="s">
        <v>141</v>
      </c>
      <c r="AZ13" s="434"/>
      <c r="BA13" s="434"/>
      <c r="BB13" s="434"/>
      <c r="BC13" s="434"/>
      <c r="BD13" s="434"/>
      <c r="BE13" s="434"/>
      <c r="BF13" s="434"/>
      <c r="BG13" s="434"/>
      <c r="BH13" s="434"/>
      <c r="BI13" s="434"/>
      <c r="BJ13" s="434"/>
      <c r="BK13" s="434"/>
      <c r="BL13" s="434"/>
      <c r="BM13" s="435"/>
      <c r="BN13" s="419">
        <v>165153</v>
      </c>
      <c r="BO13" s="420"/>
      <c r="BP13" s="420"/>
      <c r="BQ13" s="420"/>
      <c r="BR13" s="420"/>
      <c r="BS13" s="420"/>
      <c r="BT13" s="420"/>
      <c r="BU13" s="421"/>
      <c r="BV13" s="419">
        <v>2399561</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-0.3</v>
      </c>
      <c r="CU13" s="417"/>
      <c r="CV13" s="417"/>
      <c r="CW13" s="417"/>
      <c r="CX13" s="417"/>
      <c r="CY13" s="417"/>
      <c r="CZ13" s="417"/>
      <c r="DA13" s="418"/>
      <c r="DB13" s="416">
        <v>-1.2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143</v>
      </c>
      <c r="M14" s="546"/>
      <c r="N14" s="546"/>
      <c r="O14" s="546"/>
      <c r="P14" s="546"/>
      <c r="Q14" s="547"/>
      <c r="R14" s="506">
        <v>378869</v>
      </c>
      <c r="S14" s="507"/>
      <c r="T14" s="507"/>
      <c r="U14" s="507"/>
      <c r="V14" s="508"/>
      <c r="W14" s="510"/>
      <c r="X14" s="408"/>
      <c r="Y14" s="408"/>
      <c r="Z14" s="408"/>
      <c r="AA14" s="408"/>
      <c r="AB14" s="409"/>
      <c r="AC14" s="499">
        <v>0.2</v>
      </c>
      <c r="AD14" s="500"/>
      <c r="AE14" s="500"/>
      <c r="AF14" s="500"/>
      <c r="AG14" s="501"/>
      <c r="AH14" s="499">
        <v>0.2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t="s">
        <v>128</v>
      </c>
      <c r="CU14" s="517"/>
      <c r="CV14" s="517"/>
      <c r="CW14" s="517"/>
      <c r="CX14" s="517"/>
      <c r="CY14" s="517"/>
      <c r="CZ14" s="517"/>
      <c r="DA14" s="518"/>
      <c r="DB14" s="516" t="s">
        <v>145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146</v>
      </c>
      <c r="N15" s="504"/>
      <c r="O15" s="504"/>
      <c r="P15" s="504"/>
      <c r="Q15" s="505"/>
      <c r="R15" s="506">
        <v>373383</v>
      </c>
      <c r="S15" s="507"/>
      <c r="T15" s="507"/>
      <c r="U15" s="507"/>
      <c r="V15" s="508"/>
      <c r="W15" s="509" t="s">
        <v>147</v>
      </c>
      <c r="X15" s="405"/>
      <c r="Y15" s="405"/>
      <c r="Z15" s="405"/>
      <c r="AA15" s="405"/>
      <c r="AB15" s="406"/>
      <c r="AC15" s="372">
        <v>29921</v>
      </c>
      <c r="AD15" s="373"/>
      <c r="AE15" s="373"/>
      <c r="AF15" s="373"/>
      <c r="AG15" s="374"/>
      <c r="AH15" s="372">
        <v>30864</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57520219</v>
      </c>
      <c r="BO15" s="449"/>
      <c r="BP15" s="449"/>
      <c r="BQ15" s="449"/>
      <c r="BR15" s="449"/>
      <c r="BS15" s="449"/>
      <c r="BT15" s="449"/>
      <c r="BU15" s="450"/>
      <c r="BV15" s="448">
        <v>55019494</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18.5</v>
      </c>
      <c r="AD16" s="500"/>
      <c r="AE16" s="500"/>
      <c r="AF16" s="500"/>
      <c r="AG16" s="501"/>
      <c r="AH16" s="499">
        <v>20.100000000000001</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60221931</v>
      </c>
      <c r="BO16" s="420"/>
      <c r="BP16" s="420"/>
      <c r="BQ16" s="420"/>
      <c r="BR16" s="420"/>
      <c r="BS16" s="420"/>
      <c r="BT16" s="420"/>
      <c r="BU16" s="421"/>
      <c r="BV16" s="419">
        <v>58168480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131851</v>
      </c>
      <c r="AD17" s="373"/>
      <c r="AE17" s="373"/>
      <c r="AF17" s="373"/>
      <c r="AG17" s="374"/>
      <c r="AH17" s="372">
        <v>122191</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74563676</v>
      </c>
      <c r="BO17" s="420"/>
      <c r="BP17" s="420"/>
      <c r="BQ17" s="420"/>
      <c r="BR17" s="420"/>
      <c r="BS17" s="420"/>
      <c r="BT17" s="420"/>
      <c r="BU17" s="421"/>
      <c r="BV17" s="419">
        <v>71230338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36.090000000000003</v>
      </c>
      <c r="M18" s="472"/>
      <c r="N18" s="472"/>
      <c r="O18" s="472"/>
      <c r="P18" s="472"/>
      <c r="Q18" s="472"/>
      <c r="R18" s="473"/>
      <c r="S18" s="473"/>
      <c r="T18" s="473"/>
      <c r="U18" s="473"/>
      <c r="V18" s="474"/>
      <c r="W18" s="490"/>
      <c r="X18" s="491"/>
      <c r="Y18" s="491"/>
      <c r="Z18" s="491"/>
      <c r="AA18" s="491"/>
      <c r="AB18" s="515"/>
      <c r="AC18" s="389">
        <v>81.400000000000006</v>
      </c>
      <c r="AD18" s="390"/>
      <c r="AE18" s="390"/>
      <c r="AF18" s="390"/>
      <c r="AG18" s="475"/>
      <c r="AH18" s="389">
        <v>79.7</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77933597</v>
      </c>
      <c r="BO18" s="420"/>
      <c r="BP18" s="420"/>
      <c r="BQ18" s="420"/>
      <c r="BR18" s="420"/>
      <c r="BS18" s="420"/>
      <c r="BT18" s="420"/>
      <c r="BU18" s="421"/>
      <c r="BV18" s="419">
        <v>75271994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10683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98373344</v>
      </c>
      <c r="BO19" s="420"/>
      <c r="BP19" s="420"/>
      <c r="BQ19" s="420"/>
      <c r="BR19" s="420"/>
      <c r="BS19" s="420"/>
      <c r="BT19" s="420"/>
      <c r="BU19" s="421"/>
      <c r="BV19" s="419">
        <v>91340935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180099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57075668</v>
      </c>
      <c r="BO22" s="449"/>
      <c r="BP22" s="449"/>
      <c r="BQ22" s="449"/>
      <c r="BR22" s="449"/>
      <c r="BS22" s="449"/>
      <c r="BT22" s="449"/>
      <c r="BU22" s="450"/>
      <c r="BV22" s="448">
        <v>55713749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40865918</v>
      </c>
      <c r="BO23" s="420"/>
      <c r="BP23" s="420"/>
      <c r="BQ23" s="420"/>
      <c r="BR23" s="420"/>
      <c r="BS23" s="420"/>
      <c r="BT23" s="420"/>
      <c r="BU23" s="421"/>
      <c r="BV23" s="419">
        <v>37890433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10500</v>
      </c>
      <c r="R24" s="373"/>
      <c r="S24" s="373"/>
      <c r="T24" s="373"/>
      <c r="U24" s="373"/>
      <c r="V24" s="374"/>
      <c r="W24" s="462"/>
      <c r="X24" s="399"/>
      <c r="Y24" s="400"/>
      <c r="Z24" s="375" t="s">
        <v>172</v>
      </c>
      <c r="AA24" s="376"/>
      <c r="AB24" s="376"/>
      <c r="AC24" s="376"/>
      <c r="AD24" s="376"/>
      <c r="AE24" s="376"/>
      <c r="AF24" s="376"/>
      <c r="AG24" s="377"/>
      <c r="AH24" s="372">
        <v>2476</v>
      </c>
      <c r="AI24" s="373"/>
      <c r="AJ24" s="373"/>
      <c r="AK24" s="373"/>
      <c r="AL24" s="374"/>
      <c r="AM24" s="372">
        <v>7519612</v>
      </c>
      <c r="AN24" s="373"/>
      <c r="AO24" s="373"/>
      <c r="AP24" s="373"/>
      <c r="AQ24" s="373"/>
      <c r="AR24" s="374"/>
      <c r="AS24" s="372">
        <v>3037</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49100154</v>
      </c>
      <c r="BO24" s="420"/>
      <c r="BP24" s="420"/>
      <c r="BQ24" s="420"/>
      <c r="BR24" s="420"/>
      <c r="BS24" s="420"/>
      <c r="BT24" s="420"/>
      <c r="BU24" s="421"/>
      <c r="BV24" s="419">
        <v>47333266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2</v>
      </c>
      <c r="M25" s="373"/>
      <c r="N25" s="373"/>
      <c r="O25" s="373"/>
      <c r="P25" s="374"/>
      <c r="Q25" s="372">
        <v>9200</v>
      </c>
      <c r="R25" s="373"/>
      <c r="S25" s="373"/>
      <c r="T25" s="373"/>
      <c r="U25" s="373"/>
      <c r="V25" s="374"/>
      <c r="W25" s="462"/>
      <c r="X25" s="399"/>
      <c r="Y25" s="400"/>
      <c r="Z25" s="375" t="s">
        <v>175</v>
      </c>
      <c r="AA25" s="376"/>
      <c r="AB25" s="376"/>
      <c r="AC25" s="376"/>
      <c r="AD25" s="376"/>
      <c r="AE25" s="376"/>
      <c r="AF25" s="376"/>
      <c r="AG25" s="377"/>
      <c r="AH25" s="372">
        <v>358</v>
      </c>
      <c r="AI25" s="373"/>
      <c r="AJ25" s="373"/>
      <c r="AK25" s="373"/>
      <c r="AL25" s="374"/>
      <c r="AM25" s="372">
        <v>1058606</v>
      </c>
      <c r="AN25" s="373"/>
      <c r="AO25" s="373"/>
      <c r="AP25" s="373"/>
      <c r="AQ25" s="373"/>
      <c r="AR25" s="374"/>
      <c r="AS25" s="372">
        <v>2957</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57169997</v>
      </c>
      <c r="BO25" s="449"/>
      <c r="BP25" s="449"/>
      <c r="BQ25" s="449"/>
      <c r="BR25" s="449"/>
      <c r="BS25" s="449"/>
      <c r="BT25" s="449"/>
      <c r="BU25" s="450"/>
      <c r="BV25" s="448">
        <v>43625840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8100</v>
      </c>
      <c r="R26" s="373"/>
      <c r="S26" s="373"/>
      <c r="T26" s="373"/>
      <c r="U26" s="373"/>
      <c r="V26" s="374"/>
      <c r="W26" s="462"/>
      <c r="X26" s="399"/>
      <c r="Y26" s="400"/>
      <c r="Z26" s="375" t="s">
        <v>178</v>
      </c>
      <c r="AA26" s="430"/>
      <c r="AB26" s="430"/>
      <c r="AC26" s="430"/>
      <c r="AD26" s="430"/>
      <c r="AE26" s="430"/>
      <c r="AF26" s="430"/>
      <c r="AG26" s="431"/>
      <c r="AH26" s="372">
        <v>209</v>
      </c>
      <c r="AI26" s="373"/>
      <c r="AJ26" s="373"/>
      <c r="AK26" s="373"/>
      <c r="AL26" s="374"/>
      <c r="AM26" s="372">
        <v>641630</v>
      </c>
      <c r="AN26" s="373"/>
      <c r="AO26" s="373"/>
      <c r="AP26" s="373"/>
      <c r="AQ26" s="373"/>
      <c r="AR26" s="374"/>
      <c r="AS26" s="372">
        <v>3070</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v>463182</v>
      </c>
      <c r="BO26" s="420"/>
      <c r="BP26" s="420"/>
      <c r="BQ26" s="420"/>
      <c r="BR26" s="420"/>
      <c r="BS26" s="420"/>
      <c r="BT26" s="420"/>
      <c r="BU26" s="421"/>
      <c r="BV26" s="419">
        <v>353584</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7400</v>
      </c>
      <c r="R27" s="373"/>
      <c r="S27" s="373"/>
      <c r="T27" s="373"/>
      <c r="U27" s="373"/>
      <c r="V27" s="374"/>
      <c r="W27" s="462"/>
      <c r="X27" s="399"/>
      <c r="Y27" s="400"/>
      <c r="Z27" s="375" t="s">
        <v>181</v>
      </c>
      <c r="AA27" s="376"/>
      <c r="AB27" s="376"/>
      <c r="AC27" s="376"/>
      <c r="AD27" s="376"/>
      <c r="AE27" s="376"/>
      <c r="AF27" s="376"/>
      <c r="AG27" s="377"/>
      <c r="AH27" s="372">
        <v>92</v>
      </c>
      <c r="AI27" s="373"/>
      <c r="AJ27" s="373"/>
      <c r="AK27" s="373"/>
      <c r="AL27" s="374"/>
      <c r="AM27" s="372">
        <v>308438</v>
      </c>
      <c r="AN27" s="373"/>
      <c r="AO27" s="373"/>
      <c r="AP27" s="373"/>
      <c r="AQ27" s="373"/>
      <c r="AR27" s="374"/>
      <c r="AS27" s="372">
        <v>3353</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1339283</v>
      </c>
      <c r="BO27" s="454"/>
      <c r="BP27" s="454"/>
      <c r="BQ27" s="454"/>
      <c r="BR27" s="454"/>
      <c r="BS27" s="454"/>
      <c r="BT27" s="454"/>
      <c r="BU27" s="455"/>
      <c r="BV27" s="453">
        <v>1339283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7000</v>
      </c>
      <c r="R28" s="373"/>
      <c r="S28" s="373"/>
      <c r="T28" s="373"/>
      <c r="U28" s="373"/>
      <c r="V28" s="374"/>
      <c r="W28" s="462"/>
      <c r="X28" s="399"/>
      <c r="Y28" s="400"/>
      <c r="Z28" s="375" t="s">
        <v>184</v>
      </c>
      <c r="AA28" s="376"/>
      <c r="AB28" s="376"/>
      <c r="AC28" s="376"/>
      <c r="AD28" s="376"/>
      <c r="AE28" s="376"/>
      <c r="AF28" s="376"/>
      <c r="AG28" s="377"/>
      <c r="AH28" s="372">
        <v>2</v>
      </c>
      <c r="AI28" s="373"/>
      <c r="AJ28" s="373"/>
      <c r="AK28" s="373"/>
      <c r="AL28" s="374"/>
      <c r="AM28" s="372" t="s">
        <v>185</v>
      </c>
      <c r="AN28" s="373"/>
      <c r="AO28" s="373"/>
      <c r="AP28" s="373"/>
      <c r="AQ28" s="373"/>
      <c r="AR28" s="374"/>
      <c r="AS28" s="372" t="s">
        <v>186</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14303619</v>
      </c>
      <c r="BO28" s="449"/>
      <c r="BP28" s="449"/>
      <c r="BQ28" s="449"/>
      <c r="BR28" s="449"/>
      <c r="BS28" s="449"/>
      <c r="BT28" s="449"/>
      <c r="BU28" s="450"/>
      <c r="BV28" s="448">
        <v>13006966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34</v>
      </c>
      <c r="M29" s="373"/>
      <c r="N29" s="373"/>
      <c r="O29" s="373"/>
      <c r="P29" s="374"/>
      <c r="Q29" s="372">
        <v>6500</v>
      </c>
      <c r="R29" s="373"/>
      <c r="S29" s="373"/>
      <c r="T29" s="373"/>
      <c r="U29" s="373"/>
      <c r="V29" s="374"/>
      <c r="W29" s="463"/>
      <c r="X29" s="464"/>
      <c r="Y29" s="465"/>
      <c r="Z29" s="375" t="s">
        <v>189</v>
      </c>
      <c r="AA29" s="376"/>
      <c r="AB29" s="376"/>
      <c r="AC29" s="376"/>
      <c r="AD29" s="376"/>
      <c r="AE29" s="376"/>
      <c r="AF29" s="376"/>
      <c r="AG29" s="377"/>
      <c r="AH29" s="372">
        <v>2570</v>
      </c>
      <c r="AI29" s="373"/>
      <c r="AJ29" s="373"/>
      <c r="AK29" s="373"/>
      <c r="AL29" s="374"/>
      <c r="AM29" s="372">
        <v>7833906</v>
      </c>
      <c r="AN29" s="373"/>
      <c r="AO29" s="373"/>
      <c r="AP29" s="373"/>
      <c r="AQ29" s="373"/>
      <c r="AR29" s="374"/>
      <c r="AS29" s="372">
        <v>3048</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t="s">
        <v>128</v>
      </c>
      <c r="BO29" s="420"/>
      <c r="BP29" s="420"/>
      <c r="BQ29" s="420"/>
      <c r="BR29" s="420"/>
      <c r="BS29" s="420"/>
      <c r="BT29" s="420"/>
      <c r="BU29" s="421"/>
      <c r="BV29" s="419" t="s">
        <v>128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100.3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21286787</v>
      </c>
      <c r="BO30" s="454"/>
      <c r="BP30" s="454"/>
      <c r="BQ30" s="454"/>
      <c r="BR30" s="454"/>
      <c r="BS30" s="454"/>
      <c r="BT30" s="454"/>
      <c r="BU30" s="455"/>
      <c r="BV30" s="453">
        <v>23219969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198</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7</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大阪府都市競艇組合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吹田市健康づくり推進事業団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部落有財産特別会計</v>
      </c>
      <c r="F35" s="368"/>
      <c r="G35" s="368"/>
      <c r="H35" s="368"/>
      <c r="I35" s="368"/>
      <c r="J35" s="368"/>
      <c r="K35" s="368"/>
      <c r="L35" s="368"/>
      <c r="M35" s="368"/>
      <c r="N35" s="368"/>
      <c r="O35" s="368"/>
      <c r="P35" s="368"/>
      <c r="Q35" s="368"/>
      <c r="R35" s="368"/>
      <c r="S35" s="368"/>
      <c r="T35" s="181"/>
      <c r="U35" s="367">
        <f>IF(W35="","",U34+1)</f>
        <v>8</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大阪府後期高齢者医療広域連合（一般会計）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吹田市介護老人保健施設事業団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勤労者福祉共済特別会計</v>
      </c>
      <c r="F36" s="368"/>
      <c r="G36" s="368"/>
      <c r="H36" s="368"/>
      <c r="I36" s="368"/>
      <c r="J36" s="368"/>
      <c r="K36" s="368"/>
      <c r="L36" s="368"/>
      <c r="M36" s="368"/>
      <c r="N36" s="368"/>
      <c r="O36" s="368"/>
      <c r="P36" s="368"/>
      <c r="Q36" s="368"/>
      <c r="R36" s="368"/>
      <c r="S36" s="368"/>
      <c r="T36" s="181"/>
      <c r="U36" s="367">
        <f t="shared" ref="U36:U43" si="4">IF(W36="","",U35+1)</f>
        <v>9</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大阪府後期高齢者医療広域連合（後期高齢者医療特別会計）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吹田市文化振興事業団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公共用地先行取得特別会計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淀川右岸水防事務組合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吹田市国際交流協会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病院事業債管理特別会計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大阪広域水道企業団（水道事業会計）</v>
      </c>
      <c r="BZ38" s="368"/>
      <c r="CA38" s="368"/>
      <c r="CB38" s="368"/>
      <c r="CC38" s="368"/>
      <c r="CD38" s="368"/>
      <c r="CE38" s="368"/>
      <c r="CF38" s="368"/>
      <c r="CG38" s="368"/>
      <c r="CH38" s="368"/>
      <c r="CI38" s="368"/>
      <c r="CJ38" s="368"/>
      <c r="CK38" s="368"/>
      <c r="CL38" s="368"/>
      <c r="CM38" s="368"/>
      <c r="CN38" s="181"/>
      <c r="CO38" s="367">
        <f t="shared" si="3"/>
        <v>22</v>
      </c>
      <c r="CP38" s="367"/>
      <c r="CQ38" s="368" t="str">
        <f>IF('各会計、関係団体の財政状況及び健全化判断比率'!BS11="","",'各会計、関係団体の財政状況及び健全化判断比率'!BS11)</f>
        <v>吹田市開発ビル</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f t="shared" si="5"/>
        <v>6</v>
      </c>
      <c r="D39" s="367"/>
      <c r="E39" s="368" t="str">
        <f>IF('各会計、関係団体の財政状況及び健全化判断比率'!B12="","",'各会計、関係団体の財政状況及び健全化判断比率'!B12)</f>
        <v>母子父子寡婦福祉資金貸付特別会計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大阪広域水道企業団（工業用水道事業会計）</v>
      </c>
      <c r="BZ39" s="368"/>
      <c r="CA39" s="368"/>
      <c r="CB39" s="368"/>
      <c r="CC39" s="368"/>
      <c r="CD39" s="368"/>
      <c r="CE39" s="368"/>
      <c r="CF39" s="368"/>
      <c r="CG39" s="368"/>
      <c r="CH39" s="368"/>
      <c r="CI39" s="368"/>
      <c r="CJ39" s="368"/>
      <c r="CK39" s="368"/>
      <c r="CL39" s="368"/>
      <c r="CM39" s="368"/>
      <c r="CN39" s="181"/>
      <c r="CO39" s="367">
        <f t="shared" si="3"/>
        <v>23</v>
      </c>
      <c r="CP39" s="367"/>
      <c r="CQ39" s="368" t="str">
        <f>IF('各会計、関係団体の財政状況及び健全化判断比率'!BS12="","",'各会計、関係団体の財政状況及び健全化判断比率'!BS12)</f>
        <v>千里リサイクルプラザ</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24</v>
      </c>
      <c r="CP40" s="367"/>
      <c r="CQ40" s="368" t="str">
        <f>IF('各会計、関係団体の財政状況及び健全化判断比率'!BS13="","",'各会計、関係団体の財政状況及び健全化判断比率'!BS13)</f>
        <v>市立吹田市民病院</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25</v>
      </c>
      <c r="CP41" s="367"/>
      <c r="CQ41" s="368" t="str">
        <f>IF('各会計、関係団体の財政状況及び健全化判断比率'!BS14="","",'各会計、関係団体の財政状況及び健全化判断比率'!BS14)</f>
        <v>大阪外環状鉄道</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T/PdGy096K4KHrWsCVikCyek+lcg/KdU2UoWJCCzOViQQMwADtfOwCsGxA/nN6fenHX4HCgK7W38WgTAvo1CXg==" saltValue="NqjnnJu4eppjAq9uDFeEA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1" t="s">
        <v>574</v>
      </c>
      <c r="D34" s="1151"/>
      <c r="E34" s="1152"/>
      <c r="F34" s="32">
        <v>0</v>
      </c>
      <c r="G34" s="33">
        <v>0</v>
      </c>
      <c r="H34" s="33" t="s">
        <v>575</v>
      </c>
      <c r="I34" s="33" t="s">
        <v>576</v>
      </c>
      <c r="J34" s="34" t="s">
        <v>576</v>
      </c>
      <c r="K34" s="22"/>
      <c r="L34" s="22"/>
      <c r="M34" s="22"/>
      <c r="N34" s="22"/>
      <c r="O34" s="22"/>
      <c r="P34" s="22"/>
    </row>
    <row r="35" spans="1:16" ht="39" customHeight="1" x14ac:dyDescent="0.2">
      <c r="A35" s="22"/>
      <c r="B35" s="35"/>
      <c r="C35" s="1145" t="s">
        <v>577</v>
      </c>
      <c r="D35" s="1146"/>
      <c r="E35" s="1147"/>
      <c r="F35" s="36">
        <v>5.61</v>
      </c>
      <c r="G35" s="37">
        <v>5.0999999999999996</v>
      </c>
      <c r="H35" s="37">
        <v>6.23</v>
      </c>
      <c r="I35" s="37">
        <v>6.59</v>
      </c>
      <c r="J35" s="38">
        <v>7.05</v>
      </c>
      <c r="K35" s="22"/>
      <c r="L35" s="22"/>
      <c r="M35" s="22"/>
      <c r="N35" s="22"/>
      <c r="O35" s="22"/>
      <c r="P35" s="22"/>
    </row>
    <row r="36" spans="1:16" ht="39" customHeight="1" x14ac:dyDescent="0.2">
      <c r="A36" s="22"/>
      <c r="B36" s="35"/>
      <c r="C36" s="1145" t="s">
        <v>578</v>
      </c>
      <c r="D36" s="1146"/>
      <c r="E36" s="1147"/>
      <c r="F36" s="36">
        <v>3.96</v>
      </c>
      <c r="G36" s="37">
        <v>3.7</v>
      </c>
      <c r="H36" s="37">
        <v>4.6100000000000003</v>
      </c>
      <c r="I36" s="37">
        <v>4.55</v>
      </c>
      <c r="J36" s="38">
        <v>4.95</v>
      </c>
      <c r="K36" s="22"/>
      <c r="L36" s="22"/>
      <c r="M36" s="22"/>
      <c r="N36" s="22"/>
      <c r="O36" s="22"/>
      <c r="P36" s="22"/>
    </row>
    <row r="37" spans="1:16" ht="39" customHeight="1" x14ac:dyDescent="0.2">
      <c r="A37" s="22"/>
      <c r="B37" s="35"/>
      <c r="C37" s="1145" t="s">
        <v>579</v>
      </c>
      <c r="D37" s="1146"/>
      <c r="E37" s="1147"/>
      <c r="F37" s="36" t="s">
        <v>580</v>
      </c>
      <c r="G37" s="37">
        <v>0.19</v>
      </c>
      <c r="H37" s="37">
        <v>1.3</v>
      </c>
      <c r="I37" s="37">
        <v>1.85</v>
      </c>
      <c r="J37" s="38">
        <v>1.93</v>
      </c>
      <c r="K37" s="22"/>
      <c r="L37" s="22"/>
      <c r="M37" s="22"/>
      <c r="N37" s="22"/>
      <c r="O37" s="22"/>
      <c r="P37" s="22"/>
    </row>
    <row r="38" spans="1:16" ht="39" customHeight="1" x14ac:dyDescent="0.2">
      <c r="A38" s="22"/>
      <c r="B38" s="35"/>
      <c r="C38" s="1145" t="s">
        <v>581</v>
      </c>
      <c r="D38" s="1146"/>
      <c r="E38" s="1147"/>
      <c r="F38" s="36">
        <v>3.43</v>
      </c>
      <c r="G38" s="37">
        <v>0.56999999999999995</v>
      </c>
      <c r="H38" s="37">
        <v>0.57999999999999996</v>
      </c>
      <c r="I38" s="37">
        <v>3.26</v>
      </c>
      <c r="J38" s="38">
        <v>1.67</v>
      </c>
      <c r="K38" s="22"/>
      <c r="L38" s="22"/>
      <c r="M38" s="22"/>
      <c r="N38" s="22"/>
      <c r="O38" s="22"/>
      <c r="P38" s="22"/>
    </row>
    <row r="39" spans="1:16" ht="39" customHeight="1" x14ac:dyDescent="0.2">
      <c r="A39" s="22"/>
      <c r="B39" s="35"/>
      <c r="C39" s="1145" t="s">
        <v>582</v>
      </c>
      <c r="D39" s="1146"/>
      <c r="E39" s="1147"/>
      <c r="F39" s="36">
        <v>1.0900000000000001</v>
      </c>
      <c r="G39" s="37">
        <v>0.47</v>
      </c>
      <c r="H39" s="37">
        <v>0.72</v>
      </c>
      <c r="I39" s="37">
        <v>1.04</v>
      </c>
      <c r="J39" s="38">
        <v>1.02</v>
      </c>
      <c r="K39" s="22"/>
      <c r="L39" s="22"/>
      <c r="M39" s="22"/>
      <c r="N39" s="22"/>
      <c r="O39" s="22"/>
      <c r="P39" s="22"/>
    </row>
    <row r="40" spans="1:16" ht="39" customHeight="1" x14ac:dyDescent="0.2">
      <c r="A40" s="22"/>
      <c r="B40" s="35"/>
      <c r="C40" s="1145" t="s">
        <v>583</v>
      </c>
      <c r="D40" s="1146"/>
      <c r="E40" s="1147"/>
      <c r="F40" s="36">
        <v>0.2</v>
      </c>
      <c r="G40" s="37">
        <v>0.18</v>
      </c>
      <c r="H40" s="37">
        <v>0.17</v>
      </c>
      <c r="I40" s="37">
        <v>0.17</v>
      </c>
      <c r="J40" s="38">
        <v>0.2</v>
      </c>
      <c r="K40" s="22"/>
      <c r="L40" s="22"/>
      <c r="M40" s="22"/>
      <c r="N40" s="22"/>
      <c r="O40" s="22"/>
      <c r="P40" s="22"/>
    </row>
    <row r="41" spans="1:16" ht="39" customHeight="1" x14ac:dyDescent="0.2">
      <c r="A41" s="22"/>
      <c r="B41" s="35"/>
      <c r="C41" s="1145" t="s">
        <v>584</v>
      </c>
      <c r="D41" s="1146"/>
      <c r="E41" s="1147"/>
      <c r="F41" s="36" t="s">
        <v>526</v>
      </c>
      <c r="G41" s="37" t="s">
        <v>526</v>
      </c>
      <c r="H41" s="37">
        <v>0</v>
      </c>
      <c r="I41" s="37">
        <v>0.02</v>
      </c>
      <c r="J41" s="38">
        <v>7.0000000000000007E-2</v>
      </c>
      <c r="K41" s="22"/>
      <c r="L41" s="22"/>
      <c r="M41" s="22"/>
      <c r="N41" s="22"/>
      <c r="O41" s="22"/>
      <c r="P41" s="22"/>
    </row>
    <row r="42" spans="1:16" ht="39" customHeight="1" x14ac:dyDescent="0.2">
      <c r="A42" s="22"/>
      <c r="B42" s="39"/>
      <c r="C42" s="1145" t="s">
        <v>585</v>
      </c>
      <c r="D42" s="1146"/>
      <c r="E42" s="1147"/>
      <c r="F42" s="36" t="s">
        <v>526</v>
      </c>
      <c r="G42" s="37" t="s">
        <v>526</v>
      </c>
      <c r="H42" s="37" t="s">
        <v>526</v>
      </c>
      <c r="I42" s="37" t="s">
        <v>526</v>
      </c>
      <c r="J42" s="38" t="s">
        <v>526</v>
      </c>
      <c r="K42" s="22"/>
      <c r="L42" s="22"/>
      <c r="M42" s="22"/>
      <c r="N42" s="22"/>
      <c r="O42" s="22"/>
      <c r="P42" s="22"/>
    </row>
    <row r="43" spans="1:16" ht="39" customHeight="1" thickBot="1" x14ac:dyDescent="0.25">
      <c r="A43" s="22"/>
      <c r="B43" s="40"/>
      <c r="C43" s="1148" t="s">
        <v>586</v>
      </c>
      <c r="D43" s="1149"/>
      <c r="E43" s="1150"/>
      <c r="F43" s="41">
        <v>0.01</v>
      </c>
      <c r="G43" s="42">
        <v>0.01</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T0vBENfNnVyQrwIGvzCSiNAyRt7kfqK0IIQOpXDHbw+lfIODTZRezR81Vrv6depBY59DowNghzfWQhWzfqp1Pg==" saltValue="7SVwl+w/M1e/dV1Rhczm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5381</v>
      </c>
      <c r="L45" s="60">
        <v>5859</v>
      </c>
      <c r="M45" s="60">
        <v>6530</v>
      </c>
      <c r="N45" s="60">
        <v>7507</v>
      </c>
      <c r="O45" s="61">
        <v>8034</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2">
      <c r="A48" s="48"/>
      <c r="B48" s="1178"/>
      <c r="C48" s="1179"/>
      <c r="D48" s="62"/>
      <c r="E48" s="1155" t="s">
        <v>14</v>
      </c>
      <c r="F48" s="1155"/>
      <c r="G48" s="1155"/>
      <c r="H48" s="1155"/>
      <c r="I48" s="1155"/>
      <c r="J48" s="1156"/>
      <c r="K48" s="63">
        <v>1971</v>
      </c>
      <c r="L48" s="64">
        <v>1832</v>
      </c>
      <c r="M48" s="64">
        <v>1704</v>
      </c>
      <c r="N48" s="64">
        <v>1680</v>
      </c>
      <c r="O48" s="65">
        <v>1606</v>
      </c>
      <c r="P48" s="48"/>
      <c r="Q48" s="48"/>
      <c r="R48" s="48"/>
      <c r="S48" s="48"/>
      <c r="T48" s="48"/>
      <c r="U48" s="48"/>
    </row>
    <row r="49" spans="1:21" ht="30.75" customHeight="1" x14ac:dyDescent="0.2">
      <c r="A49" s="48"/>
      <c r="B49" s="1178"/>
      <c r="C49" s="1179"/>
      <c r="D49" s="62"/>
      <c r="E49" s="1155" t="s">
        <v>15</v>
      </c>
      <c r="F49" s="1155"/>
      <c r="G49" s="1155"/>
      <c r="H49" s="1155"/>
      <c r="I49" s="1155"/>
      <c r="J49" s="1156"/>
      <c r="K49" s="63" t="s">
        <v>526</v>
      </c>
      <c r="L49" s="64" t="s">
        <v>526</v>
      </c>
      <c r="M49" s="64" t="s">
        <v>526</v>
      </c>
      <c r="N49" s="64" t="s">
        <v>526</v>
      </c>
      <c r="O49" s="65" t="s">
        <v>526</v>
      </c>
      <c r="P49" s="48"/>
      <c r="Q49" s="48"/>
      <c r="R49" s="48"/>
      <c r="S49" s="48"/>
      <c r="T49" s="48"/>
      <c r="U49" s="48"/>
    </row>
    <row r="50" spans="1:21" ht="30.75" customHeight="1" x14ac:dyDescent="0.2">
      <c r="A50" s="48"/>
      <c r="B50" s="1178"/>
      <c r="C50" s="1179"/>
      <c r="D50" s="62"/>
      <c r="E50" s="1155" t="s">
        <v>16</v>
      </c>
      <c r="F50" s="1155"/>
      <c r="G50" s="1155"/>
      <c r="H50" s="1155"/>
      <c r="I50" s="1155"/>
      <c r="J50" s="1156"/>
      <c r="K50" s="63">
        <v>306</v>
      </c>
      <c r="L50" s="64">
        <v>310</v>
      </c>
      <c r="M50" s="64">
        <v>305</v>
      </c>
      <c r="N50" s="64">
        <v>973</v>
      </c>
      <c r="O50" s="65">
        <v>310</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526</v>
      </c>
      <c r="L51" s="64" t="s">
        <v>526</v>
      </c>
      <c r="M51" s="64" t="s">
        <v>526</v>
      </c>
      <c r="N51" s="64" t="s">
        <v>526</v>
      </c>
      <c r="O51" s="65" t="s">
        <v>526</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9684</v>
      </c>
      <c r="L52" s="64">
        <v>9533</v>
      </c>
      <c r="M52" s="64">
        <v>9232</v>
      </c>
      <c r="N52" s="64">
        <v>10356</v>
      </c>
      <c r="O52" s="65">
        <v>9850</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-2026</v>
      </c>
      <c r="L53" s="69">
        <v>-1532</v>
      </c>
      <c r="M53" s="69">
        <v>-693</v>
      </c>
      <c r="N53" s="69">
        <v>-196</v>
      </c>
      <c r="O53" s="70">
        <v>100</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3">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wEqNynUUsQsLP7TtyIH/6tN8sohQ5N+p4LWjTKMcc2kbJsHtUfvYemQ0y0KNjLA69e98DFbY9Th7A9tt3a1jQ==" saltValue="u/LocXadjF84KSqKtGgsR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567</v>
      </c>
      <c r="J40" s="103" t="s">
        <v>568</v>
      </c>
      <c r="K40" s="103" t="s">
        <v>569</v>
      </c>
      <c r="L40" s="103" t="s">
        <v>570</v>
      </c>
      <c r="M40" s="104" t="s">
        <v>571</v>
      </c>
    </row>
    <row r="41" spans="2:13" ht="27.75" customHeight="1" x14ac:dyDescent="0.2">
      <c r="B41" s="1196" t="s">
        <v>31</v>
      </c>
      <c r="C41" s="1197"/>
      <c r="D41" s="105"/>
      <c r="E41" s="1198" t="s">
        <v>32</v>
      </c>
      <c r="F41" s="1198"/>
      <c r="G41" s="1198"/>
      <c r="H41" s="1199"/>
      <c r="I41" s="355">
        <v>68725</v>
      </c>
      <c r="J41" s="356">
        <v>71298</v>
      </c>
      <c r="K41" s="356">
        <v>74557</v>
      </c>
      <c r="L41" s="356">
        <v>73312</v>
      </c>
      <c r="M41" s="357">
        <v>73283</v>
      </c>
    </row>
    <row r="42" spans="2:13" ht="27.75" customHeight="1" x14ac:dyDescent="0.2">
      <c r="B42" s="1186"/>
      <c r="C42" s="1187"/>
      <c r="D42" s="106"/>
      <c r="E42" s="1190" t="s">
        <v>33</v>
      </c>
      <c r="F42" s="1190"/>
      <c r="G42" s="1190"/>
      <c r="H42" s="1191"/>
      <c r="I42" s="358">
        <v>3237</v>
      </c>
      <c r="J42" s="359">
        <v>2986</v>
      </c>
      <c r="K42" s="359">
        <v>2736</v>
      </c>
      <c r="L42" s="359">
        <v>2758</v>
      </c>
      <c r="M42" s="360">
        <v>2485</v>
      </c>
    </row>
    <row r="43" spans="2:13" ht="27.75" customHeight="1" x14ac:dyDescent="0.2">
      <c r="B43" s="1186"/>
      <c r="C43" s="1187"/>
      <c r="D43" s="106"/>
      <c r="E43" s="1190" t="s">
        <v>34</v>
      </c>
      <c r="F43" s="1190"/>
      <c r="G43" s="1190"/>
      <c r="H43" s="1191"/>
      <c r="I43" s="358">
        <v>18539</v>
      </c>
      <c r="J43" s="359">
        <v>15565</v>
      </c>
      <c r="K43" s="359">
        <v>14636</v>
      </c>
      <c r="L43" s="359">
        <v>13966</v>
      </c>
      <c r="M43" s="360">
        <v>13540</v>
      </c>
    </row>
    <row r="44" spans="2:13" ht="27.75" customHeight="1" x14ac:dyDescent="0.2">
      <c r="B44" s="1186"/>
      <c r="C44" s="1187"/>
      <c r="D44" s="106"/>
      <c r="E44" s="1190" t="s">
        <v>35</v>
      </c>
      <c r="F44" s="1190"/>
      <c r="G44" s="1190"/>
      <c r="H44" s="1191"/>
      <c r="I44" s="358" t="s">
        <v>526</v>
      </c>
      <c r="J44" s="359" t="s">
        <v>526</v>
      </c>
      <c r="K44" s="359" t="s">
        <v>526</v>
      </c>
      <c r="L44" s="359" t="s">
        <v>526</v>
      </c>
      <c r="M44" s="360" t="s">
        <v>526</v>
      </c>
    </row>
    <row r="45" spans="2:13" ht="27.75" customHeight="1" x14ac:dyDescent="0.2">
      <c r="B45" s="1186"/>
      <c r="C45" s="1187"/>
      <c r="D45" s="106"/>
      <c r="E45" s="1190" t="s">
        <v>36</v>
      </c>
      <c r="F45" s="1190"/>
      <c r="G45" s="1190"/>
      <c r="H45" s="1191"/>
      <c r="I45" s="358">
        <v>15986</v>
      </c>
      <c r="J45" s="359">
        <v>15677</v>
      </c>
      <c r="K45" s="359">
        <v>15283</v>
      </c>
      <c r="L45" s="359">
        <v>15351</v>
      </c>
      <c r="M45" s="360">
        <v>15296</v>
      </c>
    </row>
    <row r="46" spans="2:13" ht="27.75" customHeight="1" x14ac:dyDescent="0.2">
      <c r="B46" s="1186"/>
      <c r="C46" s="1187"/>
      <c r="D46" s="107"/>
      <c r="E46" s="1190" t="s">
        <v>37</v>
      </c>
      <c r="F46" s="1190"/>
      <c r="G46" s="1190"/>
      <c r="H46" s="1191"/>
      <c r="I46" s="358" t="s">
        <v>526</v>
      </c>
      <c r="J46" s="359">
        <v>5408</v>
      </c>
      <c r="K46" s="359">
        <v>5573</v>
      </c>
      <c r="L46" s="359">
        <v>4008</v>
      </c>
      <c r="M46" s="360">
        <v>2205</v>
      </c>
    </row>
    <row r="47" spans="2:13" ht="27.75" customHeight="1" x14ac:dyDescent="0.2">
      <c r="B47" s="1186"/>
      <c r="C47" s="1187"/>
      <c r="D47" s="108"/>
      <c r="E47" s="1200" t="s">
        <v>38</v>
      </c>
      <c r="F47" s="1201"/>
      <c r="G47" s="1201"/>
      <c r="H47" s="1202"/>
      <c r="I47" s="358" t="s">
        <v>526</v>
      </c>
      <c r="J47" s="359" t="s">
        <v>526</v>
      </c>
      <c r="K47" s="359" t="s">
        <v>526</v>
      </c>
      <c r="L47" s="359" t="s">
        <v>526</v>
      </c>
      <c r="M47" s="360" t="s">
        <v>526</v>
      </c>
    </row>
    <row r="48" spans="2:13" ht="27.75" customHeight="1" x14ac:dyDescent="0.2">
      <c r="B48" s="1186"/>
      <c r="C48" s="1187"/>
      <c r="D48" s="106"/>
      <c r="E48" s="1190" t="s">
        <v>39</v>
      </c>
      <c r="F48" s="1190"/>
      <c r="G48" s="1190"/>
      <c r="H48" s="1191"/>
      <c r="I48" s="358" t="s">
        <v>526</v>
      </c>
      <c r="J48" s="359" t="s">
        <v>526</v>
      </c>
      <c r="K48" s="359" t="s">
        <v>526</v>
      </c>
      <c r="L48" s="359" t="s">
        <v>526</v>
      </c>
      <c r="M48" s="360" t="s">
        <v>526</v>
      </c>
    </row>
    <row r="49" spans="2:13" ht="27.75" customHeight="1" x14ac:dyDescent="0.2">
      <c r="B49" s="1188"/>
      <c r="C49" s="1189"/>
      <c r="D49" s="106"/>
      <c r="E49" s="1190" t="s">
        <v>40</v>
      </c>
      <c r="F49" s="1190"/>
      <c r="G49" s="1190"/>
      <c r="H49" s="1191"/>
      <c r="I49" s="358" t="s">
        <v>526</v>
      </c>
      <c r="J49" s="359" t="s">
        <v>526</v>
      </c>
      <c r="K49" s="359" t="s">
        <v>526</v>
      </c>
      <c r="L49" s="359" t="s">
        <v>526</v>
      </c>
      <c r="M49" s="360" t="s">
        <v>526</v>
      </c>
    </row>
    <row r="50" spans="2:13" ht="27.75" customHeight="1" x14ac:dyDescent="0.2">
      <c r="B50" s="1184" t="s">
        <v>41</v>
      </c>
      <c r="C50" s="1185"/>
      <c r="D50" s="109"/>
      <c r="E50" s="1190" t="s">
        <v>42</v>
      </c>
      <c r="F50" s="1190"/>
      <c r="G50" s="1190"/>
      <c r="H50" s="1191"/>
      <c r="I50" s="358">
        <v>26409</v>
      </c>
      <c r="J50" s="359">
        <v>36219</v>
      </c>
      <c r="K50" s="359">
        <v>38644</v>
      </c>
      <c r="L50" s="359">
        <v>40547</v>
      </c>
      <c r="M50" s="360">
        <v>39794</v>
      </c>
    </row>
    <row r="51" spans="2:13" ht="27.75" customHeight="1" x14ac:dyDescent="0.2">
      <c r="B51" s="1186"/>
      <c r="C51" s="1187"/>
      <c r="D51" s="106"/>
      <c r="E51" s="1190" t="s">
        <v>43</v>
      </c>
      <c r="F51" s="1190"/>
      <c r="G51" s="1190"/>
      <c r="H51" s="1191"/>
      <c r="I51" s="358">
        <v>38263</v>
      </c>
      <c r="J51" s="359">
        <v>36708</v>
      </c>
      <c r="K51" s="359">
        <v>34784</v>
      </c>
      <c r="L51" s="359">
        <v>32875</v>
      </c>
      <c r="M51" s="360">
        <v>31065</v>
      </c>
    </row>
    <row r="52" spans="2:13" ht="27.75" customHeight="1" x14ac:dyDescent="0.2">
      <c r="B52" s="1188"/>
      <c r="C52" s="1189"/>
      <c r="D52" s="106"/>
      <c r="E52" s="1190" t="s">
        <v>44</v>
      </c>
      <c r="F52" s="1190"/>
      <c r="G52" s="1190"/>
      <c r="H52" s="1191"/>
      <c r="I52" s="358">
        <v>71053</v>
      </c>
      <c r="J52" s="359">
        <v>68487</v>
      </c>
      <c r="K52" s="359">
        <v>67097</v>
      </c>
      <c r="L52" s="359">
        <v>67019</v>
      </c>
      <c r="M52" s="360">
        <v>64059</v>
      </c>
    </row>
    <row r="53" spans="2:13" ht="27.75" customHeight="1" thickBot="1" x14ac:dyDescent="0.25">
      <c r="B53" s="1192" t="s">
        <v>45</v>
      </c>
      <c r="C53" s="1193"/>
      <c r="D53" s="110"/>
      <c r="E53" s="1194" t="s">
        <v>46</v>
      </c>
      <c r="F53" s="1194"/>
      <c r="G53" s="1194"/>
      <c r="H53" s="1195"/>
      <c r="I53" s="361">
        <v>-29238</v>
      </c>
      <c r="J53" s="362">
        <v>-30480</v>
      </c>
      <c r="K53" s="362">
        <v>-27740</v>
      </c>
      <c r="L53" s="362">
        <v>-31047</v>
      </c>
      <c r="M53" s="363">
        <v>-28109</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AZFPD4NyFsCU+yPmmdp70LMNWgLdq2cZNJ0opVkgHZn1NWgkEy3JMDDl+9SpZjpYWlqc2CNyFhDEfQlnJR0JEg==" saltValue="cqPcAYUbAumUXrXzPOni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569</v>
      </c>
      <c r="G54" s="119" t="s">
        <v>570</v>
      </c>
      <c r="H54" s="120" t="s">
        <v>571</v>
      </c>
    </row>
    <row r="55" spans="2:8" ht="52.5" customHeight="1" x14ac:dyDescent="0.2">
      <c r="B55" s="121"/>
      <c r="C55" s="1211" t="s">
        <v>49</v>
      </c>
      <c r="D55" s="1211"/>
      <c r="E55" s="1212"/>
      <c r="F55" s="122">
        <v>12786</v>
      </c>
      <c r="G55" s="122">
        <v>13007</v>
      </c>
      <c r="H55" s="123">
        <v>14304</v>
      </c>
    </row>
    <row r="56" spans="2:8" ht="52.5" customHeight="1" x14ac:dyDescent="0.2">
      <c r="B56" s="124"/>
      <c r="C56" s="1213" t="s">
        <v>50</v>
      </c>
      <c r="D56" s="1213"/>
      <c r="E56" s="1214"/>
      <c r="F56" s="125" t="s">
        <v>526</v>
      </c>
      <c r="G56" s="125" t="s">
        <v>526</v>
      </c>
      <c r="H56" s="126" t="s">
        <v>526</v>
      </c>
    </row>
    <row r="57" spans="2:8" ht="53.25" customHeight="1" x14ac:dyDescent="0.2">
      <c r="B57" s="124"/>
      <c r="C57" s="1215" t="s">
        <v>51</v>
      </c>
      <c r="D57" s="1215"/>
      <c r="E57" s="1216"/>
      <c r="F57" s="127">
        <v>22224</v>
      </c>
      <c r="G57" s="127">
        <v>23220</v>
      </c>
      <c r="H57" s="128">
        <v>21287</v>
      </c>
    </row>
    <row r="58" spans="2:8" ht="45.75" customHeight="1" x14ac:dyDescent="0.2">
      <c r="B58" s="129"/>
      <c r="C58" s="1203" t="s">
        <v>608</v>
      </c>
      <c r="D58" s="1204"/>
      <c r="E58" s="1205"/>
      <c r="F58" s="130">
        <v>9335</v>
      </c>
      <c r="G58" s="130">
        <v>8664</v>
      </c>
      <c r="H58" s="131">
        <v>7179</v>
      </c>
    </row>
    <row r="59" spans="2:8" ht="45.75" customHeight="1" x14ac:dyDescent="0.2">
      <c r="B59" s="129"/>
      <c r="C59" s="1203" t="s">
        <v>609</v>
      </c>
      <c r="D59" s="1204"/>
      <c r="E59" s="1205"/>
      <c r="F59" s="130">
        <v>6649</v>
      </c>
      <c r="G59" s="130">
        <v>7554</v>
      </c>
      <c r="H59" s="131">
        <v>6369</v>
      </c>
    </row>
    <row r="60" spans="2:8" ht="45.75" customHeight="1" x14ac:dyDescent="0.2">
      <c r="B60" s="129"/>
      <c r="C60" s="1203" t="s">
        <v>610</v>
      </c>
      <c r="D60" s="1204"/>
      <c r="E60" s="1205"/>
      <c r="F60" s="130">
        <v>2765</v>
      </c>
      <c r="G60" s="130">
        <v>3565</v>
      </c>
      <c r="H60" s="131">
        <v>4165</v>
      </c>
    </row>
    <row r="61" spans="2:8" ht="45.75" customHeight="1" x14ac:dyDescent="0.2">
      <c r="B61" s="129"/>
      <c r="C61" s="1203" t="s">
        <v>611</v>
      </c>
      <c r="D61" s="1204"/>
      <c r="E61" s="1205"/>
      <c r="F61" s="130">
        <v>710</v>
      </c>
      <c r="G61" s="130">
        <v>708</v>
      </c>
      <c r="H61" s="131">
        <v>679</v>
      </c>
    </row>
    <row r="62" spans="2:8" ht="45.75" customHeight="1" thickBot="1" x14ac:dyDescent="0.25">
      <c r="B62" s="132"/>
      <c r="C62" s="1206" t="s">
        <v>612</v>
      </c>
      <c r="D62" s="1207"/>
      <c r="E62" s="1208"/>
      <c r="F62" s="133">
        <v>597</v>
      </c>
      <c r="G62" s="133">
        <v>608</v>
      </c>
      <c r="H62" s="134">
        <v>619</v>
      </c>
    </row>
    <row r="63" spans="2:8" ht="52.5" customHeight="1" thickBot="1" x14ac:dyDescent="0.25">
      <c r="B63" s="135"/>
      <c r="C63" s="1209" t="s">
        <v>52</v>
      </c>
      <c r="D63" s="1209"/>
      <c r="E63" s="1210"/>
      <c r="F63" s="136">
        <v>35010</v>
      </c>
      <c r="G63" s="136">
        <v>36227</v>
      </c>
      <c r="H63" s="137">
        <v>35590</v>
      </c>
    </row>
    <row r="64" spans="2:8" ht="13" x14ac:dyDescent="0.2"/>
  </sheetData>
  <sheetProtection algorithmName="SHA-512" hashValue="qpkBAiIF0qHXiI/ErPEOjKQm+QjFiV9Hm78J8MP2heQlBDeExLDgeD/QAjsn827Qp9K5My26bhwXLwpJZiR1GA==" saltValue="Yx7KPiwoRJX7NAdFnpJo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564</v>
      </c>
      <c r="G2" s="151"/>
      <c r="H2" s="152"/>
    </row>
    <row r="3" spans="1:8" x14ac:dyDescent="0.2">
      <c r="A3" s="148" t="s">
        <v>557</v>
      </c>
      <c r="B3" s="153"/>
      <c r="C3" s="154"/>
      <c r="D3" s="155">
        <v>38300</v>
      </c>
      <c r="E3" s="156"/>
      <c r="F3" s="157">
        <v>45022</v>
      </c>
      <c r="G3" s="158"/>
      <c r="H3" s="159"/>
    </row>
    <row r="4" spans="1:8" x14ac:dyDescent="0.2">
      <c r="A4" s="160"/>
      <c r="B4" s="161"/>
      <c r="C4" s="162"/>
      <c r="D4" s="163">
        <v>26942</v>
      </c>
      <c r="E4" s="164"/>
      <c r="F4" s="165">
        <v>25247</v>
      </c>
      <c r="G4" s="166"/>
      <c r="H4" s="167"/>
    </row>
    <row r="5" spans="1:8" x14ac:dyDescent="0.2">
      <c r="A5" s="148" t="s">
        <v>559</v>
      </c>
      <c r="B5" s="153"/>
      <c r="C5" s="154"/>
      <c r="D5" s="155">
        <v>35520</v>
      </c>
      <c r="E5" s="156"/>
      <c r="F5" s="157">
        <v>46035</v>
      </c>
      <c r="G5" s="158"/>
      <c r="H5" s="159"/>
    </row>
    <row r="6" spans="1:8" x14ac:dyDescent="0.2">
      <c r="A6" s="160"/>
      <c r="B6" s="161"/>
      <c r="C6" s="162"/>
      <c r="D6" s="163">
        <v>22871</v>
      </c>
      <c r="E6" s="164"/>
      <c r="F6" s="165">
        <v>25158</v>
      </c>
      <c r="G6" s="166"/>
      <c r="H6" s="167"/>
    </row>
    <row r="7" spans="1:8" x14ac:dyDescent="0.2">
      <c r="A7" s="148" t="s">
        <v>560</v>
      </c>
      <c r="B7" s="153"/>
      <c r="C7" s="154"/>
      <c r="D7" s="155">
        <v>43019</v>
      </c>
      <c r="E7" s="156"/>
      <c r="F7" s="157">
        <v>52191</v>
      </c>
      <c r="G7" s="158"/>
      <c r="H7" s="159"/>
    </row>
    <row r="8" spans="1:8" x14ac:dyDescent="0.2">
      <c r="A8" s="160"/>
      <c r="B8" s="161"/>
      <c r="C8" s="162"/>
      <c r="D8" s="163">
        <v>31658</v>
      </c>
      <c r="E8" s="164"/>
      <c r="F8" s="165">
        <v>26807</v>
      </c>
      <c r="G8" s="166"/>
      <c r="H8" s="167"/>
    </row>
    <row r="9" spans="1:8" x14ac:dyDescent="0.2">
      <c r="A9" s="148" t="s">
        <v>561</v>
      </c>
      <c r="B9" s="153"/>
      <c r="C9" s="154"/>
      <c r="D9" s="155">
        <v>42353</v>
      </c>
      <c r="E9" s="156"/>
      <c r="F9" s="157">
        <v>48105</v>
      </c>
      <c r="G9" s="158"/>
      <c r="H9" s="159"/>
    </row>
    <row r="10" spans="1:8" x14ac:dyDescent="0.2">
      <c r="A10" s="160"/>
      <c r="B10" s="161"/>
      <c r="C10" s="162"/>
      <c r="D10" s="163">
        <v>22891</v>
      </c>
      <c r="E10" s="164"/>
      <c r="F10" s="165">
        <v>24072</v>
      </c>
      <c r="G10" s="166"/>
      <c r="H10" s="167"/>
    </row>
    <row r="11" spans="1:8" x14ac:dyDescent="0.2">
      <c r="A11" s="148" t="s">
        <v>562</v>
      </c>
      <c r="B11" s="153"/>
      <c r="C11" s="154"/>
      <c r="D11" s="155">
        <v>44784</v>
      </c>
      <c r="E11" s="156"/>
      <c r="F11" s="157">
        <v>47446</v>
      </c>
      <c r="G11" s="158"/>
      <c r="H11" s="159"/>
    </row>
    <row r="12" spans="1:8" x14ac:dyDescent="0.2">
      <c r="A12" s="160"/>
      <c r="B12" s="161"/>
      <c r="C12" s="168"/>
      <c r="D12" s="163">
        <v>28356</v>
      </c>
      <c r="E12" s="164"/>
      <c r="F12" s="165">
        <v>24371</v>
      </c>
      <c r="G12" s="166"/>
      <c r="H12" s="167"/>
    </row>
    <row r="13" spans="1:8" x14ac:dyDescent="0.2">
      <c r="A13" s="148"/>
      <c r="B13" s="153"/>
      <c r="C13" s="169"/>
      <c r="D13" s="170">
        <v>40795</v>
      </c>
      <c r="E13" s="171"/>
      <c r="F13" s="172">
        <v>47760</v>
      </c>
      <c r="G13" s="173"/>
      <c r="H13" s="159"/>
    </row>
    <row r="14" spans="1:8" x14ac:dyDescent="0.2">
      <c r="A14" s="160"/>
      <c r="B14" s="161"/>
      <c r="C14" s="162"/>
      <c r="D14" s="163">
        <v>26544</v>
      </c>
      <c r="E14" s="164"/>
      <c r="F14" s="165">
        <v>25131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3.44</v>
      </c>
      <c r="C19" s="174">
        <f>ROUND(VALUE(SUBSTITUTE(実質収支比率等に係る経年分析!G$48,"▲","-")),2)</f>
        <v>0.57999999999999996</v>
      </c>
      <c r="D19" s="174">
        <f>ROUND(VALUE(SUBSTITUTE(実質収支比率等に係る経年分析!H$48,"▲","-")),2)</f>
        <v>0.57999999999999996</v>
      </c>
      <c r="E19" s="174">
        <f>ROUND(VALUE(SUBSTITUTE(実質収支比率等に係る経年分析!I$48,"▲","-")),2)</f>
        <v>3.29</v>
      </c>
      <c r="F19" s="174">
        <f>ROUND(VALUE(SUBSTITUTE(実質収支比率等に係る経年分析!J$48,"▲","-")),2)</f>
        <v>1.89</v>
      </c>
    </row>
    <row r="20" spans="1:11" x14ac:dyDescent="0.2">
      <c r="A20" s="174" t="s">
        <v>56</v>
      </c>
      <c r="B20" s="174">
        <f>ROUND(VALUE(SUBSTITUTE(実質収支比率等に係る経年分析!F$47,"▲","-")),2)</f>
        <v>17.02</v>
      </c>
      <c r="C20" s="174">
        <f>ROUND(VALUE(SUBSTITUTE(実質収支比率等に係る経年分析!G$47,"▲","-")),2)</f>
        <v>18.73</v>
      </c>
      <c r="D20" s="174">
        <f>ROUND(VALUE(SUBSTITUTE(実質収支比率等に係る経年分析!H$47,"▲","-")),2)</f>
        <v>17</v>
      </c>
      <c r="E20" s="174">
        <f>ROUND(VALUE(SUBSTITUTE(実質収支比率等に係る経年分析!I$47,"▲","-")),2)</f>
        <v>16.37</v>
      </c>
      <c r="F20" s="174">
        <f>ROUND(VALUE(SUBSTITUTE(実質収支比率等に係る経年分析!J$47,"▲","-")),2)</f>
        <v>18.190000000000001</v>
      </c>
    </row>
    <row r="21" spans="1:11" x14ac:dyDescent="0.2">
      <c r="A21" s="174" t="s">
        <v>57</v>
      </c>
      <c r="B21" s="174">
        <f>IF(ISNUMBER(VALUE(SUBSTITUTE(実質収支比率等に係る経年分析!F$49,"▲","-"))),ROUND(VALUE(SUBSTITUTE(実質収支比率等に係る経年分析!F$49,"▲","-")),2),NA())</f>
        <v>1.66</v>
      </c>
      <c r="C21" s="174">
        <f>IF(ISNUMBER(VALUE(SUBSTITUTE(実質収支比率等に係る経年分析!G$49,"▲","-"))),ROUND(VALUE(SUBSTITUTE(実質収支比率等に係る経年分析!G$49,"▲","-")),2),NA())</f>
        <v>-1.1399999999999999</v>
      </c>
      <c r="D21" s="174">
        <f>IF(ISNUMBER(VALUE(SUBSTITUTE(実質収支比率等に係る経年分析!H$49,"▲","-"))),ROUND(VALUE(SUBSTITUTE(実質収支比率等に係る経年分析!H$49,"▲","-")),2),NA())</f>
        <v>-0.76</v>
      </c>
      <c r="E21" s="174">
        <f>IF(ISNUMBER(VALUE(SUBSTITUTE(実質収支比率等に係る経年分析!I$49,"▲","-"))),ROUND(VALUE(SUBSTITUTE(実質収支比率等に係る経年分析!I$49,"▲","-")),2),NA())</f>
        <v>3.02</v>
      </c>
      <c r="F21" s="174">
        <f>IF(ISNUMBER(VALUE(SUBSTITUTE(実質収支比率等に係る経年分析!J$49,"▲","-"))),ROUND(VALUE(SUBSTITUTE(実質収支比率等に係る経年分析!J$49,"▲","-")),2),NA())</f>
        <v>0.21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母子父子寡婦福祉資金貸付特別会計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2">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1.0900000000000001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1.02</v>
      </c>
    </row>
    <row r="32" spans="1:11" x14ac:dyDescent="0.2">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3.43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0.56999999999999995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0.57999999999999996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1.67</v>
      </c>
    </row>
    <row r="33" spans="1:16" x14ac:dyDescent="0.2">
      <c r="A33" s="175" t="str">
        <f>IF(連結実質赤字比率に係る赤字・黒字の構成分析!C$37="",NA(),連結実質赤字比率に係る赤字・黒字の構成分析!C$37)</f>
        <v>国民健康保険特別会計</v>
      </c>
      <c r="B33" s="175">
        <f>IF(ROUND(VALUE(SUBSTITUTE(連結実質赤字比率に係る赤字・黒字の構成分析!F$37,"▲", "-")), 2) &lt; 0, ABS(ROUND(VALUE(SUBSTITUTE(連結実質赤字比率に係る赤字・黒字の構成分析!F$37,"▲", "-")), 2)), NA())</f>
        <v>0.84</v>
      </c>
      <c r="C33" s="175" t="e">
        <f>IF(ROUND(VALUE(SUBSTITUTE(連結実質赤字比率に係る赤字・黒字の構成分析!F$37,"▲", "-")), 2) &gt;= 0, ABS(ROUND(VALUE(SUBSTITUTE(連結実質赤字比率に係る赤字・黒字の構成分析!F$37,"▲", "-")), 2)), NA())</f>
        <v>#N/A</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1.93</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4.6100000000000003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4.55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4.95</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5.61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5.0999999999999996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6.59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7.05</v>
      </c>
    </row>
    <row r="36" spans="1:16" x14ac:dyDescent="0.2">
      <c r="A36" s="175" t="str">
        <f>IF(連結実質赤字比率に係る赤字・黒字の構成分析!C$34="",NA(),連結実質赤字比率に係る赤字・黒字の構成分析!C$34)</f>
        <v>公共用地先行取得特別会計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v>
      </c>
      <c r="F36" s="175">
        <f>IF(ROUND(VALUE(SUBSTITUTE(連結実質赤字比率に係る赤字・黒字の構成分析!H$34,"▲", "-")), 2) &lt; 0, ABS(ROUND(VALUE(SUBSTITUTE(連結実質赤字比率に係る赤字・黒字の構成分析!H$34,"▲", "-")), 2)), NA())</f>
        <v>0.02</v>
      </c>
      <c r="G36" s="175" t="e">
        <f>IF(ROUND(VALUE(SUBSTITUTE(連結実質赤字比率に係る赤字・黒字の構成分析!H$34,"▲", "-")), 2) &gt;= 0, ABS(ROUND(VALUE(SUBSTITUTE(連結実質赤字比率に係る赤字・黒字の構成分析!H$34,"▲", "-")), 2)), NA())</f>
        <v>#N/A</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0</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9684</v>
      </c>
      <c r="E42" s="176"/>
      <c r="F42" s="176"/>
      <c r="G42" s="176">
        <f>'実質公債費比率（分子）の構造'!L$52</f>
        <v>9533</v>
      </c>
      <c r="H42" s="176"/>
      <c r="I42" s="176"/>
      <c r="J42" s="176">
        <f>'実質公債費比率（分子）の構造'!M$52</f>
        <v>9232</v>
      </c>
      <c r="K42" s="176"/>
      <c r="L42" s="176"/>
      <c r="M42" s="176">
        <f>'実質公債費比率（分子）の構造'!N$52</f>
        <v>10356</v>
      </c>
      <c r="N42" s="176"/>
      <c r="O42" s="176"/>
      <c r="P42" s="176">
        <f>'実質公債費比率（分子）の構造'!O$52</f>
        <v>9850</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306</v>
      </c>
      <c r="C44" s="176"/>
      <c r="D44" s="176"/>
      <c r="E44" s="176">
        <f>'実質公債費比率（分子）の構造'!L$50</f>
        <v>310</v>
      </c>
      <c r="F44" s="176"/>
      <c r="G44" s="176"/>
      <c r="H44" s="176">
        <f>'実質公債費比率（分子）の構造'!M$50</f>
        <v>305</v>
      </c>
      <c r="I44" s="176"/>
      <c r="J44" s="176"/>
      <c r="K44" s="176">
        <f>'実質公債費比率（分子）の構造'!N$50</f>
        <v>973</v>
      </c>
      <c r="L44" s="176"/>
      <c r="M44" s="176"/>
      <c r="N44" s="176">
        <f>'実質公債費比率（分子）の構造'!O$50</f>
        <v>310</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1971</v>
      </c>
      <c r="C46" s="176"/>
      <c r="D46" s="176"/>
      <c r="E46" s="176">
        <f>'実質公債費比率（分子）の構造'!L$48</f>
        <v>1832</v>
      </c>
      <c r="F46" s="176"/>
      <c r="G46" s="176"/>
      <c r="H46" s="176">
        <f>'実質公債費比率（分子）の構造'!M$48</f>
        <v>1704</v>
      </c>
      <c r="I46" s="176"/>
      <c r="J46" s="176"/>
      <c r="K46" s="176">
        <f>'実質公債費比率（分子）の構造'!N$48</f>
        <v>1680</v>
      </c>
      <c r="L46" s="176"/>
      <c r="M46" s="176"/>
      <c r="N46" s="176">
        <f>'実質公債費比率（分子）の構造'!O$48</f>
        <v>1606</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5381</v>
      </c>
      <c r="C49" s="176"/>
      <c r="D49" s="176"/>
      <c r="E49" s="176">
        <f>'実質公債費比率（分子）の構造'!L$45</f>
        <v>5859</v>
      </c>
      <c r="F49" s="176"/>
      <c r="G49" s="176"/>
      <c r="H49" s="176">
        <f>'実質公債費比率（分子）の構造'!M$45</f>
        <v>6530</v>
      </c>
      <c r="I49" s="176"/>
      <c r="J49" s="176"/>
      <c r="K49" s="176">
        <f>'実質公債費比率（分子）の構造'!N$45</f>
        <v>7507</v>
      </c>
      <c r="L49" s="176"/>
      <c r="M49" s="176"/>
      <c r="N49" s="176">
        <f>'実質公債費比率（分子）の構造'!O$45</f>
        <v>8034</v>
      </c>
      <c r="O49" s="176"/>
      <c r="P49" s="176"/>
    </row>
    <row r="50" spans="1:16" x14ac:dyDescent="0.2">
      <c r="A50" s="176" t="s">
        <v>72</v>
      </c>
      <c r="B50" s="176" t="e">
        <f>NA()</f>
        <v>#N/A</v>
      </c>
      <c r="C50" s="176">
        <f>IF(ISNUMBER('実質公債費比率（分子）の構造'!K$53),'実質公債費比率（分子）の構造'!K$53,NA())</f>
        <v>-2026</v>
      </c>
      <c r="D50" s="176" t="e">
        <f>NA()</f>
        <v>#N/A</v>
      </c>
      <c r="E50" s="176" t="e">
        <f>NA()</f>
        <v>#N/A</v>
      </c>
      <c r="F50" s="176">
        <f>IF(ISNUMBER('実質公債費比率（分子）の構造'!L$53),'実質公債費比率（分子）の構造'!L$53,NA())</f>
        <v>-1532</v>
      </c>
      <c r="G50" s="176" t="e">
        <f>NA()</f>
        <v>#N/A</v>
      </c>
      <c r="H50" s="176" t="e">
        <f>NA()</f>
        <v>#N/A</v>
      </c>
      <c r="I50" s="176">
        <f>IF(ISNUMBER('実質公債費比率（分子）の構造'!M$53),'実質公債費比率（分子）の構造'!M$53,NA())</f>
        <v>-693</v>
      </c>
      <c r="J50" s="176" t="e">
        <f>NA()</f>
        <v>#N/A</v>
      </c>
      <c r="K50" s="176" t="e">
        <f>NA()</f>
        <v>#N/A</v>
      </c>
      <c r="L50" s="176">
        <f>IF(ISNUMBER('実質公債費比率（分子）の構造'!N$53),'実質公債費比率（分子）の構造'!N$53,NA())</f>
        <v>-196</v>
      </c>
      <c r="M50" s="176" t="e">
        <f>NA()</f>
        <v>#N/A</v>
      </c>
      <c r="N50" s="176" t="e">
        <f>NA()</f>
        <v>#N/A</v>
      </c>
      <c r="O50" s="176">
        <f>IF(ISNUMBER('実質公債費比率（分子）の構造'!O$53),'実質公債費比率（分子）の構造'!O$53,NA())</f>
        <v>100</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71053</v>
      </c>
      <c r="E56" s="175"/>
      <c r="F56" s="175"/>
      <c r="G56" s="175">
        <f>'将来負担比率（分子）の構造'!J$52</f>
        <v>68487</v>
      </c>
      <c r="H56" s="175"/>
      <c r="I56" s="175"/>
      <c r="J56" s="175">
        <f>'将来負担比率（分子）の構造'!K$52</f>
        <v>67097</v>
      </c>
      <c r="K56" s="175"/>
      <c r="L56" s="175"/>
      <c r="M56" s="175">
        <f>'将来負担比率（分子）の構造'!L$52</f>
        <v>67019</v>
      </c>
      <c r="N56" s="175"/>
      <c r="O56" s="175"/>
      <c r="P56" s="175">
        <f>'将来負担比率（分子）の構造'!M$52</f>
        <v>64059</v>
      </c>
    </row>
    <row r="57" spans="1:16" x14ac:dyDescent="0.2">
      <c r="A57" s="175" t="s">
        <v>43</v>
      </c>
      <c r="B57" s="175"/>
      <c r="C57" s="175"/>
      <c r="D57" s="175">
        <f>'将来負担比率（分子）の構造'!I$51</f>
        <v>38263</v>
      </c>
      <c r="E57" s="175"/>
      <c r="F57" s="175"/>
      <c r="G57" s="175">
        <f>'将来負担比率（分子）の構造'!J$51</f>
        <v>36708</v>
      </c>
      <c r="H57" s="175"/>
      <c r="I57" s="175"/>
      <c r="J57" s="175">
        <f>'将来負担比率（分子）の構造'!K$51</f>
        <v>34784</v>
      </c>
      <c r="K57" s="175"/>
      <c r="L57" s="175"/>
      <c r="M57" s="175">
        <f>'将来負担比率（分子）の構造'!L$51</f>
        <v>32875</v>
      </c>
      <c r="N57" s="175"/>
      <c r="O57" s="175"/>
      <c r="P57" s="175">
        <f>'将来負担比率（分子）の構造'!M$51</f>
        <v>31065</v>
      </c>
    </row>
    <row r="58" spans="1:16" x14ac:dyDescent="0.2">
      <c r="A58" s="175" t="s">
        <v>42</v>
      </c>
      <c r="B58" s="175"/>
      <c r="C58" s="175"/>
      <c r="D58" s="175">
        <f>'将来負担比率（分子）の構造'!I$50</f>
        <v>26409</v>
      </c>
      <c r="E58" s="175"/>
      <c r="F58" s="175"/>
      <c r="G58" s="175">
        <f>'将来負担比率（分子）の構造'!J$50</f>
        <v>36219</v>
      </c>
      <c r="H58" s="175"/>
      <c r="I58" s="175"/>
      <c r="J58" s="175">
        <f>'将来負担比率（分子）の構造'!K$50</f>
        <v>38644</v>
      </c>
      <c r="K58" s="175"/>
      <c r="L58" s="175"/>
      <c r="M58" s="175">
        <f>'将来負担比率（分子）の構造'!L$50</f>
        <v>40547</v>
      </c>
      <c r="N58" s="175"/>
      <c r="O58" s="175"/>
      <c r="P58" s="175">
        <f>'将来負担比率（分子）の構造'!M$50</f>
        <v>39794</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f>'将来負担比率（分子）の構造'!J$46</f>
        <v>5408</v>
      </c>
      <c r="F61" s="175"/>
      <c r="G61" s="175"/>
      <c r="H61" s="175">
        <f>'将来負担比率（分子）の構造'!K$46</f>
        <v>5573</v>
      </c>
      <c r="I61" s="175"/>
      <c r="J61" s="175"/>
      <c r="K61" s="175">
        <f>'将来負担比率（分子）の構造'!L$46</f>
        <v>4008</v>
      </c>
      <c r="L61" s="175"/>
      <c r="M61" s="175"/>
      <c r="N61" s="175">
        <f>'将来負担比率（分子）の構造'!M$46</f>
        <v>2205</v>
      </c>
      <c r="O61" s="175"/>
      <c r="P61" s="175"/>
    </row>
    <row r="62" spans="1:16" x14ac:dyDescent="0.2">
      <c r="A62" s="175" t="s">
        <v>36</v>
      </c>
      <c r="B62" s="175">
        <f>'将来負担比率（分子）の構造'!I$45</f>
        <v>15986</v>
      </c>
      <c r="C62" s="175"/>
      <c r="D62" s="175"/>
      <c r="E62" s="175">
        <f>'将来負担比率（分子）の構造'!J$45</f>
        <v>15677</v>
      </c>
      <c r="F62" s="175"/>
      <c r="G62" s="175"/>
      <c r="H62" s="175">
        <f>'将来負担比率（分子）の構造'!K$45</f>
        <v>15283</v>
      </c>
      <c r="I62" s="175"/>
      <c r="J62" s="175"/>
      <c r="K62" s="175">
        <f>'将来負担比率（分子）の構造'!L$45</f>
        <v>15351</v>
      </c>
      <c r="L62" s="175"/>
      <c r="M62" s="175"/>
      <c r="N62" s="175">
        <f>'将来負担比率（分子）の構造'!M$45</f>
        <v>15296</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18539</v>
      </c>
      <c r="C64" s="175"/>
      <c r="D64" s="175"/>
      <c r="E64" s="175">
        <f>'将来負担比率（分子）の構造'!J$43</f>
        <v>15565</v>
      </c>
      <c r="F64" s="175"/>
      <c r="G64" s="175"/>
      <c r="H64" s="175">
        <f>'将来負担比率（分子）の構造'!K$43</f>
        <v>14636</v>
      </c>
      <c r="I64" s="175"/>
      <c r="J64" s="175"/>
      <c r="K64" s="175">
        <f>'将来負担比率（分子）の構造'!L$43</f>
        <v>13966</v>
      </c>
      <c r="L64" s="175"/>
      <c r="M64" s="175"/>
      <c r="N64" s="175">
        <f>'将来負担比率（分子）の構造'!M$43</f>
        <v>13540</v>
      </c>
      <c r="O64" s="175"/>
      <c r="P64" s="175"/>
    </row>
    <row r="65" spans="1:16" x14ac:dyDescent="0.2">
      <c r="A65" s="175" t="s">
        <v>33</v>
      </c>
      <c r="B65" s="175">
        <f>'将来負担比率（分子）の構造'!I$42</f>
        <v>3237</v>
      </c>
      <c r="C65" s="175"/>
      <c r="D65" s="175"/>
      <c r="E65" s="175">
        <f>'将来負担比率（分子）の構造'!J$42</f>
        <v>2986</v>
      </c>
      <c r="F65" s="175"/>
      <c r="G65" s="175"/>
      <c r="H65" s="175">
        <f>'将来負担比率（分子）の構造'!K$42</f>
        <v>2736</v>
      </c>
      <c r="I65" s="175"/>
      <c r="J65" s="175"/>
      <c r="K65" s="175">
        <f>'将来負担比率（分子）の構造'!L$42</f>
        <v>2758</v>
      </c>
      <c r="L65" s="175"/>
      <c r="M65" s="175"/>
      <c r="N65" s="175">
        <f>'将来負担比率（分子）の構造'!M$42</f>
        <v>2485</v>
      </c>
      <c r="O65" s="175"/>
      <c r="P65" s="175"/>
    </row>
    <row r="66" spans="1:16" x14ac:dyDescent="0.2">
      <c r="A66" s="175" t="s">
        <v>32</v>
      </c>
      <c r="B66" s="175">
        <f>'将来負担比率（分子）の構造'!I$41</f>
        <v>68725</v>
      </c>
      <c r="C66" s="175"/>
      <c r="D66" s="175"/>
      <c r="E66" s="175">
        <f>'将来負担比率（分子）の構造'!J$41</f>
        <v>71298</v>
      </c>
      <c r="F66" s="175"/>
      <c r="G66" s="175"/>
      <c r="H66" s="175">
        <f>'将来負担比率（分子）の構造'!K$41</f>
        <v>74557</v>
      </c>
      <c r="I66" s="175"/>
      <c r="J66" s="175"/>
      <c r="K66" s="175">
        <f>'将来負担比率（分子）の構造'!L$41</f>
        <v>73312</v>
      </c>
      <c r="L66" s="175"/>
      <c r="M66" s="175"/>
      <c r="N66" s="175">
        <f>'将来負担比率（分子）の構造'!M$41</f>
        <v>73283</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12786</v>
      </c>
      <c r="C72" s="179">
        <f>基金残高に係る経年分析!G55</f>
        <v>13007</v>
      </c>
      <c r="D72" s="179">
        <f>基金残高に係る経年分析!H55</f>
        <v>14304</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22224</v>
      </c>
      <c r="C74" s="179">
        <f>基金残高に係る経年分析!G57</f>
        <v>23220</v>
      </c>
      <c r="D74" s="179">
        <f>基金残高に係る経年分析!H57</f>
        <v>21287</v>
      </c>
    </row>
  </sheetData>
  <sheetProtection algorithmName="SHA-512" hashValue="XA+8EuUXxhSQ+Lqesyj4hFRdVjol2KKNbJiIsY+O4vuripPHDVv+omOPAZYdCnKtzhi2x+Z3PHsJ15h8zpUDTQ==" saltValue="gxwwtvVr4f1IlNjsIG+xa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70539746</v>
      </c>
      <c r="S5" s="677"/>
      <c r="T5" s="677"/>
      <c r="U5" s="677"/>
      <c r="V5" s="677"/>
      <c r="W5" s="677"/>
      <c r="X5" s="677"/>
      <c r="Y5" s="702"/>
      <c r="Z5" s="715">
        <v>44</v>
      </c>
      <c r="AA5" s="715"/>
      <c r="AB5" s="715"/>
      <c r="AC5" s="715"/>
      <c r="AD5" s="716">
        <v>64572295</v>
      </c>
      <c r="AE5" s="716"/>
      <c r="AF5" s="716"/>
      <c r="AG5" s="716"/>
      <c r="AH5" s="716"/>
      <c r="AI5" s="716"/>
      <c r="AJ5" s="716"/>
      <c r="AK5" s="716"/>
      <c r="AL5" s="703">
        <v>80.2</v>
      </c>
      <c r="AM5" s="685"/>
      <c r="AN5" s="685"/>
      <c r="AO5" s="704"/>
      <c r="AP5" s="679" t="s">
        <v>230</v>
      </c>
      <c r="AQ5" s="680"/>
      <c r="AR5" s="680"/>
      <c r="AS5" s="680"/>
      <c r="AT5" s="680"/>
      <c r="AU5" s="680"/>
      <c r="AV5" s="680"/>
      <c r="AW5" s="680"/>
      <c r="AX5" s="680"/>
      <c r="AY5" s="680"/>
      <c r="AZ5" s="680"/>
      <c r="BA5" s="680"/>
      <c r="BB5" s="680"/>
      <c r="BC5" s="680"/>
      <c r="BD5" s="680"/>
      <c r="BE5" s="680"/>
      <c r="BF5" s="681"/>
      <c r="BG5" s="621">
        <v>63490746</v>
      </c>
      <c r="BH5" s="622"/>
      <c r="BI5" s="622"/>
      <c r="BJ5" s="622"/>
      <c r="BK5" s="622"/>
      <c r="BL5" s="622"/>
      <c r="BM5" s="622"/>
      <c r="BN5" s="623"/>
      <c r="BO5" s="659">
        <v>90</v>
      </c>
      <c r="BP5" s="659"/>
      <c r="BQ5" s="659"/>
      <c r="BR5" s="659"/>
      <c r="BS5" s="660">
        <v>505598</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596530</v>
      </c>
      <c r="S6" s="622"/>
      <c r="T6" s="622"/>
      <c r="U6" s="622"/>
      <c r="V6" s="622"/>
      <c r="W6" s="622"/>
      <c r="X6" s="622"/>
      <c r="Y6" s="623"/>
      <c r="Z6" s="659">
        <v>0.4</v>
      </c>
      <c r="AA6" s="659"/>
      <c r="AB6" s="659"/>
      <c r="AC6" s="659"/>
      <c r="AD6" s="660">
        <v>596530</v>
      </c>
      <c r="AE6" s="660"/>
      <c r="AF6" s="660"/>
      <c r="AG6" s="660"/>
      <c r="AH6" s="660"/>
      <c r="AI6" s="660"/>
      <c r="AJ6" s="660"/>
      <c r="AK6" s="660"/>
      <c r="AL6" s="624">
        <v>0.7</v>
      </c>
      <c r="AM6" s="625"/>
      <c r="AN6" s="625"/>
      <c r="AO6" s="661"/>
      <c r="AP6" s="618" t="s">
        <v>235</v>
      </c>
      <c r="AQ6" s="619"/>
      <c r="AR6" s="619"/>
      <c r="AS6" s="619"/>
      <c r="AT6" s="619"/>
      <c r="AU6" s="619"/>
      <c r="AV6" s="619"/>
      <c r="AW6" s="619"/>
      <c r="AX6" s="619"/>
      <c r="AY6" s="619"/>
      <c r="AZ6" s="619"/>
      <c r="BA6" s="619"/>
      <c r="BB6" s="619"/>
      <c r="BC6" s="619"/>
      <c r="BD6" s="619"/>
      <c r="BE6" s="619"/>
      <c r="BF6" s="620"/>
      <c r="BG6" s="621">
        <v>63490746</v>
      </c>
      <c r="BH6" s="622"/>
      <c r="BI6" s="622"/>
      <c r="BJ6" s="622"/>
      <c r="BK6" s="622"/>
      <c r="BL6" s="622"/>
      <c r="BM6" s="622"/>
      <c r="BN6" s="623"/>
      <c r="BO6" s="659">
        <v>90</v>
      </c>
      <c r="BP6" s="659"/>
      <c r="BQ6" s="659"/>
      <c r="BR6" s="659"/>
      <c r="BS6" s="660">
        <v>505598</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708705</v>
      </c>
      <c r="CS6" s="622"/>
      <c r="CT6" s="622"/>
      <c r="CU6" s="622"/>
      <c r="CV6" s="622"/>
      <c r="CW6" s="622"/>
      <c r="CX6" s="622"/>
      <c r="CY6" s="623"/>
      <c r="CZ6" s="703">
        <v>0.5</v>
      </c>
      <c r="DA6" s="685"/>
      <c r="DB6" s="685"/>
      <c r="DC6" s="705"/>
      <c r="DD6" s="627" t="s">
        <v>237</v>
      </c>
      <c r="DE6" s="622"/>
      <c r="DF6" s="622"/>
      <c r="DG6" s="622"/>
      <c r="DH6" s="622"/>
      <c r="DI6" s="622"/>
      <c r="DJ6" s="622"/>
      <c r="DK6" s="622"/>
      <c r="DL6" s="622"/>
      <c r="DM6" s="622"/>
      <c r="DN6" s="622"/>
      <c r="DO6" s="622"/>
      <c r="DP6" s="623"/>
      <c r="DQ6" s="627">
        <v>708372</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71475</v>
      </c>
      <c r="S7" s="622"/>
      <c r="T7" s="622"/>
      <c r="U7" s="622"/>
      <c r="V7" s="622"/>
      <c r="W7" s="622"/>
      <c r="X7" s="622"/>
      <c r="Y7" s="623"/>
      <c r="Z7" s="659">
        <v>0</v>
      </c>
      <c r="AA7" s="659"/>
      <c r="AB7" s="659"/>
      <c r="AC7" s="659"/>
      <c r="AD7" s="660">
        <v>71475</v>
      </c>
      <c r="AE7" s="660"/>
      <c r="AF7" s="660"/>
      <c r="AG7" s="660"/>
      <c r="AH7" s="660"/>
      <c r="AI7" s="660"/>
      <c r="AJ7" s="660"/>
      <c r="AK7" s="660"/>
      <c r="AL7" s="624">
        <v>0.1</v>
      </c>
      <c r="AM7" s="625"/>
      <c r="AN7" s="625"/>
      <c r="AO7" s="661"/>
      <c r="AP7" s="618" t="s">
        <v>239</v>
      </c>
      <c r="AQ7" s="619"/>
      <c r="AR7" s="619"/>
      <c r="AS7" s="619"/>
      <c r="AT7" s="619"/>
      <c r="AU7" s="619"/>
      <c r="AV7" s="619"/>
      <c r="AW7" s="619"/>
      <c r="AX7" s="619"/>
      <c r="AY7" s="619"/>
      <c r="AZ7" s="619"/>
      <c r="BA7" s="619"/>
      <c r="BB7" s="619"/>
      <c r="BC7" s="619"/>
      <c r="BD7" s="619"/>
      <c r="BE7" s="619"/>
      <c r="BF7" s="620"/>
      <c r="BG7" s="621">
        <v>34497414</v>
      </c>
      <c r="BH7" s="622"/>
      <c r="BI7" s="622"/>
      <c r="BJ7" s="622"/>
      <c r="BK7" s="622"/>
      <c r="BL7" s="622"/>
      <c r="BM7" s="622"/>
      <c r="BN7" s="623"/>
      <c r="BO7" s="659">
        <v>48.9</v>
      </c>
      <c r="BP7" s="659"/>
      <c r="BQ7" s="659"/>
      <c r="BR7" s="659"/>
      <c r="BS7" s="660">
        <v>505598</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12350587</v>
      </c>
      <c r="CS7" s="622"/>
      <c r="CT7" s="622"/>
      <c r="CU7" s="622"/>
      <c r="CV7" s="622"/>
      <c r="CW7" s="622"/>
      <c r="CX7" s="622"/>
      <c r="CY7" s="623"/>
      <c r="CZ7" s="659">
        <v>7.9</v>
      </c>
      <c r="DA7" s="659"/>
      <c r="DB7" s="659"/>
      <c r="DC7" s="659"/>
      <c r="DD7" s="627">
        <v>562446</v>
      </c>
      <c r="DE7" s="622"/>
      <c r="DF7" s="622"/>
      <c r="DG7" s="622"/>
      <c r="DH7" s="622"/>
      <c r="DI7" s="622"/>
      <c r="DJ7" s="622"/>
      <c r="DK7" s="622"/>
      <c r="DL7" s="622"/>
      <c r="DM7" s="622"/>
      <c r="DN7" s="622"/>
      <c r="DO7" s="622"/>
      <c r="DP7" s="623"/>
      <c r="DQ7" s="627">
        <v>10557889</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598035</v>
      </c>
      <c r="S8" s="622"/>
      <c r="T8" s="622"/>
      <c r="U8" s="622"/>
      <c r="V8" s="622"/>
      <c r="W8" s="622"/>
      <c r="X8" s="622"/>
      <c r="Y8" s="623"/>
      <c r="Z8" s="659">
        <v>0.4</v>
      </c>
      <c r="AA8" s="659"/>
      <c r="AB8" s="659"/>
      <c r="AC8" s="659"/>
      <c r="AD8" s="660">
        <v>598035</v>
      </c>
      <c r="AE8" s="660"/>
      <c r="AF8" s="660"/>
      <c r="AG8" s="660"/>
      <c r="AH8" s="660"/>
      <c r="AI8" s="660"/>
      <c r="AJ8" s="660"/>
      <c r="AK8" s="660"/>
      <c r="AL8" s="624">
        <v>0.7</v>
      </c>
      <c r="AM8" s="625"/>
      <c r="AN8" s="625"/>
      <c r="AO8" s="661"/>
      <c r="AP8" s="618" t="s">
        <v>242</v>
      </c>
      <c r="AQ8" s="619"/>
      <c r="AR8" s="619"/>
      <c r="AS8" s="619"/>
      <c r="AT8" s="619"/>
      <c r="AU8" s="619"/>
      <c r="AV8" s="619"/>
      <c r="AW8" s="619"/>
      <c r="AX8" s="619"/>
      <c r="AY8" s="619"/>
      <c r="AZ8" s="619"/>
      <c r="BA8" s="619"/>
      <c r="BB8" s="619"/>
      <c r="BC8" s="619"/>
      <c r="BD8" s="619"/>
      <c r="BE8" s="619"/>
      <c r="BF8" s="620"/>
      <c r="BG8" s="621">
        <v>658518</v>
      </c>
      <c r="BH8" s="622"/>
      <c r="BI8" s="622"/>
      <c r="BJ8" s="622"/>
      <c r="BK8" s="622"/>
      <c r="BL8" s="622"/>
      <c r="BM8" s="622"/>
      <c r="BN8" s="623"/>
      <c r="BO8" s="659">
        <v>0.9</v>
      </c>
      <c r="BP8" s="659"/>
      <c r="BQ8" s="659"/>
      <c r="BR8" s="659"/>
      <c r="BS8" s="660" t="s">
        <v>128</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74606364</v>
      </c>
      <c r="CS8" s="622"/>
      <c r="CT8" s="622"/>
      <c r="CU8" s="622"/>
      <c r="CV8" s="622"/>
      <c r="CW8" s="622"/>
      <c r="CX8" s="622"/>
      <c r="CY8" s="623"/>
      <c r="CZ8" s="659">
        <v>47.7</v>
      </c>
      <c r="DA8" s="659"/>
      <c r="DB8" s="659"/>
      <c r="DC8" s="659"/>
      <c r="DD8" s="627">
        <v>1985092</v>
      </c>
      <c r="DE8" s="622"/>
      <c r="DF8" s="622"/>
      <c r="DG8" s="622"/>
      <c r="DH8" s="622"/>
      <c r="DI8" s="622"/>
      <c r="DJ8" s="622"/>
      <c r="DK8" s="622"/>
      <c r="DL8" s="622"/>
      <c r="DM8" s="622"/>
      <c r="DN8" s="622"/>
      <c r="DO8" s="622"/>
      <c r="DP8" s="623"/>
      <c r="DQ8" s="627">
        <v>34069625</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429054</v>
      </c>
      <c r="S9" s="622"/>
      <c r="T9" s="622"/>
      <c r="U9" s="622"/>
      <c r="V9" s="622"/>
      <c r="W9" s="622"/>
      <c r="X9" s="622"/>
      <c r="Y9" s="623"/>
      <c r="Z9" s="659">
        <v>0.3</v>
      </c>
      <c r="AA9" s="659"/>
      <c r="AB9" s="659"/>
      <c r="AC9" s="659"/>
      <c r="AD9" s="660">
        <v>429054</v>
      </c>
      <c r="AE9" s="660"/>
      <c r="AF9" s="660"/>
      <c r="AG9" s="660"/>
      <c r="AH9" s="660"/>
      <c r="AI9" s="660"/>
      <c r="AJ9" s="660"/>
      <c r="AK9" s="660"/>
      <c r="AL9" s="624">
        <v>0.5</v>
      </c>
      <c r="AM9" s="625"/>
      <c r="AN9" s="625"/>
      <c r="AO9" s="661"/>
      <c r="AP9" s="618" t="s">
        <v>245</v>
      </c>
      <c r="AQ9" s="619"/>
      <c r="AR9" s="619"/>
      <c r="AS9" s="619"/>
      <c r="AT9" s="619"/>
      <c r="AU9" s="619"/>
      <c r="AV9" s="619"/>
      <c r="AW9" s="619"/>
      <c r="AX9" s="619"/>
      <c r="AY9" s="619"/>
      <c r="AZ9" s="619"/>
      <c r="BA9" s="619"/>
      <c r="BB9" s="619"/>
      <c r="BC9" s="619"/>
      <c r="BD9" s="619"/>
      <c r="BE9" s="619"/>
      <c r="BF9" s="620"/>
      <c r="BG9" s="621">
        <v>29381243</v>
      </c>
      <c r="BH9" s="622"/>
      <c r="BI9" s="622"/>
      <c r="BJ9" s="622"/>
      <c r="BK9" s="622"/>
      <c r="BL9" s="622"/>
      <c r="BM9" s="622"/>
      <c r="BN9" s="623"/>
      <c r="BO9" s="659">
        <v>41.7</v>
      </c>
      <c r="BP9" s="659"/>
      <c r="BQ9" s="659"/>
      <c r="BR9" s="659"/>
      <c r="BS9" s="660" t="s">
        <v>128</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17705128</v>
      </c>
      <c r="CS9" s="622"/>
      <c r="CT9" s="622"/>
      <c r="CU9" s="622"/>
      <c r="CV9" s="622"/>
      <c r="CW9" s="622"/>
      <c r="CX9" s="622"/>
      <c r="CY9" s="623"/>
      <c r="CZ9" s="659">
        <v>11.3</v>
      </c>
      <c r="DA9" s="659"/>
      <c r="DB9" s="659"/>
      <c r="DC9" s="659"/>
      <c r="DD9" s="627">
        <v>1766566</v>
      </c>
      <c r="DE9" s="622"/>
      <c r="DF9" s="622"/>
      <c r="DG9" s="622"/>
      <c r="DH9" s="622"/>
      <c r="DI9" s="622"/>
      <c r="DJ9" s="622"/>
      <c r="DK9" s="622"/>
      <c r="DL9" s="622"/>
      <c r="DM9" s="622"/>
      <c r="DN9" s="622"/>
      <c r="DO9" s="622"/>
      <c r="DP9" s="623"/>
      <c r="DQ9" s="627">
        <v>12205788</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128</v>
      </c>
      <c r="S10" s="622"/>
      <c r="T10" s="622"/>
      <c r="U10" s="622"/>
      <c r="V10" s="622"/>
      <c r="W10" s="622"/>
      <c r="X10" s="622"/>
      <c r="Y10" s="623"/>
      <c r="Z10" s="659" t="s">
        <v>237</v>
      </c>
      <c r="AA10" s="659"/>
      <c r="AB10" s="659"/>
      <c r="AC10" s="659"/>
      <c r="AD10" s="660" t="s">
        <v>237</v>
      </c>
      <c r="AE10" s="660"/>
      <c r="AF10" s="660"/>
      <c r="AG10" s="660"/>
      <c r="AH10" s="660"/>
      <c r="AI10" s="660"/>
      <c r="AJ10" s="660"/>
      <c r="AK10" s="660"/>
      <c r="AL10" s="624" t="s">
        <v>128</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1258831</v>
      </c>
      <c r="BH10" s="622"/>
      <c r="BI10" s="622"/>
      <c r="BJ10" s="622"/>
      <c r="BK10" s="622"/>
      <c r="BL10" s="622"/>
      <c r="BM10" s="622"/>
      <c r="BN10" s="623"/>
      <c r="BO10" s="659">
        <v>1.8</v>
      </c>
      <c r="BP10" s="659"/>
      <c r="BQ10" s="659"/>
      <c r="BR10" s="659"/>
      <c r="BS10" s="660" t="s">
        <v>128</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242282</v>
      </c>
      <c r="CS10" s="622"/>
      <c r="CT10" s="622"/>
      <c r="CU10" s="622"/>
      <c r="CV10" s="622"/>
      <c r="CW10" s="622"/>
      <c r="CX10" s="622"/>
      <c r="CY10" s="623"/>
      <c r="CZ10" s="659">
        <v>0.2</v>
      </c>
      <c r="DA10" s="659"/>
      <c r="DB10" s="659"/>
      <c r="DC10" s="659"/>
      <c r="DD10" s="627" t="s">
        <v>128</v>
      </c>
      <c r="DE10" s="622"/>
      <c r="DF10" s="622"/>
      <c r="DG10" s="622"/>
      <c r="DH10" s="622"/>
      <c r="DI10" s="622"/>
      <c r="DJ10" s="622"/>
      <c r="DK10" s="622"/>
      <c r="DL10" s="622"/>
      <c r="DM10" s="622"/>
      <c r="DN10" s="622"/>
      <c r="DO10" s="622"/>
      <c r="DP10" s="623"/>
      <c r="DQ10" s="627">
        <v>191032</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8902731</v>
      </c>
      <c r="S11" s="622"/>
      <c r="T11" s="622"/>
      <c r="U11" s="622"/>
      <c r="V11" s="622"/>
      <c r="W11" s="622"/>
      <c r="X11" s="622"/>
      <c r="Y11" s="623"/>
      <c r="Z11" s="624">
        <v>5.6</v>
      </c>
      <c r="AA11" s="625"/>
      <c r="AB11" s="625"/>
      <c r="AC11" s="626"/>
      <c r="AD11" s="627">
        <v>8902731</v>
      </c>
      <c r="AE11" s="622"/>
      <c r="AF11" s="622"/>
      <c r="AG11" s="622"/>
      <c r="AH11" s="622"/>
      <c r="AI11" s="622"/>
      <c r="AJ11" s="622"/>
      <c r="AK11" s="623"/>
      <c r="AL11" s="624">
        <v>11.1</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3198822</v>
      </c>
      <c r="BH11" s="622"/>
      <c r="BI11" s="622"/>
      <c r="BJ11" s="622"/>
      <c r="BK11" s="622"/>
      <c r="BL11" s="622"/>
      <c r="BM11" s="622"/>
      <c r="BN11" s="623"/>
      <c r="BO11" s="659">
        <v>4.5</v>
      </c>
      <c r="BP11" s="659"/>
      <c r="BQ11" s="659"/>
      <c r="BR11" s="659"/>
      <c r="BS11" s="660">
        <v>505598</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70924</v>
      </c>
      <c r="CS11" s="622"/>
      <c r="CT11" s="622"/>
      <c r="CU11" s="622"/>
      <c r="CV11" s="622"/>
      <c r="CW11" s="622"/>
      <c r="CX11" s="622"/>
      <c r="CY11" s="623"/>
      <c r="CZ11" s="659">
        <v>0</v>
      </c>
      <c r="DA11" s="659"/>
      <c r="DB11" s="659"/>
      <c r="DC11" s="659"/>
      <c r="DD11" s="627" t="s">
        <v>128</v>
      </c>
      <c r="DE11" s="622"/>
      <c r="DF11" s="622"/>
      <c r="DG11" s="622"/>
      <c r="DH11" s="622"/>
      <c r="DI11" s="622"/>
      <c r="DJ11" s="622"/>
      <c r="DK11" s="622"/>
      <c r="DL11" s="622"/>
      <c r="DM11" s="622"/>
      <c r="DN11" s="622"/>
      <c r="DO11" s="622"/>
      <c r="DP11" s="623"/>
      <c r="DQ11" s="627">
        <v>69519</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237</v>
      </c>
      <c r="S12" s="622"/>
      <c r="T12" s="622"/>
      <c r="U12" s="622"/>
      <c r="V12" s="622"/>
      <c r="W12" s="622"/>
      <c r="X12" s="622"/>
      <c r="Y12" s="623"/>
      <c r="Z12" s="659" t="s">
        <v>128</v>
      </c>
      <c r="AA12" s="659"/>
      <c r="AB12" s="659"/>
      <c r="AC12" s="659"/>
      <c r="AD12" s="660" t="s">
        <v>128</v>
      </c>
      <c r="AE12" s="660"/>
      <c r="AF12" s="660"/>
      <c r="AG12" s="660"/>
      <c r="AH12" s="660"/>
      <c r="AI12" s="660"/>
      <c r="AJ12" s="660"/>
      <c r="AK12" s="660"/>
      <c r="AL12" s="624" t="s">
        <v>128</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26820500</v>
      </c>
      <c r="BH12" s="622"/>
      <c r="BI12" s="622"/>
      <c r="BJ12" s="622"/>
      <c r="BK12" s="622"/>
      <c r="BL12" s="622"/>
      <c r="BM12" s="622"/>
      <c r="BN12" s="623"/>
      <c r="BO12" s="659">
        <v>38</v>
      </c>
      <c r="BP12" s="659"/>
      <c r="BQ12" s="659"/>
      <c r="BR12" s="659"/>
      <c r="BS12" s="660" t="s">
        <v>128</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2752446</v>
      </c>
      <c r="CS12" s="622"/>
      <c r="CT12" s="622"/>
      <c r="CU12" s="622"/>
      <c r="CV12" s="622"/>
      <c r="CW12" s="622"/>
      <c r="CX12" s="622"/>
      <c r="CY12" s="623"/>
      <c r="CZ12" s="659">
        <v>1.8</v>
      </c>
      <c r="DA12" s="659"/>
      <c r="DB12" s="659"/>
      <c r="DC12" s="659"/>
      <c r="DD12" s="627" t="s">
        <v>128</v>
      </c>
      <c r="DE12" s="622"/>
      <c r="DF12" s="622"/>
      <c r="DG12" s="622"/>
      <c r="DH12" s="622"/>
      <c r="DI12" s="622"/>
      <c r="DJ12" s="622"/>
      <c r="DK12" s="622"/>
      <c r="DL12" s="622"/>
      <c r="DM12" s="622"/>
      <c r="DN12" s="622"/>
      <c r="DO12" s="622"/>
      <c r="DP12" s="623"/>
      <c r="DQ12" s="627">
        <v>2398159</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128</v>
      </c>
      <c r="S13" s="622"/>
      <c r="T13" s="622"/>
      <c r="U13" s="622"/>
      <c r="V13" s="622"/>
      <c r="W13" s="622"/>
      <c r="X13" s="622"/>
      <c r="Y13" s="623"/>
      <c r="Z13" s="659" t="s">
        <v>128</v>
      </c>
      <c r="AA13" s="659"/>
      <c r="AB13" s="659"/>
      <c r="AC13" s="659"/>
      <c r="AD13" s="660" t="s">
        <v>128</v>
      </c>
      <c r="AE13" s="660"/>
      <c r="AF13" s="660"/>
      <c r="AG13" s="660"/>
      <c r="AH13" s="660"/>
      <c r="AI13" s="660"/>
      <c r="AJ13" s="660"/>
      <c r="AK13" s="660"/>
      <c r="AL13" s="624" t="s">
        <v>128</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26239175</v>
      </c>
      <c r="BH13" s="622"/>
      <c r="BI13" s="622"/>
      <c r="BJ13" s="622"/>
      <c r="BK13" s="622"/>
      <c r="BL13" s="622"/>
      <c r="BM13" s="622"/>
      <c r="BN13" s="623"/>
      <c r="BO13" s="659">
        <v>37.200000000000003</v>
      </c>
      <c r="BP13" s="659"/>
      <c r="BQ13" s="659"/>
      <c r="BR13" s="659"/>
      <c r="BS13" s="660" t="s">
        <v>128</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13599589</v>
      </c>
      <c r="CS13" s="622"/>
      <c r="CT13" s="622"/>
      <c r="CU13" s="622"/>
      <c r="CV13" s="622"/>
      <c r="CW13" s="622"/>
      <c r="CX13" s="622"/>
      <c r="CY13" s="623"/>
      <c r="CZ13" s="659">
        <v>8.6999999999999993</v>
      </c>
      <c r="DA13" s="659"/>
      <c r="DB13" s="659"/>
      <c r="DC13" s="659"/>
      <c r="DD13" s="627">
        <v>5447562</v>
      </c>
      <c r="DE13" s="622"/>
      <c r="DF13" s="622"/>
      <c r="DG13" s="622"/>
      <c r="DH13" s="622"/>
      <c r="DI13" s="622"/>
      <c r="DJ13" s="622"/>
      <c r="DK13" s="622"/>
      <c r="DL13" s="622"/>
      <c r="DM13" s="622"/>
      <c r="DN13" s="622"/>
      <c r="DO13" s="622"/>
      <c r="DP13" s="623"/>
      <c r="DQ13" s="627">
        <v>9601571</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4334</v>
      </c>
      <c r="S14" s="622"/>
      <c r="T14" s="622"/>
      <c r="U14" s="622"/>
      <c r="V14" s="622"/>
      <c r="W14" s="622"/>
      <c r="X14" s="622"/>
      <c r="Y14" s="623"/>
      <c r="Z14" s="659">
        <v>0</v>
      </c>
      <c r="AA14" s="659"/>
      <c r="AB14" s="659"/>
      <c r="AC14" s="659"/>
      <c r="AD14" s="660">
        <v>4334</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309617</v>
      </c>
      <c r="BH14" s="622"/>
      <c r="BI14" s="622"/>
      <c r="BJ14" s="622"/>
      <c r="BK14" s="622"/>
      <c r="BL14" s="622"/>
      <c r="BM14" s="622"/>
      <c r="BN14" s="623"/>
      <c r="BO14" s="659">
        <v>0.4</v>
      </c>
      <c r="BP14" s="659"/>
      <c r="BQ14" s="659"/>
      <c r="BR14" s="659"/>
      <c r="BS14" s="660" t="s">
        <v>128</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4909238</v>
      </c>
      <c r="CS14" s="622"/>
      <c r="CT14" s="622"/>
      <c r="CU14" s="622"/>
      <c r="CV14" s="622"/>
      <c r="CW14" s="622"/>
      <c r="CX14" s="622"/>
      <c r="CY14" s="623"/>
      <c r="CZ14" s="659">
        <v>3.1</v>
      </c>
      <c r="DA14" s="659"/>
      <c r="DB14" s="659"/>
      <c r="DC14" s="659"/>
      <c r="DD14" s="627">
        <v>1059016</v>
      </c>
      <c r="DE14" s="622"/>
      <c r="DF14" s="622"/>
      <c r="DG14" s="622"/>
      <c r="DH14" s="622"/>
      <c r="DI14" s="622"/>
      <c r="DJ14" s="622"/>
      <c r="DK14" s="622"/>
      <c r="DL14" s="622"/>
      <c r="DM14" s="622"/>
      <c r="DN14" s="622"/>
      <c r="DO14" s="622"/>
      <c r="DP14" s="623"/>
      <c r="DQ14" s="627">
        <v>3677550</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128</v>
      </c>
      <c r="S15" s="622"/>
      <c r="T15" s="622"/>
      <c r="U15" s="622"/>
      <c r="V15" s="622"/>
      <c r="W15" s="622"/>
      <c r="X15" s="622"/>
      <c r="Y15" s="623"/>
      <c r="Z15" s="659" t="s">
        <v>128</v>
      </c>
      <c r="AA15" s="659"/>
      <c r="AB15" s="659"/>
      <c r="AC15" s="659"/>
      <c r="AD15" s="660" t="s">
        <v>128</v>
      </c>
      <c r="AE15" s="660"/>
      <c r="AF15" s="660"/>
      <c r="AG15" s="660"/>
      <c r="AH15" s="660"/>
      <c r="AI15" s="660"/>
      <c r="AJ15" s="660"/>
      <c r="AK15" s="660"/>
      <c r="AL15" s="624" t="s">
        <v>128</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1863215</v>
      </c>
      <c r="BH15" s="622"/>
      <c r="BI15" s="622"/>
      <c r="BJ15" s="622"/>
      <c r="BK15" s="622"/>
      <c r="BL15" s="622"/>
      <c r="BM15" s="622"/>
      <c r="BN15" s="623"/>
      <c r="BO15" s="659">
        <v>2.6</v>
      </c>
      <c r="BP15" s="659"/>
      <c r="BQ15" s="659"/>
      <c r="BR15" s="659"/>
      <c r="BS15" s="660" t="s">
        <v>128</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22842114</v>
      </c>
      <c r="CS15" s="622"/>
      <c r="CT15" s="622"/>
      <c r="CU15" s="622"/>
      <c r="CV15" s="622"/>
      <c r="CW15" s="622"/>
      <c r="CX15" s="622"/>
      <c r="CY15" s="623"/>
      <c r="CZ15" s="659">
        <v>14.6</v>
      </c>
      <c r="DA15" s="659"/>
      <c r="DB15" s="659"/>
      <c r="DC15" s="659"/>
      <c r="DD15" s="627">
        <v>6256113</v>
      </c>
      <c r="DE15" s="622"/>
      <c r="DF15" s="622"/>
      <c r="DG15" s="622"/>
      <c r="DH15" s="622"/>
      <c r="DI15" s="622"/>
      <c r="DJ15" s="622"/>
      <c r="DK15" s="622"/>
      <c r="DL15" s="622"/>
      <c r="DM15" s="622"/>
      <c r="DN15" s="622"/>
      <c r="DO15" s="622"/>
      <c r="DP15" s="623"/>
      <c r="DQ15" s="627">
        <v>14616170</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129688</v>
      </c>
      <c r="S16" s="622"/>
      <c r="T16" s="622"/>
      <c r="U16" s="622"/>
      <c r="V16" s="622"/>
      <c r="W16" s="622"/>
      <c r="X16" s="622"/>
      <c r="Y16" s="623"/>
      <c r="Z16" s="659">
        <v>0.1</v>
      </c>
      <c r="AA16" s="659"/>
      <c r="AB16" s="659"/>
      <c r="AC16" s="659"/>
      <c r="AD16" s="660">
        <v>129688</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128</v>
      </c>
      <c r="BH16" s="622"/>
      <c r="BI16" s="622"/>
      <c r="BJ16" s="622"/>
      <c r="BK16" s="622"/>
      <c r="BL16" s="622"/>
      <c r="BM16" s="622"/>
      <c r="BN16" s="623"/>
      <c r="BO16" s="659" t="s">
        <v>128</v>
      </c>
      <c r="BP16" s="659"/>
      <c r="BQ16" s="659"/>
      <c r="BR16" s="659"/>
      <c r="BS16" s="660" t="s">
        <v>128</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128</v>
      </c>
      <c r="CS16" s="622"/>
      <c r="CT16" s="622"/>
      <c r="CU16" s="622"/>
      <c r="CV16" s="622"/>
      <c r="CW16" s="622"/>
      <c r="CX16" s="622"/>
      <c r="CY16" s="623"/>
      <c r="CZ16" s="659" t="s">
        <v>128</v>
      </c>
      <c r="DA16" s="659"/>
      <c r="DB16" s="659"/>
      <c r="DC16" s="659"/>
      <c r="DD16" s="627" t="s">
        <v>128</v>
      </c>
      <c r="DE16" s="622"/>
      <c r="DF16" s="622"/>
      <c r="DG16" s="622"/>
      <c r="DH16" s="622"/>
      <c r="DI16" s="622"/>
      <c r="DJ16" s="622"/>
      <c r="DK16" s="622"/>
      <c r="DL16" s="622"/>
      <c r="DM16" s="622"/>
      <c r="DN16" s="622"/>
      <c r="DO16" s="622"/>
      <c r="DP16" s="623"/>
      <c r="DQ16" s="627" t="s">
        <v>128</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942568</v>
      </c>
      <c r="S17" s="622"/>
      <c r="T17" s="622"/>
      <c r="U17" s="622"/>
      <c r="V17" s="622"/>
      <c r="W17" s="622"/>
      <c r="X17" s="622"/>
      <c r="Y17" s="623"/>
      <c r="Z17" s="659">
        <v>0.6</v>
      </c>
      <c r="AA17" s="659"/>
      <c r="AB17" s="659"/>
      <c r="AC17" s="659"/>
      <c r="AD17" s="660">
        <v>942568</v>
      </c>
      <c r="AE17" s="660"/>
      <c r="AF17" s="660"/>
      <c r="AG17" s="660"/>
      <c r="AH17" s="660"/>
      <c r="AI17" s="660"/>
      <c r="AJ17" s="660"/>
      <c r="AK17" s="660"/>
      <c r="AL17" s="624">
        <v>1.2</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59" t="s">
        <v>128</v>
      </c>
      <c r="BP17" s="659"/>
      <c r="BQ17" s="659"/>
      <c r="BR17" s="659"/>
      <c r="BS17" s="660" t="s">
        <v>128</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6521259</v>
      </c>
      <c r="CS17" s="622"/>
      <c r="CT17" s="622"/>
      <c r="CU17" s="622"/>
      <c r="CV17" s="622"/>
      <c r="CW17" s="622"/>
      <c r="CX17" s="622"/>
      <c r="CY17" s="623"/>
      <c r="CZ17" s="659">
        <v>4.2</v>
      </c>
      <c r="DA17" s="659"/>
      <c r="DB17" s="659"/>
      <c r="DC17" s="659"/>
      <c r="DD17" s="627" t="s">
        <v>128</v>
      </c>
      <c r="DE17" s="622"/>
      <c r="DF17" s="622"/>
      <c r="DG17" s="622"/>
      <c r="DH17" s="622"/>
      <c r="DI17" s="622"/>
      <c r="DJ17" s="622"/>
      <c r="DK17" s="622"/>
      <c r="DL17" s="622"/>
      <c r="DM17" s="622"/>
      <c r="DN17" s="622"/>
      <c r="DO17" s="622"/>
      <c r="DP17" s="623"/>
      <c r="DQ17" s="627">
        <v>6449548</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387710</v>
      </c>
      <c r="S18" s="622"/>
      <c r="T18" s="622"/>
      <c r="U18" s="622"/>
      <c r="V18" s="622"/>
      <c r="W18" s="622"/>
      <c r="X18" s="622"/>
      <c r="Y18" s="623"/>
      <c r="Z18" s="659">
        <v>0.2</v>
      </c>
      <c r="AA18" s="659"/>
      <c r="AB18" s="659"/>
      <c r="AC18" s="659"/>
      <c r="AD18" s="660">
        <v>387710</v>
      </c>
      <c r="AE18" s="660"/>
      <c r="AF18" s="660"/>
      <c r="AG18" s="660"/>
      <c r="AH18" s="660"/>
      <c r="AI18" s="660"/>
      <c r="AJ18" s="660"/>
      <c r="AK18" s="660"/>
      <c r="AL18" s="624">
        <v>0.5</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59" t="s">
        <v>128</v>
      </c>
      <c r="BP18" s="659"/>
      <c r="BQ18" s="659"/>
      <c r="BR18" s="659"/>
      <c r="BS18" s="660" t="s">
        <v>128</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128</v>
      </c>
      <c r="CS18" s="622"/>
      <c r="CT18" s="622"/>
      <c r="CU18" s="622"/>
      <c r="CV18" s="622"/>
      <c r="CW18" s="622"/>
      <c r="CX18" s="622"/>
      <c r="CY18" s="623"/>
      <c r="CZ18" s="659" t="s">
        <v>128</v>
      </c>
      <c r="DA18" s="659"/>
      <c r="DB18" s="659"/>
      <c r="DC18" s="659"/>
      <c r="DD18" s="627" t="s">
        <v>128</v>
      </c>
      <c r="DE18" s="622"/>
      <c r="DF18" s="622"/>
      <c r="DG18" s="622"/>
      <c r="DH18" s="622"/>
      <c r="DI18" s="622"/>
      <c r="DJ18" s="622"/>
      <c r="DK18" s="622"/>
      <c r="DL18" s="622"/>
      <c r="DM18" s="622"/>
      <c r="DN18" s="622"/>
      <c r="DO18" s="622"/>
      <c r="DP18" s="623"/>
      <c r="DQ18" s="627" t="s">
        <v>128</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387329</v>
      </c>
      <c r="S19" s="622"/>
      <c r="T19" s="622"/>
      <c r="U19" s="622"/>
      <c r="V19" s="622"/>
      <c r="W19" s="622"/>
      <c r="X19" s="622"/>
      <c r="Y19" s="623"/>
      <c r="Z19" s="659">
        <v>0.2</v>
      </c>
      <c r="AA19" s="659"/>
      <c r="AB19" s="659"/>
      <c r="AC19" s="659"/>
      <c r="AD19" s="660">
        <v>387329</v>
      </c>
      <c r="AE19" s="660"/>
      <c r="AF19" s="660"/>
      <c r="AG19" s="660"/>
      <c r="AH19" s="660"/>
      <c r="AI19" s="660"/>
      <c r="AJ19" s="660"/>
      <c r="AK19" s="660"/>
      <c r="AL19" s="624">
        <v>0.5</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7049000</v>
      </c>
      <c r="BH19" s="622"/>
      <c r="BI19" s="622"/>
      <c r="BJ19" s="622"/>
      <c r="BK19" s="622"/>
      <c r="BL19" s="622"/>
      <c r="BM19" s="622"/>
      <c r="BN19" s="623"/>
      <c r="BO19" s="659">
        <v>10</v>
      </c>
      <c r="BP19" s="659"/>
      <c r="BQ19" s="659"/>
      <c r="BR19" s="659"/>
      <c r="BS19" s="660" t="s">
        <v>128</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59" t="s">
        <v>128</v>
      </c>
      <c r="DA19" s="659"/>
      <c r="DB19" s="659"/>
      <c r="DC19" s="659"/>
      <c r="DD19" s="627" t="s">
        <v>128</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381</v>
      </c>
      <c r="S20" s="622"/>
      <c r="T20" s="622"/>
      <c r="U20" s="622"/>
      <c r="V20" s="622"/>
      <c r="W20" s="622"/>
      <c r="X20" s="622"/>
      <c r="Y20" s="623"/>
      <c r="Z20" s="659">
        <v>0</v>
      </c>
      <c r="AA20" s="659"/>
      <c r="AB20" s="659"/>
      <c r="AC20" s="659"/>
      <c r="AD20" s="660">
        <v>381</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7049000</v>
      </c>
      <c r="BH20" s="622"/>
      <c r="BI20" s="622"/>
      <c r="BJ20" s="622"/>
      <c r="BK20" s="622"/>
      <c r="BL20" s="622"/>
      <c r="BM20" s="622"/>
      <c r="BN20" s="623"/>
      <c r="BO20" s="659">
        <v>10</v>
      </c>
      <c r="BP20" s="659"/>
      <c r="BQ20" s="659"/>
      <c r="BR20" s="659"/>
      <c r="BS20" s="660" t="s">
        <v>128</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156308636</v>
      </c>
      <c r="CS20" s="622"/>
      <c r="CT20" s="622"/>
      <c r="CU20" s="622"/>
      <c r="CV20" s="622"/>
      <c r="CW20" s="622"/>
      <c r="CX20" s="622"/>
      <c r="CY20" s="623"/>
      <c r="CZ20" s="659">
        <v>100</v>
      </c>
      <c r="DA20" s="659"/>
      <c r="DB20" s="659"/>
      <c r="DC20" s="659"/>
      <c r="DD20" s="627">
        <v>17076795</v>
      </c>
      <c r="DE20" s="622"/>
      <c r="DF20" s="622"/>
      <c r="DG20" s="622"/>
      <c r="DH20" s="622"/>
      <c r="DI20" s="622"/>
      <c r="DJ20" s="622"/>
      <c r="DK20" s="622"/>
      <c r="DL20" s="622"/>
      <c r="DM20" s="622"/>
      <c r="DN20" s="622"/>
      <c r="DO20" s="622"/>
      <c r="DP20" s="623"/>
      <c r="DQ20" s="627">
        <v>94545223</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2967755</v>
      </c>
      <c r="S21" s="622"/>
      <c r="T21" s="622"/>
      <c r="U21" s="622"/>
      <c r="V21" s="622"/>
      <c r="W21" s="622"/>
      <c r="X21" s="622"/>
      <c r="Y21" s="623"/>
      <c r="Z21" s="659">
        <v>1.9</v>
      </c>
      <c r="AA21" s="659"/>
      <c r="AB21" s="659"/>
      <c r="AC21" s="659"/>
      <c r="AD21" s="660">
        <v>2701712</v>
      </c>
      <c r="AE21" s="660"/>
      <c r="AF21" s="660"/>
      <c r="AG21" s="660"/>
      <c r="AH21" s="660"/>
      <c r="AI21" s="660"/>
      <c r="AJ21" s="660"/>
      <c r="AK21" s="660"/>
      <c r="AL21" s="624">
        <v>3.4</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21895</v>
      </c>
      <c r="BH21" s="622"/>
      <c r="BI21" s="622"/>
      <c r="BJ21" s="622"/>
      <c r="BK21" s="622"/>
      <c r="BL21" s="622"/>
      <c r="BM21" s="622"/>
      <c r="BN21" s="623"/>
      <c r="BO21" s="659">
        <v>0</v>
      </c>
      <c r="BP21" s="659"/>
      <c r="BQ21" s="659"/>
      <c r="BR21" s="659"/>
      <c r="BS21" s="660" t="s">
        <v>128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2701712</v>
      </c>
      <c r="S22" s="622"/>
      <c r="T22" s="622"/>
      <c r="U22" s="622"/>
      <c r="V22" s="622"/>
      <c r="W22" s="622"/>
      <c r="X22" s="622"/>
      <c r="Y22" s="623"/>
      <c r="Z22" s="659">
        <v>1.7</v>
      </c>
      <c r="AA22" s="659"/>
      <c r="AB22" s="659"/>
      <c r="AC22" s="659"/>
      <c r="AD22" s="660">
        <v>2701712</v>
      </c>
      <c r="AE22" s="660"/>
      <c r="AF22" s="660"/>
      <c r="AG22" s="660"/>
      <c r="AH22" s="660"/>
      <c r="AI22" s="660"/>
      <c r="AJ22" s="660"/>
      <c r="AK22" s="660"/>
      <c r="AL22" s="624">
        <v>3.4</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v>1059654</v>
      </c>
      <c r="BH22" s="622"/>
      <c r="BI22" s="622"/>
      <c r="BJ22" s="622"/>
      <c r="BK22" s="622"/>
      <c r="BL22" s="622"/>
      <c r="BM22" s="622"/>
      <c r="BN22" s="623"/>
      <c r="BO22" s="659">
        <v>1.5</v>
      </c>
      <c r="BP22" s="659"/>
      <c r="BQ22" s="659"/>
      <c r="BR22" s="659"/>
      <c r="BS22" s="660" t="s">
        <v>237</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265936</v>
      </c>
      <c r="S23" s="622"/>
      <c r="T23" s="622"/>
      <c r="U23" s="622"/>
      <c r="V23" s="622"/>
      <c r="W23" s="622"/>
      <c r="X23" s="622"/>
      <c r="Y23" s="623"/>
      <c r="Z23" s="659">
        <v>0.2</v>
      </c>
      <c r="AA23" s="659"/>
      <c r="AB23" s="659"/>
      <c r="AC23" s="659"/>
      <c r="AD23" s="660" t="s">
        <v>237</v>
      </c>
      <c r="AE23" s="660"/>
      <c r="AF23" s="660"/>
      <c r="AG23" s="660"/>
      <c r="AH23" s="660"/>
      <c r="AI23" s="660"/>
      <c r="AJ23" s="660"/>
      <c r="AK23" s="660"/>
      <c r="AL23" s="624" t="s">
        <v>128</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5967451</v>
      </c>
      <c r="BH23" s="622"/>
      <c r="BI23" s="622"/>
      <c r="BJ23" s="622"/>
      <c r="BK23" s="622"/>
      <c r="BL23" s="622"/>
      <c r="BM23" s="622"/>
      <c r="BN23" s="623"/>
      <c r="BO23" s="659">
        <v>8.5</v>
      </c>
      <c r="BP23" s="659"/>
      <c r="BQ23" s="659"/>
      <c r="BR23" s="659"/>
      <c r="BS23" s="660" t="s">
        <v>128</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v>107</v>
      </c>
      <c r="S24" s="622"/>
      <c r="T24" s="622"/>
      <c r="U24" s="622"/>
      <c r="V24" s="622"/>
      <c r="W24" s="622"/>
      <c r="X24" s="622"/>
      <c r="Y24" s="623"/>
      <c r="Z24" s="659">
        <v>0</v>
      </c>
      <c r="AA24" s="659"/>
      <c r="AB24" s="659"/>
      <c r="AC24" s="659"/>
      <c r="AD24" s="660" t="s">
        <v>237</v>
      </c>
      <c r="AE24" s="660"/>
      <c r="AF24" s="660"/>
      <c r="AG24" s="660"/>
      <c r="AH24" s="660"/>
      <c r="AI24" s="660"/>
      <c r="AJ24" s="660"/>
      <c r="AK24" s="660"/>
      <c r="AL24" s="624" t="s">
        <v>128</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128</v>
      </c>
      <c r="BH24" s="622"/>
      <c r="BI24" s="622"/>
      <c r="BJ24" s="622"/>
      <c r="BK24" s="622"/>
      <c r="BL24" s="622"/>
      <c r="BM24" s="622"/>
      <c r="BN24" s="623"/>
      <c r="BO24" s="659" t="s">
        <v>128</v>
      </c>
      <c r="BP24" s="659"/>
      <c r="BQ24" s="659"/>
      <c r="BR24" s="659"/>
      <c r="BS24" s="660" t="s">
        <v>237</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83064941</v>
      </c>
      <c r="CS24" s="677"/>
      <c r="CT24" s="677"/>
      <c r="CU24" s="677"/>
      <c r="CV24" s="677"/>
      <c r="CW24" s="677"/>
      <c r="CX24" s="677"/>
      <c r="CY24" s="702"/>
      <c r="CZ24" s="703">
        <v>53.1</v>
      </c>
      <c r="DA24" s="685"/>
      <c r="DB24" s="685"/>
      <c r="DC24" s="705"/>
      <c r="DD24" s="701">
        <v>45587289</v>
      </c>
      <c r="DE24" s="677"/>
      <c r="DF24" s="677"/>
      <c r="DG24" s="677"/>
      <c r="DH24" s="677"/>
      <c r="DI24" s="677"/>
      <c r="DJ24" s="677"/>
      <c r="DK24" s="702"/>
      <c r="DL24" s="701">
        <v>43971289</v>
      </c>
      <c r="DM24" s="677"/>
      <c r="DN24" s="677"/>
      <c r="DO24" s="677"/>
      <c r="DP24" s="677"/>
      <c r="DQ24" s="677"/>
      <c r="DR24" s="677"/>
      <c r="DS24" s="677"/>
      <c r="DT24" s="677"/>
      <c r="DU24" s="677"/>
      <c r="DV24" s="702"/>
      <c r="DW24" s="703">
        <v>53.9</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85569626</v>
      </c>
      <c r="S25" s="622"/>
      <c r="T25" s="622"/>
      <c r="U25" s="622"/>
      <c r="V25" s="622"/>
      <c r="W25" s="622"/>
      <c r="X25" s="622"/>
      <c r="Y25" s="623"/>
      <c r="Z25" s="659">
        <v>53.4</v>
      </c>
      <c r="AA25" s="659"/>
      <c r="AB25" s="659"/>
      <c r="AC25" s="659"/>
      <c r="AD25" s="660">
        <v>79336132</v>
      </c>
      <c r="AE25" s="660"/>
      <c r="AF25" s="660"/>
      <c r="AG25" s="660"/>
      <c r="AH25" s="660"/>
      <c r="AI25" s="660"/>
      <c r="AJ25" s="660"/>
      <c r="AK25" s="660"/>
      <c r="AL25" s="624">
        <v>98.5</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128</v>
      </c>
      <c r="BH25" s="622"/>
      <c r="BI25" s="622"/>
      <c r="BJ25" s="622"/>
      <c r="BK25" s="622"/>
      <c r="BL25" s="622"/>
      <c r="BM25" s="622"/>
      <c r="BN25" s="623"/>
      <c r="BO25" s="659" t="s">
        <v>128</v>
      </c>
      <c r="BP25" s="659"/>
      <c r="BQ25" s="659"/>
      <c r="BR25" s="659"/>
      <c r="BS25" s="660" t="s">
        <v>128</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26405634</v>
      </c>
      <c r="CS25" s="634"/>
      <c r="CT25" s="634"/>
      <c r="CU25" s="634"/>
      <c r="CV25" s="634"/>
      <c r="CW25" s="634"/>
      <c r="CX25" s="634"/>
      <c r="CY25" s="635"/>
      <c r="CZ25" s="624">
        <v>16.899999999999999</v>
      </c>
      <c r="DA25" s="636"/>
      <c r="DB25" s="636"/>
      <c r="DC25" s="637"/>
      <c r="DD25" s="627">
        <v>24444209</v>
      </c>
      <c r="DE25" s="634"/>
      <c r="DF25" s="634"/>
      <c r="DG25" s="634"/>
      <c r="DH25" s="634"/>
      <c r="DI25" s="634"/>
      <c r="DJ25" s="634"/>
      <c r="DK25" s="635"/>
      <c r="DL25" s="627">
        <v>24164281</v>
      </c>
      <c r="DM25" s="634"/>
      <c r="DN25" s="634"/>
      <c r="DO25" s="634"/>
      <c r="DP25" s="634"/>
      <c r="DQ25" s="634"/>
      <c r="DR25" s="634"/>
      <c r="DS25" s="634"/>
      <c r="DT25" s="634"/>
      <c r="DU25" s="634"/>
      <c r="DV25" s="635"/>
      <c r="DW25" s="624">
        <v>29.6</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36853</v>
      </c>
      <c r="S26" s="622"/>
      <c r="T26" s="622"/>
      <c r="U26" s="622"/>
      <c r="V26" s="622"/>
      <c r="W26" s="622"/>
      <c r="X26" s="622"/>
      <c r="Y26" s="623"/>
      <c r="Z26" s="659">
        <v>0</v>
      </c>
      <c r="AA26" s="659"/>
      <c r="AB26" s="659"/>
      <c r="AC26" s="659"/>
      <c r="AD26" s="660">
        <v>36853</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128</v>
      </c>
      <c r="BH26" s="622"/>
      <c r="BI26" s="622"/>
      <c r="BJ26" s="622"/>
      <c r="BK26" s="622"/>
      <c r="BL26" s="622"/>
      <c r="BM26" s="622"/>
      <c r="BN26" s="623"/>
      <c r="BO26" s="659" t="s">
        <v>128</v>
      </c>
      <c r="BP26" s="659"/>
      <c r="BQ26" s="659"/>
      <c r="BR26" s="659"/>
      <c r="BS26" s="660" t="s">
        <v>128</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17237042</v>
      </c>
      <c r="CS26" s="622"/>
      <c r="CT26" s="622"/>
      <c r="CU26" s="622"/>
      <c r="CV26" s="622"/>
      <c r="CW26" s="622"/>
      <c r="CX26" s="622"/>
      <c r="CY26" s="623"/>
      <c r="CZ26" s="624">
        <v>11</v>
      </c>
      <c r="DA26" s="636"/>
      <c r="DB26" s="636"/>
      <c r="DC26" s="637"/>
      <c r="DD26" s="627">
        <v>15994379</v>
      </c>
      <c r="DE26" s="622"/>
      <c r="DF26" s="622"/>
      <c r="DG26" s="622"/>
      <c r="DH26" s="622"/>
      <c r="DI26" s="622"/>
      <c r="DJ26" s="622"/>
      <c r="DK26" s="623"/>
      <c r="DL26" s="627" t="s">
        <v>128</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784832</v>
      </c>
      <c r="S27" s="622"/>
      <c r="T27" s="622"/>
      <c r="U27" s="622"/>
      <c r="V27" s="622"/>
      <c r="W27" s="622"/>
      <c r="X27" s="622"/>
      <c r="Y27" s="623"/>
      <c r="Z27" s="659">
        <v>0.5</v>
      </c>
      <c r="AA27" s="659"/>
      <c r="AB27" s="659"/>
      <c r="AC27" s="659"/>
      <c r="AD27" s="660">
        <v>3182</v>
      </c>
      <c r="AE27" s="660"/>
      <c r="AF27" s="660"/>
      <c r="AG27" s="660"/>
      <c r="AH27" s="660"/>
      <c r="AI27" s="660"/>
      <c r="AJ27" s="660"/>
      <c r="AK27" s="660"/>
      <c r="AL27" s="624">
        <v>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70539746</v>
      </c>
      <c r="BH27" s="622"/>
      <c r="BI27" s="622"/>
      <c r="BJ27" s="622"/>
      <c r="BK27" s="622"/>
      <c r="BL27" s="622"/>
      <c r="BM27" s="622"/>
      <c r="BN27" s="623"/>
      <c r="BO27" s="659">
        <v>100</v>
      </c>
      <c r="BP27" s="659"/>
      <c r="BQ27" s="659"/>
      <c r="BR27" s="659"/>
      <c r="BS27" s="660">
        <v>505598</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50138048</v>
      </c>
      <c r="CS27" s="634"/>
      <c r="CT27" s="634"/>
      <c r="CU27" s="634"/>
      <c r="CV27" s="634"/>
      <c r="CW27" s="634"/>
      <c r="CX27" s="634"/>
      <c r="CY27" s="635"/>
      <c r="CZ27" s="624">
        <v>32.1</v>
      </c>
      <c r="DA27" s="636"/>
      <c r="DB27" s="636"/>
      <c r="DC27" s="637"/>
      <c r="DD27" s="627">
        <v>14693532</v>
      </c>
      <c r="DE27" s="634"/>
      <c r="DF27" s="634"/>
      <c r="DG27" s="634"/>
      <c r="DH27" s="634"/>
      <c r="DI27" s="634"/>
      <c r="DJ27" s="634"/>
      <c r="DK27" s="635"/>
      <c r="DL27" s="627">
        <v>13357460</v>
      </c>
      <c r="DM27" s="634"/>
      <c r="DN27" s="634"/>
      <c r="DO27" s="634"/>
      <c r="DP27" s="634"/>
      <c r="DQ27" s="634"/>
      <c r="DR27" s="634"/>
      <c r="DS27" s="634"/>
      <c r="DT27" s="634"/>
      <c r="DU27" s="634"/>
      <c r="DV27" s="635"/>
      <c r="DW27" s="624">
        <v>16.399999999999999</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2027111</v>
      </c>
      <c r="S28" s="622"/>
      <c r="T28" s="622"/>
      <c r="U28" s="622"/>
      <c r="V28" s="622"/>
      <c r="W28" s="622"/>
      <c r="X28" s="622"/>
      <c r="Y28" s="623"/>
      <c r="Z28" s="659">
        <v>1.3</v>
      </c>
      <c r="AA28" s="659"/>
      <c r="AB28" s="659"/>
      <c r="AC28" s="659"/>
      <c r="AD28" s="660">
        <v>484199</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6521259</v>
      </c>
      <c r="CS28" s="622"/>
      <c r="CT28" s="622"/>
      <c r="CU28" s="622"/>
      <c r="CV28" s="622"/>
      <c r="CW28" s="622"/>
      <c r="CX28" s="622"/>
      <c r="CY28" s="623"/>
      <c r="CZ28" s="624">
        <v>4.2</v>
      </c>
      <c r="DA28" s="636"/>
      <c r="DB28" s="636"/>
      <c r="DC28" s="637"/>
      <c r="DD28" s="627">
        <v>6449548</v>
      </c>
      <c r="DE28" s="622"/>
      <c r="DF28" s="622"/>
      <c r="DG28" s="622"/>
      <c r="DH28" s="622"/>
      <c r="DI28" s="622"/>
      <c r="DJ28" s="622"/>
      <c r="DK28" s="623"/>
      <c r="DL28" s="627">
        <v>6449548</v>
      </c>
      <c r="DM28" s="622"/>
      <c r="DN28" s="622"/>
      <c r="DO28" s="622"/>
      <c r="DP28" s="622"/>
      <c r="DQ28" s="622"/>
      <c r="DR28" s="622"/>
      <c r="DS28" s="622"/>
      <c r="DT28" s="622"/>
      <c r="DU28" s="622"/>
      <c r="DV28" s="623"/>
      <c r="DW28" s="624">
        <v>7.9</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546277</v>
      </c>
      <c r="S29" s="622"/>
      <c r="T29" s="622"/>
      <c r="U29" s="622"/>
      <c r="V29" s="622"/>
      <c r="W29" s="622"/>
      <c r="X29" s="622"/>
      <c r="Y29" s="623"/>
      <c r="Z29" s="659">
        <v>0.3</v>
      </c>
      <c r="AA29" s="659"/>
      <c r="AB29" s="659"/>
      <c r="AC29" s="659"/>
      <c r="AD29" s="660" t="s">
        <v>128</v>
      </c>
      <c r="AE29" s="660"/>
      <c r="AF29" s="660"/>
      <c r="AG29" s="660"/>
      <c r="AH29" s="660"/>
      <c r="AI29" s="660"/>
      <c r="AJ29" s="660"/>
      <c r="AK29" s="660"/>
      <c r="AL29" s="624" t="s">
        <v>128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71</v>
      </c>
      <c r="CG29" s="619"/>
      <c r="CH29" s="619"/>
      <c r="CI29" s="619"/>
      <c r="CJ29" s="619"/>
      <c r="CK29" s="619"/>
      <c r="CL29" s="619"/>
      <c r="CM29" s="619"/>
      <c r="CN29" s="619"/>
      <c r="CO29" s="619"/>
      <c r="CP29" s="619"/>
      <c r="CQ29" s="620"/>
      <c r="CR29" s="621">
        <v>6521256</v>
      </c>
      <c r="CS29" s="634"/>
      <c r="CT29" s="634"/>
      <c r="CU29" s="634"/>
      <c r="CV29" s="634"/>
      <c r="CW29" s="634"/>
      <c r="CX29" s="634"/>
      <c r="CY29" s="635"/>
      <c r="CZ29" s="624">
        <v>4.2</v>
      </c>
      <c r="DA29" s="636"/>
      <c r="DB29" s="636"/>
      <c r="DC29" s="637"/>
      <c r="DD29" s="627">
        <v>6449545</v>
      </c>
      <c r="DE29" s="634"/>
      <c r="DF29" s="634"/>
      <c r="DG29" s="634"/>
      <c r="DH29" s="634"/>
      <c r="DI29" s="634"/>
      <c r="DJ29" s="634"/>
      <c r="DK29" s="635"/>
      <c r="DL29" s="627">
        <v>6449545</v>
      </c>
      <c r="DM29" s="634"/>
      <c r="DN29" s="634"/>
      <c r="DO29" s="634"/>
      <c r="DP29" s="634"/>
      <c r="DQ29" s="634"/>
      <c r="DR29" s="634"/>
      <c r="DS29" s="634"/>
      <c r="DT29" s="634"/>
      <c r="DU29" s="634"/>
      <c r="DV29" s="635"/>
      <c r="DW29" s="624">
        <v>7.9</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40259748</v>
      </c>
      <c r="S30" s="622"/>
      <c r="T30" s="622"/>
      <c r="U30" s="622"/>
      <c r="V30" s="622"/>
      <c r="W30" s="622"/>
      <c r="X30" s="622"/>
      <c r="Y30" s="623"/>
      <c r="Z30" s="659">
        <v>25.1</v>
      </c>
      <c r="AA30" s="659"/>
      <c r="AB30" s="659"/>
      <c r="AC30" s="659"/>
      <c r="AD30" s="660" t="s">
        <v>128</v>
      </c>
      <c r="AE30" s="660"/>
      <c r="AF30" s="660"/>
      <c r="AG30" s="660"/>
      <c r="AH30" s="660"/>
      <c r="AI30" s="660"/>
      <c r="AJ30" s="660"/>
      <c r="AK30" s="660"/>
      <c r="AL30" s="624" t="s">
        <v>237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6218181</v>
      </c>
      <c r="CS30" s="622"/>
      <c r="CT30" s="622"/>
      <c r="CU30" s="622"/>
      <c r="CV30" s="622"/>
      <c r="CW30" s="622"/>
      <c r="CX30" s="622"/>
      <c r="CY30" s="623"/>
      <c r="CZ30" s="624">
        <v>4</v>
      </c>
      <c r="DA30" s="636"/>
      <c r="DB30" s="636"/>
      <c r="DC30" s="637"/>
      <c r="DD30" s="627">
        <v>6147214</v>
      </c>
      <c r="DE30" s="622"/>
      <c r="DF30" s="622"/>
      <c r="DG30" s="622"/>
      <c r="DH30" s="622"/>
      <c r="DI30" s="622"/>
      <c r="DJ30" s="622"/>
      <c r="DK30" s="623"/>
      <c r="DL30" s="627">
        <v>6147214</v>
      </c>
      <c r="DM30" s="622"/>
      <c r="DN30" s="622"/>
      <c r="DO30" s="622"/>
      <c r="DP30" s="622"/>
      <c r="DQ30" s="622"/>
      <c r="DR30" s="622"/>
      <c r="DS30" s="622"/>
      <c r="DT30" s="622"/>
      <c r="DU30" s="622"/>
      <c r="DV30" s="623"/>
      <c r="DW30" s="624">
        <v>7.5</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128</v>
      </c>
      <c r="S31" s="622"/>
      <c r="T31" s="622"/>
      <c r="U31" s="622"/>
      <c r="V31" s="622"/>
      <c r="W31" s="622"/>
      <c r="X31" s="622"/>
      <c r="Y31" s="623"/>
      <c r="Z31" s="659" t="s">
        <v>128</v>
      </c>
      <c r="AA31" s="659"/>
      <c r="AB31" s="659"/>
      <c r="AC31" s="659"/>
      <c r="AD31" s="660" t="s">
        <v>128</v>
      </c>
      <c r="AE31" s="660"/>
      <c r="AF31" s="660"/>
      <c r="AG31" s="660"/>
      <c r="AH31" s="660"/>
      <c r="AI31" s="660"/>
      <c r="AJ31" s="660"/>
      <c r="AK31" s="660"/>
      <c r="AL31" s="624" t="s">
        <v>128</v>
      </c>
      <c r="AM31" s="625"/>
      <c r="AN31" s="625"/>
      <c r="AO31" s="661"/>
      <c r="AP31" s="693" t="s">
        <v>313</v>
      </c>
      <c r="AQ31" s="694"/>
      <c r="AR31" s="694"/>
      <c r="AS31" s="694"/>
      <c r="AT31" s="695" t="s">
        <v>314</v>
      </c>
      <c r="AU31" s="218"/>
      <c r="AV31" s="218"/>
      <c r="AW31" s="218"/>
      <c r="AX31" s="679" t="s">
        <v>189</v>
      </c>
      <c r="AY31" s="680"/>
      <c r="AZ31" s="680"/>
      <c r="BA31" s="680"/>
      <c r="BB31" s="680"/>
      <c r="BC31" s="680"/>
      <c r="BD31" s="680"/>
      <c r="BE31" s="680"/>
      <c r="BF31" s="681"/>
      <c r="BG31" s="683">
        <v>99.6</v>
      </c>
      <c r="BH31" s="684"/>
      <c r="BI31" s="684"/>
      <c r="BJ31" s="684"/>
      <c r="BK31" s="684"/>
      <c r="BL31" s="684"/>
      <c r="BM31" s="685">
        <v>98.9</v>
      </c>
      <c r="BN31" s="684"/>
      <c r="BO31" s="684"/>
      <c r="BP31" s="684"/>
      <c r="BQ31" s="686"/>
      <c r="BR31" s="683">
        <v>99.6</v>
      </c>
      <c r="BS31" s="684"/>
      <c r="BT31" s="684"/>
      <c r="BU31" s="684"/>
      <c r="BV31" s="684"/>
      <c r="BW31" s="684"/>
      <c r="BX31" s="685">
        <v>98.8</v>
      </c>
      <c r="BY31" s="684"/>
      <c r="BZ31" s="684"/>
      <c r="CA31" s="684"/>
      <c r="CB31" s="686"/>
      <c r="CD31" s="642"/>
      <c r="CE31" s="643"/>
      <c r="CF31" s="618" t="s">
        <v>315</v>
      </c>
      <c r="CG31" s="619"/>
      <c r="CH31" s="619"/>
      <c r="CI31" s="619"/>
      <c r="CJ31" s="619"/>
      <c r="CK31" s="619"/>
      <c r="CL31" s="619"/>
      <c r="CM31" s="619"/>
      <c r="CN31" s="619"/>
      <c r="CO31" s="619"/>
      <c r="CP31" s="619"/>
      <c r="CQ31" s="620"/>
      <c r="CR31" s="621">
        <v>303075</v>
      </c>
      <c r="CS31" s="634"/>
      <c r="CT31" s="634"/>
      <c r="CU31" s="634"/>
      <c r="CV31" s="634"/>
      <c r="CW31" s="634"/>
      <c r="CX31" s="634"/>
      <c r="CY31" s="635"/>
      <c r="CZ31" s="624">
        <v>0.2</v>
      </c>
      <c r="DA31" s="636"/>
      <c r="DB31" s="636"/>
      <c r="DC31" s="637"/>
      <c r="DD31" s="627">
        <v>302331</v>
      </c>
      <c r="DE31" s="634"/>
      <c r="DF31" s="634"/>
      <c r="DG31" s="634"/>
      <c r="DH31" s="634"/>
      <c r="DI31" s="634"/>
      <c r="DJ31" s="634"/>
      <c r="DK31" s="635"/>
      <c r="DL31" s="627">
        <v>302331</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11296879</v>
      </c>
      <c r="S32" s="622"/>
      <c r="T32" s="622"/>
      <c r="U32" s="622"/>
      <c r="V32" s="622"/>
      <c r="W32" s="622"/>
      <c r="X32" s="622"/>
      <c r="Y32" s="623"/>
      <c r="Z32" s="659">
        <v>7.1</v>
      </c>
      <c r="AA32" s="659"/>
      <c r="AB32" s="659"/>
      <c r="AC32" s="659"/>
      <c r="AD32" s="660" t="s">
        <v>128</v>
      </c>
      <c r="AE32" s="660"/>
      <c r="AF32" s="660"/>
      <c r="AG32" s="660"/>
      <c r="AH32" s="660"/>
      <c r="AI32" s="660"/>
      <c r="AJ32" s="660"/>
      <c r="AK32" s="660"/>
      <c r="AL32" s="624" t="s">
        <v>128</v>
      </c>
      <c r="AM32" s="625"/>
      <c r="AN32" s="625"/>
      <c r="AO32" s="661"/>
      <c r="AP32" s="662"/>
      <c r="AQ32" s="663"/>
      <c r="AR32" s="663"/>
      <c r="AS32" s="663"/>
      <c r="AT32" s="696"/>
      <c r="AU32" s="214" t="s">
        <v>317</v>
      </c>
      <c r="AX32" s="618" t="s">
        <v>318</v>
      </c>
      <c r="AY32" s="619"/>
      <c r="AZ32" s="619"/>
      <c r="BA32" s="619"/>
      <c r="BB32" s="619"/>
      <c r="BC32" s="619"/>
      <c r="BD32" s="619"/>
      <c r="BE32" s="619"/>
      <c r="BF32" s="620"/>
      <c r="BG32" s="687">
        <v>99.5</v>
      </c>
      <c r="BH32" s="634"/>
      <c r="BI32" s="634"/>
      <c r="BJ32" s="634"/>
      <c r="BK32" s="634"/>
      <c r="BL32" s="634"/>
      <c r="BM32" s="625">
        <v>98.6</v>
      </c>
      <c r="BN32" s="634"/>
      <c r="BO32" s="634"/>
      <c r="BP32" s="634"/>
      <c r="BQ32" s="657"/>
      <c r="BR32" s="687">
        <v>99.5</v>
      </c>
      <c r="BS32" s="634"/>
      <c r="BT32" s="634"/>
      <c r="BU32" s="634"/>
      <c r="BV32" s="634"/>
      <c r="BW32" s="634"/>
      <c r="BX32" s="625">
        <v>98.5</v>
      </c>
      <c r="BY32" s="634"/>
      <c r="BZ32" s="634"/>
      <c r="CA32" s="634"/>
      <c r="CB32" s="657"/>
      <c r="CD32" s="644"/>
      <c r="CE32" s="645"/>
      <c r="CF32" s="618" t="s">
        <v>319</v>
      </c>
      <c r="CG32" s="619"/>
      <c r="CH32" s="619"/>
      <c r="CI32" s="619"/>
      <c r="CJ32" s="619"/>
      <c r="CK32" s="619"/>
      <c r="CL32" s="619"/>
      <c r="CM32" s="619"/>
      <c r="CN32" s="619"/>
      <c r="CO32" s="619"/>
      <c r="CP32" s="619"/>
      <c r="CQ32" s="620"/>
      <c r="CR32" s="621">
        <v>3</v>
      </c>
      <c r="CS32" s="622"/>
      <c r="CT32" s="622"/>
      <c r="CU32" s="622"/>
      <c r="CV32" s="622"/>
      <c r="CW32" s="622"/>
      <c r="CX32" s="622"/>
      <c r="CY32" s="623"/>
      <c r="CZ32" s="624">
        <v>0</v>
      </c>
      <c r="DA32" s="636"/>
      <c r="DB32" s="636"/>
      <c r="DC32" s="637"/>
      <c r="DD32" s="627">
        <v>3</v>
      </c>
      <c r="DE32" s="622"/>
      <c r="DF32" s="622"/>
      <c r="DG32" s="622"/>
      <c r="DH32" s="622"/>
      <c r="DI32" s="622"/>
      <c r="DJ32" s="622"/>
      <c r="DK32" s="623"/>
      <c r="DL32" s="627">
        <v>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507533</v>
      </c>
      <c r="S33" s="622"/>
      <c r="T33" s="622"/>
      <c r="U33" s="622"/>
      <c r="V33" s="622"/>
      <c r="W33" s="622"/>
      <c r="X33" s="622"/>
      <c r="Y33" s="623"/>
      <c r="Z33" s="659">
        <v>0.3</v>
      </c>
      <c r="AA33" s="659"/>
      <c r="AB33" s="659"/>
      <c r="AC33" s="659"/>
      <c r="AD33" s="660">
        <v>84773</v>
      </c>
      <c r="AE33" s="660"/>
      <c r="AF33" s="660"/>
      <c r="AG33" s="660"/>
      <c r="AH33" s="660"/>
      <c r="AI33" s="660"/>
      <c r="AJ33" s="660"/>
      <c r="AK33" s="660"/>
      <c r="AL33" s="624">
        <v>0.1</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99.7</v>
      </c>
      <c r="BH33" s="606"/>
      <c r="BI33" s="606"/>
      <c r="BJ33" s="606"/>
      <c r="BK33" s="606"/>
      <c r="BL33" s="606"/>
      <c r="BM33" s="652">
        <v>99.2</v>
      </c>
      <c r="BN33" s="606"/>
      <c r="BO33" s="606"/>
      <c r="BP33" s="606"/>
      <c r="BQ33" s="669"/>
      <c r="BR33" s="682">
        <v>99.7</v>
      </c>
      <c r="BS33" s="606"/>
      <c r="BT33" s="606"/>
      <c r="BU33" s="606"/>
      <c r="BV33" s="606"/>
      <c r="BW33" s="606"/>
      <c r="BX33" s="652">
        <v>99.2</v>
      </c>
      <c r="BY33" s="606"/>
      <c r="BZ33" s="606"/>
      <c r="CA33" s="606"/>
      <c r="CB33" s="669"/>
      <c r="CD33" s="618" t="s">
        <v>322</v>
      </c>
      <c r="CE33" s="619"/>
      <c r="CF33" s="619"/>
      <c r="CG33" s="619"/>
      <c r="CH33" s="619"/>
      <c r="CI33" s="619"/>
      <c r="CJ33" s="619"/>
      <c r="CK33" s="619"/>
      <c r="CL33" s="619"/>
      <c r="CM33" s="619"/>
      <c r="CN33" s="619"/>
      <c r="CO33" s="619"/>
      <c r="CP33" s="619"/>
      <c r="CQ33" s="620"/>
      <c r="CR33" s="621">
        <v>56166900</v>
      </c>
      <c r="CS33" s="634"/>
      <c r="CT33" s="634"/>
      <c r="CU33" s="634"/>
      <c r="CV33" s="634"/>
      <c r="CW33" s="634"/>
      <c r="CX33" s="634"/>
      <c r="CY33" s="635"/>
      <c r="CZ33" s="624">
        <v>35.9</v>
      </c>
      <c r="DA33" s="636"/>
      <c r="DB33" s="636"/>
      <c r="DC33" s="637"/>
      <c r="DD33" s="627">
        <v>43778787</v>
      </c>
      <c r="DE33" s="634"/>
      <c r="DF33" s="634"/>
      <c r="DG33" s="634"/>
      <c r="DH33" s="634"/>
      <c r="DI33" s="634"/>
      <c r="DJ33" s="634"/>
      <c r="DK33" s="635"/>
      <c r="DL33" s="627">
        <v>33962308</v>
      </c>
      <c r="DM33" s="634"/>
      <c r="DN33" s="634"/>
      <c r="DO33" s="634"/>
      <c r="DP33" s="634"/>
      <c r="DQ33" s="634"/>
      <c r="DR33" s="634"/>
      <c r="DS33" s="634"/>
      <c r="DT33" s="634"/>
      <c r="DU33" s="634"/>
      <c r="DV33" s="635"/>
      <c r="DW33" s="624">
        <v>41.6</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1023037</v>
      </c>
      <c r="S34" s="622"/>
      <c r="T34" s="622"/>
      <c r="U34" s="622"/>
      <c r="V34" s="622"/>
      <c r="W34" s="622"/>
      <c r="X34" s="622"/>
      <c r="Y34" s="623"/>
      <c r="Z34" s="659">
        <v>0.6</v>
      </c>
      <c r="AA34" s="659"/>
      <c r="AB34" s="659"/>
      <c r="AC34" s="659"/>
      <c r="AD34" s="660" t="s">
        <v>128</v>
      </c>
      <c r="AE34" s="660"/>
      <c r="AF34" s="660"/>
      <c r="AG34" s="660"/>
      <c r="AH34" s="660"/>
      <c r="AI34" s="660"/>
      <c r="AJ34" s="660"/>
      <c r="AK34" s="660"/>
      <c r="AL34" s="624" t="s">
        <v>128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27256700</v>
      </c>
      <c r="CS34" s="622"/>
      <c r="CT34" s="622"/>
      <c r="CU34" s="622"/>
      <c r="CV34" s="622"/>
      <c r="CW34" s="622"/>
      <c r="CX34" s="622"/>
      <c r="CY34" s="623"/>
      <c r="CZ34" s="624">
        <v>17.399999999999999</v>
      </c>
      <c r="DA34" s="636"/>
      <c r="DB34" s="636"/>
      <c r="DC34" s="637"/>
      <c r="DD34" s="627">
        <v>19728127</v>
      </c>
      <c r="DE34" s="622"/>
      <c r="DF34" s="622"/>
      <c r="DG34" s="622"/>
      <c r="DH34" s="622"/>
      <c r="DI34" s="622"/>
      <c r="DJ34" s="622"/>
      <c r="DK34" s="623"/>
      <c r="DL34" s="627">
        <v>16399195</v>
      </c>
      <c r="DM34" s="622"/>
      <c r="DN34" s="622"/>
      <c r="DO34" s="622"/>
      <c r="DP34" s="622"/>
      <c r="DQ34" s="622"/>
      <c r="DR34" s="622"/>
      <c r="DS34" s="622"/>
      <c r="DT34" s="622"/>
      <c r="DU34" s="622"/>
      <c r="DV34" s="623"/>
      <c r="DW34" s="624">
        <v>20.100000000000001</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3763628</v>
      </c>
      <c r="S35" s="622"/>
      <c r="T35" s="622"/>
      <c r="U35" s="622"/>
      <c r="V35" s="622"/>
      <c r="W35" s="622"/>
      <c r="X35" s="622"/>
      <c r="Y35" s="623"/>
      <c r="Z35" s="659">
        <v>2.4</v>
      </c>
      <c r="AA35" s="659"/>
      <c r="AB35" s="659"/>
      <c r="AC35" s="659"/>
      <c r="AD35" s="660" t="s">
        <v>128</v>
      </c>
      <c r="AE35" s="660"/>
      <c r="AF35" s="660"/>
      <c r="AG35" s="660"/>
      <c r="AH35" s="660"/>
      <c r="AI35" s="660"/>
      <c r="AJ35" s="660"/>
      <c r="AK35" s="660"/>
      <c r="AL35" s="624" t="s">
        <v>128</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2739851</v>
      </c>
      <c r="CS35" s="634"/>
      <c r="CT35" s="634"/>
      <c r="CU35" s="634"/>
      <c r="CV35" s="634"/>
      <c r="CW35" s="634"/>
      <c r="CX35" s="634"/>
      <c r="CY35" s="635"/>
      <c r="CZ35" s="624">
        <v>1.8</v>
      </c>
      <c r="DA35" s="636"/>
      <c r="DB35" s="636"/>
      <c r="DC35" s="637"/>
      <c r="DD35" s="627">
        <v>2625449</v>
      </c>
      <c r="DE35" s="634"/>
      <c r="DF35" s="634"/>
      <c r="DG35" s="634"/>
      <c r="DH35" s="634"/>
      <c r="DI35" s="634"/>
      <c r="DJ35" s="634"/>
      <c r="DK35" s="635"/>
      <c r="DL35" s="627">
        <v>2598228</v>
      </c>
      <c r="DM35" s="634"/>
      <c r="DN35" s="634"/>
      <c r="DO35" s="634"/>
      <c r="DP35" s="634"/>
      <c r="DQ35" s="634"/>
      <c r="DR35" s="634"/>
      <c r="DS35" s="634"/>
      <c r="DT35" s="634"/>
      <c r="DU35" s="634"/>
      <c r="DV35" s="635"/>
      <c r="DW35" s="624">
        <v>3.2</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3130103</v>
      </c>
      <c r="S36" s="622"/>
      <c r="T36" s="622"/>
      <c r="U36" s="622"/>
      <c r="V36" s="622"/>
      <c r="W36" s="622"/>
      <c r="X36" s="622"/>
      <c r="Y36" s="623"/>
      <c r="Z36" s="659">
        <v>2</v>
      </c>
      <c r="AA36" s="659"/>
      <c r="AB36" s="659"/>
      <c r="AC36" s="659"/>
      <c r="AD36" s="660" t="s">
        <v>128</v>
      </c>
      <c r="AE36" s="660"/>
      <c r="AF36" s="660"/>
      <c r="AG36" s="660"/>
      <c r="AH36" s="660"/>
      <c r="AI36" s="660"/>
      <c r="AJ36" s="660"/>
      <c r="AK36" s="660"/>
      <c r="AL36" s="624" t="s">
        <v>128</v>
      </c>
      <c r="AM36" s="625"/>
      <c r="AN36" s="625"/>
      <c r="AO36" s="661"/>
      <c r="AP36" s="222"/>
      <c r="AQ36" s="670" t="s">
        <v>330</v>
      </c>
      <c r="AR36" s="671"/>
      <c r="AS36" s="671"/>
      <c r="AT36" s="671"/>
      <c r="AU36" s="671"/>
      <c r="AV36" s="671"/>
      <c r="AW36" s="671"/>
      <c r="AX36" s="671"/>
      <c r="AY36" s="672"/>
      <c r="AZ36" s="676">
        <v>15236879</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1521208</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10479376</v>
      </c>
      <c r="CS36" s="622"/>
      <c r="CT36" s="622"/>
      <c r="CU36" s="622"/>
      <c r="CV36" s="622"/>
      <c r="CW36" s="622"/>
      <c r="CX36" s="622"/>
      <c r="CY36" s="623"/>
      <c r="CZ36" s="624">
        <v>6.7</v>
      </c>
      <c r="DA36" s="636"/>
      <c r="DB36" s="636"/>
      <c r="DC36" s="637"/>
      <c r="DD36" s="627">
        <v>8923205</v>
      </c>
      <c r="DE36" s="622"/>
      <c r="DF36" s="622"/>
      <c r="DG36" s="622"/>
      <c r="DH36" s="622"/>
      <c r="DI36" s="622"/>
      <c r="DJ36" s="622"/>
      <c r="DK36" s="623"/>
      <c r="DL36" s="627">
        <v>5572861</v>
      </c>
      <c r="DM36" s="622"/>
      <c r="DN36" s="622"/>
      <c r="DO36" s="622"/>
      <c r="DP36" s="622"/>
      <c r="DQ36" s="622"/>
      <c r="DR36" s="622"/>
      <c r="DS36" s="622"/>
      <c r="DT36" s="622"/>
      <c r="DU36" s="622"/>
      <c r="DV36" s="623"/>
      <c r="DW36" s="624">
        <v>6.8</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3611030</v>
      </c>
      <c r="S37" s="622"/>
      <c r="T37" s="622"/>
      <c r="U37" s="622"/>
      <c r="V37" s="622"/>
      <c r="W37" s="622"/>
      <c r="X37" s="622"/>
      <c r="Y37" s="623"/>
      <c r="Z37" s="659">
        <v>2.2999999999999998</v>
      </c>
      <c r="AA37" s="659"/>
      <c r="AB37" s="659"/>
      <c r="AC37" s="659"/>
      <c r="AD37" s="660">
        <v>604448</v>
      </c>
      <c r="AE37" s="660"/>
      <c r="AF37" s="660"/>
      <c r="AG37" s="660"/>
      <c r="AH37" s="660"/>
      <c r="AI37" s="660"/>
      <c r="AJ37" s="660"/>
      <c r="AK37" s="660"/>
      <c r="AL37" s="624">
        <v>0.8</v>
      </c>
      <c r="AM37" s="625"/>
      <c r="AN37" s="625"/>
      <c r="AO37" s="661"/>
      <c r="AQ37" s="654" t="s">
        <v>334</v>
      </c>
      <c r="AR37" s="655"/>
      <c r="AS37" s="655"/>
      <c r="AT37" s="655"/>
      <c r="AU37" s="655"/>
      <c r="AV37" s="655"/>
      <c r="AW37" s="655"/>
      <c r="AX37" s="655"/>
      <c r="AY37" s="656"/>
      <c r="AZ37" s="621">
        <v>2805696</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1316055</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7426</v>
      </c>
      <c r="CS37" s="634"/>
      <c r="CT37" s="634"/>
      <c r="CU37" s="634"/>
      <c r="CV37" s="634"/>
      <c r="CW37" s="634"/>
      <c r="CX37" s="634"/>
      <c r="CY37" s="635"/>
      <c r="CZ37" s="624">
        <v>0</v>
      </c>
      <c r="DA37" s="636"/>
      <c r="DB37" s="636"/>
      <c r="DC37" s="637"/>
      <c r="DD37" s="627">
        <v>7426</v>
      </c>
      <c r="DE37" s="634"/>
      <c r="DF37" s="634"/>
      <c r="DG37" s="634"/>
      <c r="DH37" s="634"/>
      <c r="DI37" s="634"/>
      <c r="DJ37" s="634"/>
      <c r="DK37" s="635"/>
      <c r="DL37" s="627">
        <v>7426</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7580100</v>
      </c>
      <c r="S38" s="622"/>
      <c r="T38" s="622"/>
      <c r="U38" s="622"/>
      <c r="V38" s="622"/>
      <c r="W38" s="622"/>
      <c r="X38" s="622"/>
      <c r="Y38" s="623"/>
      <c r="Z38" s="659">
        <v>4.7</v>
      </c>
      <c r="AA38" s="659"/>
      <c r="AB38" s="659"/>
      <c r="AC38" s="659"/>
      <c r="AD38" s="660" t="s">
        <v>128</v>
      </c>
      <c r="AE38" s="660"/>
      <c r="AF38" s="660"/>
      <c r="AG38" s="660"/>
      <c r="AH38" s="660"/>
      <c r="AI38" s="660"/>
      <c r="AJ38" s="660"/>
      <c r="AK38" s="660"/>
      <c r="AL38" s="624" t="s">
        <v>128</v>
      </c>
      <c r="AM38" s="625"/>
      <c r="AN38" s="625"/>
      <c r="AO38" s="661"/>
      <c r="AQ38" s="654" t="s">
        <v>338</v>
      </c>
      <c r="AR38" s="655"/>
      <c r="AS38" s="655"/>
      <c r="AT38" s="655"/>
      <c r="AU38" s="655"/>
      <c r="AV38" s="655"/>
      <c r="AW38" s="655"/>
      <c r="AX38" s="655"/>
      <c r="AY38" s="656"/>
      <c r="AZ38" s="621">
        <v>79191</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41675</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12379828</v>
      </c>
      <c r="CS38" s="622"/>
      <c r="CT38" s="622"/>
      <c r="CU38" s="622"/>
      <c r="CV38" s="622"/>
      <c r="CW38" s="622"/>
      <c r="CX38" s="622"/>
      <c r="CY38" s="623"/>
      <c r="CZ38" s="624">
        <v>7.9</v>
      </c>
      <c r="DA38" s="636"/>
      <c r="DB38" s="636"/>
      <c r="DC38" s="637"/>
      <c r="DD38" s="627">
        <v>9722537</v>
      </c>
      <c r="DE38" s="622"/>
      <c r="DF38" s="622"/>
      <c r="DG38" s="622"/>
      <c r="DH38" s="622"/>
      <c r="DI38" s="622"/>
      <c r="DJ38" s="622"/>
      <c r="DK38" s="623"/>
      <c r="DL38" s="627">
        <v>9392024</v>
      </c>
      <c r="DM38" s="622"/>
      <c r="DN38" s="622"/>
      <c r="DO38" s="622"/>
      <c r="DP38" s="622"/>
      <c r="DQ38" s="622"/>
      <c r="DR38" s="622"/>
      <c r="DS38" s="622"/>
      <c r="DT38" s="622"/>
      <c r="DU38" s="622"/>
      <c r="DV38" s="623"/>
      <c r="DW38" s="624">
        <v>11.5</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59" t="s">
        <v>128</v>
      </c>
      <c r="AA39" s="659"/>
      <c r="AB39" s="659"/>
      <c r="AC39" s="659"/>
      <c r="AD39" s="660" t="s">
        <v>128</v>
      </c>
      <c r="AE39" s="660"/>
      <c r="AF39" s="660"/>
      <c r="AG39" s="660"/>
      <c r="AH39" s="660"/>
      <c r="AI39" s="660"/>
      <c r="AJ39" s="660"/>
      <c r="AK39" s="660"/>
      <c r="AL39" s="624" t="s">
        <v>128</v>
      </c>
      <c r="AM39" s="625"/>
      <c r="AN39" s="625"/>
      <c r="AO39" s="661"/>
      <c r="AQ39" s="654" t="s">
        <v>342</v>
      </c>
      <c r="AR39" s="655"/>
      <c r="AS39" s="655"/>
      <c r="AT39" s="655"/>
      <c r="AU39" s="655"/>
      <c r="AV39" s="655"/>
      <c r="AW39" s="655"/>
      <c r="AX39" s="655"/>
      <c r="AY39" s="656"/>
      <c r="AZ39" s="621">
        <v>51355</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60479</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2951062</v>
      </c>
      <c r="CS39" s="634"/>
      <c r="CT39" s="634"/>
      <c r="CU39" s="634"/>
      <c r="CV39" s="634"/>
      <c r="CW39" s="634"/>
      <c r="CX39" s="634"/>
      <c r="CY39" s="635"/>
      <c r="CZ39" s="624">
        <v>1.9</v>
      </c>
      <c r="DA39" s="636"/>
      <c r="DB39" s="636"/>
      <c r="DC39" s="637"/>
      <c r="DD39" s="627">
        <v>2745769</v>
      </c>
      <c r="DE39" s="634"/>
      <c r="DF39" s="634"/>
      <c r="DG39" s="634"/>
      <c r="DH39" s="634"/>
      <c r="DI39" s="634"/>
      <c r="DJ39" s="634"/>
      <c r="DK39" s="635"/>
      <c r="DL39" s="627" t="s">
        <v>237</v>
      </c>
      <c r="DM39" s="634"/>
      <c r="DN39" s="634"/>
      <c r="DO39" s="634"/>
      <c r="DP39" s="634"/>
      <c r="DQ39" s="634"/>
      <c r="DR39" s="634"/>
      <c r="DS39" s="634"/>
      <c r="DT39" s="634"/>
      <c r="DU39" s="634"/>
      <c r="DV39" s="635"/>
      <c r="DW39" s="624" t="s">
        <v>128</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1000000</v>
      </c>
      <c r="S40" s="622"/>
      <c r="T40" s="622"/>
      <c r="U40" s="622"/>
      <c r="V40" s="622"/>
      <c r="W40" s="622"/>
      <c r="X40" s="622"/>
      <c r="Y40" s="623"/>
      <c r="Z40" s="659">
        <v>0.6</v>
      </c>
      <c r="AA40" s="659"/>
      <c r="AB40" s="659"/>
      <c r="AC40" s="659"/>
      <c r="AD40" s="660" t="s">
        <v>128</v>
      </c>
      <c r="AE40" s="660"/>
      <c r="AF40" s="660"/>
      <c r="AG40" s="660"/>
      <c r="AH40" s="660"/>
      <c r="AI40" s="660"/>
      <c r="AJ40" s="660"/>
      <c r="AK40" s="660"/>
      <c r="AL40" s="624" t="s">
        <v>128</v>
      </c>
      <c r="AM40" s="625"/>
      <c r="AN40" s="625"/>
      <c r="AO40" s="661"/>
      <c r="AQ40" s="654" t="s">
        <v>346</v>
      </c>
      <c r="AR40" s="655"/>
      <c r="AS40" s="655"/>
      <c r="AT40" s="655"/>
      <c r="AU40" s="655"/>
      <c r="AV40" s="655"/>
      <c r="AW40" s="655"/>
      <c r="AX40" s="655"/>
      <c r="AY40" s="656"/>
      <c r="AZ40" s="621" t="s">
        <v>128</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116</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360083</v>
      </c>
      <c r="CS40" s="622"/>
      <c r="CT40" s="622"/>
      <c r="CU40" s="622"/>
      <c r="CV40" s="622"/>
      <c r="CW40" s="622"/>
      <c r="CX40" s="622"/>
      <c r="CY40" s="623"/>
      <c r="CZ40" s="624">
        <v>0.2</v>
      </c>
      <c r="DA40" s="636"/>
      <c r="DB40" s="636"/>
      <c r="DC40" s="637"/>
      <c r="DD40" s="627">
        <v>33700</v>
      </c>
      <c r="DE40" s="622"/>
      <c r="DF40" s="622"/>
      <c r="DG40" s="622"/>
      <c r="DH40" s="622"/>
      <c r="DI40" s="622"/>
      <c r="DJ40" s="622"/>
      <c r="DK40" s="623"/>
      <c r="DL40" s="627" t="s">
        <v>128</v>
      </c>
      <c r="DM40" s="622"/>
      <c r="DN40" s="622"/>
      <c r="DO40" s="622"/>
      <c r="DP40" s="622"/>
      <c r="DQ40" s="622"/>
      <c r="DR40" s="622"/>
      <c r="DS40" s="622"/>
      <c r="DT40" s="622"/>
      <c r="DU40" s="622"/>
      <c r="DV40" s="623"/>
      <c r="DW40" s="624" t="s">
        <v>128</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160136757</v>
      </c>
      <c r="S41" s="646"/>
      <c r="T41" s="646"/>
      <c r="U41" s="646"/>
      <c r="V41" s="646"/>
      <c r="W41" s="646"/>
      <c r="X41" s="646"/>
      <c r="Y41" s="649"/>
      <c r="Z41" s="650">
        <v>100</v>
      </c>
      <c r="AA41" s="650"/>
      <c r="AB41" s="650"/>
      <c r="AC41" s="650"/>
      <c r="AD41" s="651">
        <v>80549587</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2948848</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237</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237</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9351789</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383</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17076795</v>
      </c>
      <c r="CS42" s="634"/>
      <c r="CT42" s="634"/>
      <c r="CU42" s="634"/>
      <c r="CV42" s="634"/>
      <c r="CW42" s="634"/>
      <c r="CX42" s="634"/>
      <c r="CY42" s="635"/>
      <c r="CZ42" s="624">
        <v>10.9</v>
      </c>
      <c r="DA42" s="636"/>
      <c r="DB42" s="636"/>
      <c r="DC42" s="637"/>
      <c r="DD42" s="627">
        <v>5179147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311579</v>
      </c>
      <c r="CS43" s="634"/>
      <c r="CT43" s="634"/>
      <c r="CU43" s="634"/>
      <c r="CV43" s="634"/>
      <c r="CW43" s="634"/>
      <c r="CX43" s="634"/>
      <c r="CY43" s="635"/>
      <c r="CZ43" s="624">
        <v>0.2</v>
      </c>
      <c r="DA43" s="636"/>
      <c r="DB43" s="636"/>
      <c r="DC43" s="637"/>
      <c r="DD43" s="627">
        <v>311564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17076795</v>
      </c>
      <c r="CS44" s="622"/>
      <c r="CT44" s="622"/>
      <c r="CU44" s="622"/>
      <c r="CV44" s="622"/>
      <c r="CW44" s="622"/>
      <c r="CX44" s="622"/>
      <c r="CY44" s="623"/>
      <c r="CZ44" s="624">
        <v>10.9</v>
      </c>
      <c r="DA44" s="625"/>
      <c r="DB44" s="625"/>
      <c r="DC44" s="626"/>
      <c r="DD44" s="627">
        <v>5179147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6264173</v>
      </c>
      <c r="CS45" s="634"/>
      <c r="CT45" s="634"/>
      <c r="CU45" s="634"/>
      <c r="CV45" s="634"/>
      <c r="CW45" s="634"/>
      <c r="CX45" s="634"/>
      <c r="CY45" s="635"/>
      <c r="CZ45" s="624">
        <v>4</v>
      </c>
      <c r="DA45" s="636"/>
      <c r="DB45" s="636"/>
      <c r="DC45" s="637"/>
      <c r="DD45" s="627">
        <v>268120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10812622</v>
      </c>
      <c r="CS46" s="622"/>
      <c r="CT46" s="622"/>
      <c r="CU46" s="622"/>
      <c r="CV46" s="622"/>
      <c r="CW46" s="622"/>
      <c r="CX46" s="622"/>
      <c r="CY46" s="623"/>
      <c r="CZ46" s="624">
        <v>6.9</v>
      </c>
      <c r="DA46" s="625"/>
      <c r="DB46" s="625"/>
      <c r="DC46" s="626"/>
      <c r="DD46" s="627">
        <v>4911027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t="s">
        <v>128</v>
      </c>
      <c r="CS47" s="634"/>
      <c r="CT47" s="634"/>
      <c r="CU47" s="634"/>
      <c r="CV47" s="634"/>
      <c r="CW47" s="634"/>
      <c r="CX47" s="634"/>
      <c r="CY47" s="635"/>
      <c r="CZ47" s="624" t="s">
        <v>237</v>
      </c>
      <c r="DA47" s="636"/>
      <c r="DB47" s="636"/>
      <c r="DC47" s="637"/>
      <c r="DD47" s="627" t="s">
        <v>237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365</v>
      </c>
      <c r="CG48" s="619"/>
      <c r="CH48" s="619"/>
      <c r="CI48" s="619"/>
      <c r="CJ48" s="619"/>
      <c r="CK48" s="619"/>
      <c r="CL48" s="619"/>
      <c r="CM48" s="619"/>
      <c r="CN48" s="619"/>
      <c r="CO48" s="619"/>
      <c r="CP48" s="619"/>
      <c r="CQ48" s="620"/>
      <c r="CR48" s="621" t="s">
        <v>128</v>
      </c>
      <c r="CS48" s="622"/>
      <c r="CT48" s="622"/>
      <c r="CU48" s="622"/>
      <c r="CV48" s="622"/>
      <c r="CW48" s="622"/>
      <c r="CX48" s="622"/>
      <c r="CY48" s="623"/>
      <c r="CZ48" s="624" t="s">
        <v>128</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156308636</v>
      </c>
      <c r="CS49" s="606"/>
      <c r="CT49" s="606"/>
      <c r="CU49" s="606"/>
      <c r="CV49" s="606"/>
      <c r="CW49" s="606"/>
      <c r="CX49" s="606"/>
      <c r="CY49" s="607"/>
      <c r="CZ49" s="608">
        <v>100</v>
      </c>
      <c r="DA49" s="609"/>
      <c r="DB49" s="609"/>
      <c r="DC49" s="610"/>
      <c r="DD49" s="611">
        <v>94545223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YaDWe75cTacRFeSWh7zirFCLiHkC0qZyeuUPoWvtpyvV0Xe0NTtF3iMVGgUuY7t5zmFNlysb74yEyVDC62OXg==" saltValue="V9UNQM2ufVM+PTQvSuiBk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389</v>
      </c>
      <c r="C7" s="1048"/>
      <c r="D7" s="1048"/>
      <c r="E7" s="1048"/>
      <c r="F7" s="1048"/>
      <c r="G7" s="1048"/>
      <c r="H7" s="1048"/>
      <c r="I7" s="1048"/>
      <c r="J7" s="1048"/>
      <c r="K7" s="1048"/>
      <c r="L7" s="1048"/>
      <c r="M7" s="1048"/>
      <c r="N7" s="1048"/>
      <c r="O7" s="1048"/>
      <c r="P7" s="1049"/>
      <c r="Q7" s="1102">
        <v>159809</v>
      </c>
      <c r="R7" s="1103"/>
      <c r="S7" s="1103"/>
      <c r="T7" s="1103"/>
      <c r="U7" s="1103"/>
      <c r="V7" s="1103">
        <v>156752</v>
      </c>
      <c r="W7" s="1103"/>
      <c r="X7" s="1103"/>
      <c r="Y7" s="1103"/>
      <c r="Z7" s="1103"/>
      <c r="AA7" s="1103">
        <v>3057</v>
      </c>
      <c r="AB7" s="1103"/>
      <c r="AC7" s="1103"/>
      <c r="AD7" s="1103"/>
      <c r="AE7" s="1104"/>
      <c r="AF7" s="1105">
        <v>1320</v>
      </c>
      <c r="AG7" s="1106"/>
      <c r="AH7" s="1106"/>
      <c r="AI7" s="1106"/>
      <c r="AJ7" s="1107"/>
      <c r="AK7" s="1108">
        <v>3589</v>
      </c>
      <c r="AL7" s="1109"/>
      <c r="AM7" s="1109"/>
      <c r="AN7" s="1109"/>
      <c r="AO7" s="1109"/>
      <c r="AP7" s="1109">
        <v>57076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600</v>
      </c>
      <c r="BT7" s="1100"/>
      <c r="BU7" s="1100"/>
      <c r="BV7" s="1100"/>
      <c r="BW7" s="1100"/>
      <c r="BX7" s="1100"/>
      <c r="BY7" s="1100"/>
      <c r="BZ7" s="1100"/>
      <c r="CA7" s="1100"/>
      <c r="CB7" s="1100"/>
      <c r="CC7" s="1100"/>
      <c r="CD7" s="1100"/>
      <c r="CE7" s="1100"/>
      <c r="CF7" s="1100"/>
      <c r="CG7" s="1112"/>
      <c r="CH7" s="1096">
        <v>0</v>
      </c>
      <c r="CI7" s="1097"/>
      <c r="CJ7" s="1097"/>
      <c r="CK7" s="1097"/>
      <c r="CL7" s="1098"/>
      <c r="CM7" s="1096">
        <v>230</v>
      </c>
      <c r="CN7" s="1097"/>
      <c r="CO7" s="1097"/>
      <c r="CP7" s="1097"/>
      <c r="CQ7" s="1098"/>
      <c r="CR7" s="1096">
        <v>200</v>
      </c>
      <c r="CS7" s="1097"/>
      <c r="CT7" s="1097"/>
      <c r="CU7" s="1097"/>
      <c r="CV7" s="1098"/>
      <c r="CW7" s="1096">
        <v>30</v>
      </c>
      <c r="CX7" s="1097"/>
      <c r="CY7" s="1097"/>
      <c r="CZ7" s="1097"/>
      <c r="DA7" s="1098"/>
      <c r="DB7" s="1096" t="s">
        <v>613</v>
      </c>
      <c r="DC7" s="1097"/>
      <c r="DD7" s="1097"/>
      <c r="DE7" s="1097"/>
      <c r="DF7" s="1098"/>
      <c r="DG7" s="1096" t="s">
        <v>613</v>
      </c>
      <c r="DH7" s="1097"/>
      <c r="DI7" s="1097"/>
      <c r="DJ7" s="1097"/>
      <c r="DK7" s="1098"/>
      <c r="DL7" s="1096" t="s">
        <v>613</v>
      </c>
      <c r="DM7" s="1097"/>
      <c r="DN7" s="1097"/>
      <c r="DO7" s="1097"/>
      <c r="DP7" s="1098"/>
      <c r="DQ7" s="1096" t="s">
        <v>613</v>
      </c>
      <c r="DR7" s="1097"/>
      <c r="DS7" s="1097"/>
      <c r="DT7" s="1097"/>
      <c r="DU7" s="1098"/>
      <c r="DV7" s="1099"/>
      <c r="DW7" s="1100"/>
      <c r="DX7" s="1100"/>
      <c r="DY7" s="1100"/>
      <c r="DZ7" s="1101"/>
      <c r="EA7" s="234"/>
    </row>
    <row r="8" spans="1:131" s="235" customFormat="1" ht="26.25" customHeight="1" x14ac:dyDescent="0.2">
      <c r="A8" s="238">
        <v>2</v>
      </c>
      <c r="B8" s="1030" t="s">
        <v>390</v>
      </c>
      <c r="C8" s="1031"/>
      <c r="D8" s="1031"/>
      <c r="E8" s="1031"/>
      <c r="F8" s="1031"/>
      <c r="G8" s="1031"/>
      <c r="H8" s="1031"/>
      <c r="I8" s="1031"/>
      <c r="J8" s="1031"/>
      <c r="K8" s="1031"/>
      <c r="L8" s="1031"/>
      <c r="M8" s="1031"/>
      <c r="N8" s="1031"/>
      <c r="O8" s="1031"/>
      <c r="P8" s="1032"/>
      <c r="Q8" s="1038">
        <v>526</v>
      </c>
      <c r="R8" s="1039"/>
      <c r="S8" s="1039"/>
      <c r="T8" s="1039"/>
      <c r="U8" s="1039"/>
      <c r="V8" s="1039">
        <v>16</v>
      </c>
      <c r="W8" s="1039"/>
      <c r="X8" s="1039"/>
      <c r="Y8" s="1039"/>
      <c r="Z8" s="1039"/>
      <c r="AA8" s="1039">
        <v>510</v>
      </c>
      <c r="AB8" s="1039"/>
      <c r="AC8" s="1039"/>
      <c r="AD8" s="1039"/>
      <c r="AE8" s="1040"/>
      <c r="AF8" s="1035" t="s">
        <v>391</v>
      </c>
      <c r="AG8" s="1036"/>
      <c r="AH8" s="1036"/>
      <c r="AI8" s="1036"/>
      <c r="AJ8" s="1037"/>
      <c r="AK8" s="1080" t="s">
        <v>593</v>
      </c>
      <c r="AL8" s="1081"/>
      <c r="AM8" s="1081"/>
      <c r="AN8" s="1081"/>
      <c r="AO8" s="1081"/>
      <c r="AP8" s="1081" t="s">
        <v>593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601</v>
      </c>
      <c r="BT8" s="993"/>
      <c r="BU8" s="993"/>
      <c r="BV8" s="993"/>
      <c r="BW8" s="993"/>
      <c r="BX8" s="993"/>
      <c r="BY8" s="993"/>
      <c r="BZ8" s="993"/>
      <c r="CA8" s="993"/>
      <c r="CB8" s="993"/>
      <c r="CC8" s="993"/>
      <c r="CD8" s="993"/>
      <c r="CE8" s="993"/>
      <c r="CF8" s="993"/>
      <c r="CG8" s="1014"/>
      <c r="CH8" s="989">
        <v>-2</v>
      </c>
      <c r="CI8" s="990"/>
      <c r="CJ8" s="990"/>
      <c r="CK8" s="990"/>
      <c r="CL8" s="991"/>
      <c r="CM8" s="989">
        <v>164</v>
      </c>
      <c r="CN8" s="990"/>
      <c r="CO8" s="990"/>
      <c r="CP8" s="990"/>
      <c r="CQ8" s="991"/>
      <c r="CR8" s="989">
        <v>100</v>
      </c>
      <c r="CS8" s="990"/>
      <c r="CT8" s="990"/>
      <c r="CU8" s="990"/>
      <c r="CV8" s="991"/>
      <c r="CW8" s="989" t="s">
        <v>613</v>
      </c>
      <c r="CX8" s="990"/>
      <c r="CY8" s="990"/>
      <c r="CZ8" s="990"/>
      <c r="DA8" s="991"/>
      <c r="DB8" s="989" t="s">
        <v>613</v>
      </c>
      <c r="DC8" s="990"/>
      <c r="DD8" s="990"/>
      <c r="DE8" s="990"/>
      <c r="DF8" s="991"/>
      <c r="DG8" s="989" t="s">
        <v>613</v>
      </c>
      <c r="DH8" s="990"/>
      <c r="DI8" s="990"/>
      <c r="DJ8" s="990"/>
      <c r="DK8" s="991"/>
      <c r="DL8" s="989" t="s">
        <v>613</v>
      </c>
      <c r="DM8" s="990"/>
      <c r="DN8" s="990"/>
      <c r="DO8" s="990"/>
      <c r="DP8" s="991"/>
      <c r="DQ8" s="989" t="s">
        <v>613</v>
      </c>
      <c r="DR8" s="990"/>
      <c r="DS8" s="990"/>
      <c r="DT8" s="990"/>
      <c r="DU8" s="991"/>
      <c r="DV8" s="992"/>
      <c r="DW8" s="993"/>
      <c r="DX8" s="993"/>
      <c r="DY8" s="993"/>
      <c r="DZ8" s="994"/>
      <c r="EA8" s="234"/>
    </row>
    <row r="9" spans="1:131" s="235" customFormat="1" ht="26.25" customHeight="1" x14ac:dyDescent="0.2">
      <c r="A9" s="238">
        <v>3</v>
      </c>
      <c r="B9" s="1030" t="s">
        <v>392</v>
      </c>
      <c r="C9" s="1031"/>
      <c r="D9" s="1031"/>
      <c r="E9" s="1031"/>
      <c r="F9" s="1031"/>
      <c r="G9" s="1031"/>
      <c r="H9" s="1031"/>
      <c r="I9" s="1031"/>
      <c r="J9" s="1031"/>
      <c r="K9" s="1031"/>
      <c r="L9" s="1031"/>
      <c r="M9" s="1031"/>
      <c r="N9" s="1031"/>
      <c r="O9" s="1031"/>
      <c r="P9" s="1032"/>
      <c r="Q9" s="1038">
        <v>40</v>
      </c>
      <c r="R9" s="1039"/>
      <c r="S9" s="1039"/>
      <c r="T9" s="1039"/>
      <c r="U9" s="1039"/>
      <c r="V9" s="1039">
        <v>37</v>
      </c>
      <c r="W9" s="1039"/>
      <c r="X9" s="1039"/>
      <c r="Y9" s="1039"/>
      <c r="Z9" s="1039"/>
      <c r="AA9" s="1039">
        <v>3</v>
      </c>
      <c r="AB9" s="1039"/>
      <c r="AC9" s="1039"/>
      <c r="AD9" s="1039"/>
      <c r="AE9" s="1040"/>
      <c r="AF9" s="1035">
        <v>3</v>
      </c>
      <c r="AG9" s="1036"/>
      <c r="AH9" s="1036"/>
      <c r="AI9" s="1036"/>
      <c r="AJ9" s="1037"/>
      <c r="AK9" s="1080">
        <v>7</v>
      </c>
      <c r="AL9" s="1081"/>
      <c r="AM9" s="1081"/>
      <c r="AN9" s="1081"/>
      <c r="AO9" s="1081"/>
      <c r="AP9" s="1081" t="s">
        <v>593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602</v>
      </c>
      <c r="BT9" s="993"/>
      <c r="BU9" s="993"/>
      <c r="BV9" s="993"/>
      <c r="BW9" s="993"/>
      <c r="BX9" s="993"/>
      <c r="BY9" s="993"/>
      <c r="BZ9" s="993"/>
      <c r="CA9" s="993"/>
      <c r="CB9" s="993"/>
      <c r="CC9" s="993"/>
      <c r="CD9" s="993"/>
      <c r="CE9" s="993"/>
      <c r="CF9" s="993"/>
      <c r="CG9" s="1014"/>
      <c r="CH9" s="989">
        <v>35</v>
      </c>
      <c r="CI9" s="990"/>
      <c r="CJ9" s="990"/>
      <c r="CK9" s="990"/>
      <c r="CL9" s="991"/>
      <c r="CM9" s="989">
        <v>151</v>
      </c>
      <c r="CN9" s="990"/>
      <c r="CO9" s="990"/>
      <c r="CP9" s="990"/>
      <c r="CQ9" s="991"/>
      <c r="CR9" s="989">
        <v>200</v>
      </c>
      <c r="CS9" s="990"/>
      <c r="CT9" s="990"/>
      <c r="CU9" s="990"/>
      <c r="CV9" s="991"/>
      <c r="CW9" s="989" t="s">
        <v>613</v>
      </c>
      <c r="CX9" s="990"/>
      <c r="CY9" s="990"/>
      <c r="CZ9" s="990"/>
      <c r="DA9" s="991"/>
      <c r="DB9" s="989" t="s">
        <v>613</v>
      </c>
      <c r="DC9" s="990"/>
      <c r="DD9" s="990"/>
      <c r="DE9" s="990"/>
      <c r="DF9" s="991"/>
      <c r="DG9" s="989" t="s">
        <v>613</v>
      </c>
      <c r="DH9" s="990"/>
      <c r="DI9" s="990"/>
      <c r="DJ9" s="990"/>
      <c r="DK9" s="991"/>
      <c r="DL9" s="989" t="s">
        <v>613</v>
      </c>
      <c r="DM9" s="990"/>
      <c r="DN9" s="990"/>
      <c r="DO9" s="990"/>
      <c r="DP9" s="991"/>
      <c r="DQ9" s="989" t="s">
        <v>613</v>
      </c>
      <c r="DR9" s="990"/>
      <c r="DS9" s="990"/>
      <c r="DT9" s="990"/>
      <c r="DU9" s="991"/>
      <c r="DV9" s="992"/>
      <c r="DW9" s="993"/>
      <c r="DX9" s="993"/>
      <c r="DY9" s="993"/>
      <c r="DZ9" s="994"/>
      <c r="EA9" s="234"/>
    </row>
    <row r="10" spans="1:131" s="235" customFormat="1" ht="26.25" customHeight="1" x14ac:dyDescent="0.2">
      <c r="A10" s="238">
        <v>4</v>
      </c>
      <c r="B10" s="1030" t="s">
        <v>393</v>
      </c>
      <c r="C10" s="1031"/>
      <c r="D10" s="1031"/>
      <c r="E10" s="1031"/>
      <c r="F10" s="1031"/>
      <c r="G10" s="1031"/>
      <c r="H10" s="1031"/>
      <c r="I10" s="1031"/>
      <c r="J10" s="1031"/>
      <c r="K10" s="1031"/>
      <c r="L10" s="1031"/>
      <c r="M10" s="1031"/>
      <c r="N10" s="1031"/>
      <c r="O10" s="1031"/>
      <c r="P10" s="1032"/>
      <c r="Q10" s="1038">
        <v>2246</v>
      </c>
      <c r="R10" s="1039"/>
      <c r="S10" s="1039"/>
      <c r="T10" s="1039"/>
      <c r="U10" s="1039"/>
      <c r="V10" s="1039">
        <v>1669</v>
      </c>
      <c r="W10" s="1039"/>
      <c r="X10" s="1039"/>
      <c r="Y10" s="1039"/>
      <c r="Z10" s="1039"/>
      <c r="AA10" s="1039">
        <v>577</v>
      </c>
      <c r="AB10" s="1039"/>
      <c r="AC10" s="1039"/>
      <c r="AD10" s="1039"/>
      <c r="AE10" s="1040"/>
      <c r="AF10" s="1035">
        <v>-1</v>
      </c>
      <c r="AG10" s="1036"/>
      <c r="AH10" s="1036"/>
      <c r="AI10" s="1036"/>
      <c r="AJ10" s="1037"/>
      <c r="AK10" s="1080">
        <v>2071</v>
      </c>
      <c r="AL10" s="1081"/>
      <c r="AM10" s="1081"/>
      <c r="AN10" s="1081"/>
      <c r="AO10" s="1081"/>
      <c r="AP10" s="1081" t="s">
        <v>593</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603</v>
      </c>
      <c r="BT10" s="993"/>
      <c r="BU10" s="993"/>
      <c r="BV10" s="993"/>
      <c r="BW10" s="993"/>
      <c r="BX10" s="993"/>
      <c r="BY10" s="993"/>
      <c r="BZ10" s="993"/>
      <c r="CA10" s="993"/>
      <c r="CB10" s="993"/>
      <c r="CC10" s="993"/>
      <c r="CD10" s="993"/>
      <c r="CE10" s="993"/>
      <c r="CF10" s="993"/>
      <c r="CG10" s="1014"/>
      <c r="CH10" s="989">
        <v>-2</v>
      </c>
      <c r="CI10" s="990"/>
      <c r="CJ10" s="990"/>
      <c r="CK10" s="990"/>
      <c r="CL10" s="991"/>
      <c r="CM10" s="989">
        <v>200</v>
      </c>
      <c r="CN10" s="990"/>
      <c r="CO10" s="990"/>
      <c r="CP10" s="990"/>
      <c r="CQ10" s="991"/>
      <c r="CR10" s="989">
        <v>200</v>
      </c>
      <c r="CS10" s="990"/>
      <c r="CT10" s="990"/>
      <c r="CU10" s="990"/>
      <c r="CV10" s="991"/>
      <c r="CW10" s="989" t="s">
        <v>613</v>
      </c>
      <c r="CX10" s="990"/>
      <c r="CY10" s="990"/>
      <c r="CZ10" s="990"/>
      <c r="DA10" s="991"/>
      <c r="DB10" s="989" t="s">
        <v>613</v>
      </c>
      <c r="DC10" s="990"/>
      <c r="DD10" s="990"/>
      <c r="DE10" s="990"/>
      <c r="DF10" s="991"/>
      <c r="DG10" s="989" t="s">
        <v>613</v>
      </c>
      <c r="DH10" s="990"/>
      <c r="DI10" s="990"/>
      <c r="DJ10" s="990"/>
      <c r="DK10" s="991"/>
      <c r="DL10" s="989" t="s">
        <v>613</v>
      </c>
      <c r="DM10" s="990"/>
      <c r="DN10" s="990"/>
      <c r="DO10" s="990"/>
      <c r="DP10" s="991"/>
      <c r="DQ10" s="989" t="s">
        <v>613</v>
      </c>
      <c r="DR10" s="990"/>
      <c r="DS10" s="990"/>
      <c r="DT10" s="990"/>
      <c r="DU10" s="991"/>
      <c r="DV10" s="992"/>
      <c r="DW10" s="993"/>
      <c r="DX10" s="993"/>
      <c r="DY10" s="993"/>
      <c r="DZ10" s="994"/>
      <c r="EA10" s="234"/>
    </row>
    <row r="11" spans="1:131" s="235" customFormat="1" ht="26.25" customHeight="1" x14ac:dyDescent="0.2">
      <c r="A11" s="238">
        <v>5</v>
      </c>
      <c r="B11" s="1030" t="s">
        <v>394</v>
      </c>
      <c r="C11" s="1031"/>
      <c r="D11" s="1031"/>
      <c r="E11" s="1031"/>
      <c r="F11" s="1031"/>
      <c r="G11" s="1031"/>
      <c r="H11" s="1031"/>
      <c r="I11" s="1031"/>
      <c r="J11" s="1031"/>
      <c r="K11" s="1031"/>
      <c r="L11" s="1031"/>
      <c r="M11" s="1031"/>
      <c r="N11" s="1031"/>
      <c r="O11" s="1031"/>
      <c r="P11" s="1032"/>
      <c r="Q11" s="1038">
        <v>1513</v>
      </c>
      <c r="R11" s="1039"/>
      <c r="S11" s="1039"/>
      <c r="T11" s="1039"/>
      <c r="U11" s="1039"/>
      <c r="V11" s="1039">
        <v>1513</v>
      </c>
      <c r="W11" s="1039"/>
      <c r="X11" s="1039"/>
      <c r="Y11" s="1039"/>
      <c r="Z11" s="1039"/>
      <c r="AA11" s="1039" t="s">
        <v>593</v>
      </c>
      <c r="AB11" s="1039"/>
      <c r="AC11" s="1039"/>
      <c r="AD11" s="1039"/>
      <c r="AE11" s="1040"/>
      <c r="AF11" s="1035" t="s">
        <v>395</v>
      </c>
      <c r="AG11" s="1036"/>
      <c r="AH11" s="1036"/>
      <c r="AI11" s="1036"/>
      <c r="AJ11" s="1037"/>
      <c r="AK11" s="1080" t="s">
        <v>593</v>
      </c>
      <c r="AL11" s="1081"/>
      <c r="AM11" s="1081"/>
      <c r="AN11" s="1081"/>
      <c r="AO11" s="1081"/>
      <c r="AP11" s="1081">
        <v>16185</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604</v>
      </c>
      <c r="BT11" s="993"/>
      <c r="BU11" s="993"/>
      <c r="BV11" s="993"/>
      <c r="BW11" s="993"/>
      <c r="BX11" s="993"/>
      <c r="BY11" s="993"/>
      <c r="BZ11" s="993"/>
      <c r="CA11" s="993"/>
      <c r="CB11" s="993"/>
      <c r="CC11" s="993"/>
      <c r="CD11" s="993"/>
      <c r="CE11" s="993"/>
      <c r="CF11" s="993"/>
      <c r="CG11" s="1014"/>
      <c r="CH11" s="989">
        <v>177</v>
      </c>
      <c r="CI11" s="990"/>
      <c r="CJ11" s="990"/>
      <c r="CK11" s="990"/>
      <c r="CL11" s="991"/>
      <c r="CM11" s="989">
        <v>4832</v>
      </c>
      <c r="CN11" s="990"/>
      <c r="CO11" s="990"/>
      <c r="CP11" s="990"/>
      <c r="CQ11" s="991"/>
      <c r="CR11" s="989">
        <v>41</v>
      </c>
      <c r="CS11" s="990"/>
      <c r="CT11" s="990"/>
      <c r="CU11" s="990"/>
      <c r="CV11" s="991"/>
      <c r="CW11" s="989" t="s">
        <v>613</v>
      </c>
      <c r="CX11" s="990"/>
      <c r="CY11" s="990"/>
      <c r="CZ11" s="990"/>
      <c r="DA11" s="991"/>
      <c r="DB11" s="989" t="s">
        <v>613</v>
      </c>
      <c r="DC11" s="990"/>
      <c r="DD11" s="990"/>
      <c r="DE11" s="990"/>
      <c r="DF11" s="991"/>
      <c r="DG11" s="989" t="s">
        <v>613</v>
      </c>
      <c r="DH11" s="990"/>
      <c r="DI11" s="990"/>
      <c r="DJ11" s="990"/>
      <c r="DK11" s="991"/>
      <c r="DL11" s="989" t="s">
        <v>613</v>
      </c>
      <c r="DM11" s="990"/>
      <c r="DN11" s="990"/>
      <c r="DO11" s="990"/>
      <c r="DP11" s="991"/>
      <c r="DQ11" s="989" t="s">
        <v>613</v>
      </c>
      <c r="DR11" s="990"/>
      <c r="DS11" s="990"/>
      <c r="DT11" s="990"/>
      <c r="DU11" s="991"/>
      <c r="DV11" s="992"/>
      <c r="DW11" s="993"/>
      <c r="DX11" s="993"/>
      <c r="DY11" s="993"/>
      <c r="DZ11" s="994"/>
      <c r="EA11" s="234"/>
    </row>
    <row r="12" spans="1:131" s="235" customFormat="1" ht="26.25" customHeight="1" x14ac:dyDescent="0.2">
      <c r="A12" s="238">
        <v>6</v>
      </c>
      <c r="B12" s="1030" t="s">
        <v>396</v>
      </c>
      <c r="C12" s="1031"/>
      <c r="D12" s="1031"/>
      <c r="E12" s="1031"/>
      <c r="F12" s="1031"/>
      <c r="G12" s="1031"/>
      <c r="H12" s="1031"/>
      <c r="I12" s="1031"/>
      <c r="J12" s="1031"/>
      <c r="K12" s="1031"/>
      <c r="L12" s="1031"/>
      <c r="M12" s="1031"/>
      <c r="N12" s="1031"/>
      <c r="O12" s="1031"/>
      <c r="P12" s="1032"/>
      <c r="Q12" s="1038">
        <v>115</v>
      </c>
      <c r="R12" s="1039"/>
      <c r="S12" s="1039"/>
      <c r="T12" s="1039"/>
      <c r="U12" s="1039"/>
      <c r="V12" s="1039">
        <v>28</v>
      </c>
      <c r="W12" s="1039"/>
      <c r="X12" s="1039"/>
      <c r="Y12" s="1039"/>
      <c r="Z12" s="1039"/>
      <c r="AA12" s="1039">
        <v>87</v>
      </c>
      <c r="AB12" s="1039"/>
      <c r="AC12" s="1039"/>
      <c r="AD12" s="1039"/>
      <c r="AE12" s="1040"/>
      <c r="AF12" s="1035">
        <v>56</v>
      </c>
      <c r="AG12" s="1036"/>
      <c r="AH12" s="1036"/>
      <c r="AI12" s="1036"/>
      <c r="AJ12" s="1037"/>
      <c r="AK12" s="1080">
        <v>1</v>
      </c>
      <c r="AL12" s="1081"/>
      <c r="AM12" s="1081"/>
      <c r="AN12" s="1081"/>
      <c r="AO12" s="1081"/>
      <c r="AP12" s="1081">
        <v>23</v>
      </c>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605</v>
      </c>
      <c r="BT12" s="993"/>
      <c r="BU12" s="993"/>
      <c r="BV12" s="993"/>
      <c r="BW12" s="993"/>
      <c r="BX12" s="993"/>
      <c r="BY12" s="993"/>
      <c r="BZ12" s="993"/>
      <c r="CA12" s="993"/>
      <c r="CB12" s="993"/>
      <c r="CC12" s="993"/>
      <c r="CD12" s="993"/>
      <c r="CE12" s="993"/>
      <c r="CF12" s="993"/>
      <c r="CG12" s="1014"/>
      <c r="CH12" s="989">
        <v>2</v>
      </c>
      <c r="CI12" s="990"/>
      <c r="CJ12" s="990"/>
      <c r="CK12" s="990"/>
      <c r="CL12" s="991"/>
      <c r="CM12" s="989">
        <v>1147</v>
      </c>
      <c r="CN12" s="990"/>
      <c r="CO12" s="990"/>
      <c r="CP12" s="990"/>
      <c r="CQ12" s="991"/>
      <c r="CR12" s="989">
        <v>539</v>
      </c>
      <c r="CS12" s="990"/>
      <c r="CT12" s="990"/>
      <c r="CU12" s="990"/>
      <c r="CV12" s="991"/>
      <c r="CW12" s="989" t="s">
        <v>613</v>
      </c>
      <c r="CX12" s="990"/>
      <c r="CY12" s="990"/>
      <c r="CZ12" s="990"/>
      <c r="DA12" s="991"/>
      <c r="DB12" s="989" t="s">
        <v>613</v>
      </c>
      <c r="DC12" s="990"/>
      <c r="DD12" s="990"/>
      <c r="DE12" s="990"/>
      <c r="DF12" s="991"/>
      <c r="DG12" s="989" t="s">
        <v>613</v>
      </c>
      <c r="DH12" s="990"/>
      <c r="DI12" s="990"/>
      <c r="DJ12" s="990"/>
      <c r="DK12" s="991"/>
      <c r="DL12" s="989" t="s">
        <v>613</v>
      </c>
      <c r="DM12" s="990"/>
      <c r="DN12" s="990"/>
      <c r="DO12" s="990"/>
      <c r="DP12" s="991"/>
      <c r="DQ12" s="989" t="s">
        <v>613</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606</v>
      </c>
      <c r="BT13" s="993"/>
      <c r="BU13" s="993"/>
      <c r="BV13" s="993"/>
      <c r="BW13" s="993"/>
      <c r="BX13" s="993"/>
      <c r="BY13" s="993"/>
      <c r="BZ13" s="993"/>
      <c r="CA13" s="993"/>
      <c r="CB13" s="993"/>
      <c r="CC13" s="993"/>
      <c r="CD13" s="993"/>
      <c r="CE13" s="993"/>
      <c r="CF13" s="993"/>
      <c r="CG13" s="1014"/>
      <c r="CH13" s="989">
        <v>1802</v>
      </c>
      <c r="CI13" s="990"/>
      <c r="CJ13" s="990"/>
      <c r="CK13" s="990"/>
      <c r="CL13" s="991"/>
      <c r="CM13" s="989">
        <v>1255</v>
      </c>
      <c r="CN13" s="990"/>
      <c r="CO13" s="990"/>
      <c r="CP13" s="990"/>
      <c r="CQ13" s="991"/>
      <c r="CR13" s="989">
        <v>3301</v>
      </c>
      <c r="CS13" s="990"/>
      <c r="CT13" s="990"/>
      <c r="CU13" s="990"/>
      <c r="CV13" s="991"/>
      <c r="CW13" s="989">
        <v>1451</v>
      </c>
      <c r="CX13" s="990"/>
      <c r="CY13" s="990"/>
      <c r="CZ13" s="990"/>
      <c r="DA13" s="991"/>
      <c r="DB13" s="989">
        <v>16585</v>
      </c>
      <c r="DC13" s="990"/>
      <c r="DD13" s="990"/>
      <c r="DE13" s="990"/>
      <c r="DF13" s="991"/>
      <c r="DG13" s="989" t="s">
        <v>613</v>
      </c>
      <c r="DH13" s="990"/>
      <c r="DI13" s="990"/>
      <c r="DJ13" s="990"/>
      <c r="DK13" s="991"/>
      <c r="DL13" s="989" t="s">
        <v>613</v>
      </c>
      <c r="DM13" s="990"/>
      <c r="DN13" s="990"/>
      <c r="DO13" s="990"/>
      <c r="DP13" s="991"/>
      <c r="DQ13" s="989" t="s">
        <v>613</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607</v>
      </c>
      <c r="BT14" s="993"/>
      <c r="BU14" s="993"/>
      <c r="BV14" s="993"/>
      <c r="BW14" s="993"/>
      <c r="BX14" s="993"/>
      <c r="BY14" s="993"/>
      <c r="BZ14" s="993"/>
      <c r="CA14" s="993"/>
      <c r="CB14" s="993"/>
      <c r="CC14" s="993"/>
      <c r="CD14" s="993"/>
      <c r="CE14" s="993"/>
      <c r="CF14" s="993"/>
      <c r="CG14" s="1014"/>
      <c r="CH14" s="989">
        <v>-963</v>
      </c>
      <c r="CI14" s="990"/>
      <c r="CJ14" s="990"/>
      <c r="CK14" s="990"/>
      <c r="CL14" s="991"/>
      <c r="CM14" s="989">
        <v>9525</v>
      </c>
      <c r="CN14" s="990"/>
      <c r="CO14" s="990"/>
      <c r="CP14" s="990"/>
      <c r="CQ14" s="991"/>
      <c r="CR14" s="989">
        <v>520</v>
      </c>
      <c r="CS14" s="990"/>
      <c r="CT14" s="990"/>
      <c r="CU14" s="990"/>
      <c r="CV14" s="991"/>
      <c r="CW14" s="989">
        <v>1</v>
      </c>
      <c r="CX14" s="990"/>
      <c r="CY14" s="990"/>
      <c r="CZ14" s="990"/>
      <c r="DA14" s="991"/>
      <c r="DB14" s="989">
        <v>1487</v>
      </c>
      <c r="DC14" s="990"/>
      <c r="DD14" s="990"/>
      <c r="DE14" s="990"/>
      <c r="DF14" s="991"/>
      <c r="DG14" s="989" t="s">
        <v>613</v>
      </c>
      <c r="DH14" s="990"/>
      <c r="DI14" s="990"/>
      <c r="DJ14" s="990"/>
      <c r="DK14" s="991"/>
      <c r="DL14" s="989" t="s">
        <v>613</v>
      </c>
      <c r="DM14" s="990"/>
      <c r="DN14" s="990"/>
      <c r="DO14" s="990"/>
      <c r="DP14" s="991"/>
      <c r="DQ14" s="989" t="s">
        <v>613</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398</v>
      </c>
      <c r="B23" s="937" t="s">
        <v>399</v>
      </c>
      <c r="C23" s="938"/>
      <c r="D23" s="938"/>
      <c r="E23" s="938"/>
      <c r="F23" s="938"/>
      <c r="G23" s="938"/>
      <c r="H23" s="938"/>
      <c r="I23" s="938"/>
      <c r="J23" s="938"/>
      <c r="K23" s="938"/>
      <c r="L23" s="938"/>
      <c r="M23" s="938"/>
      <c r="N23" s="938"/>
      <c r="O23" s="938"/>
      <c r="P23" s="948"/>
      <c r="Q23" s="1067">
        <v>162172</v>
      </c>
      <c r="R23" s="1061"/>
      <c r="S23" s="1061"/>
      <c r="T23" s="1061"/>
      <c r="U23" s="1061"/>
      <c r="V23" s="1061">
        <v>157937</v>
      </c>
      <c r="W23" s="1061"/>
      <c r="X23" s="1061"/>
      <c r="Y23" s="1061"/>
      <c r="Z23" s="1061"/>
      <c r="AA23" s="1061">
        <v>4234</v>
      </c>
      <c r="AB23" s="1061"/>
      <c r="AC23" s="1061"/>
      <c r="AD23" s="1061"/>
      <c r="AE23" s="1068"/>
      <c r="AF23" s="1069">
        <v>1378</v>
      </c>
      <c r="AG23" s="1061"/>
      <c r="AH23" s="1061"/>
      <c r="AI23" s="1061"/>
      <c r="AJ23" s="1070"/>
      <c r="AK23" s="1071"/>
      <c r="AL23" s="1072"/>
      <c r="AM23" s="1072"/>
      <c r="AN23" s="1072"/>
      <c r="AO23" s="1072"/>
      <c r="AP23" s="1061">
        <v>73284</v>
      </c>
      <c r="AQ23" s="1061"/>
      <c r="AR23" s="1061"/>
      <c r="AS23" s="1061"/>
      <c r="AT23" s="1061"/>
      <c r="AU23" s="1062"/>
      <c r="AV23" s="1062"/>
      <c r="AW23" s="1062"/>
      <c r="AX23" s="1062"/>
      <c r="AY23" s="1063"/>
      <c r="AZ23" s="1064" t="s">
        <v>400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411</v>
      </c>
      <c r="C28" s="1048"/>
      <c r="D28" s="1048"/>
      <c r="E28" s="1048"/>
      <c r="F28" s="1048"/>
      <c r="G28" s="1048"/>
      <c r="H28" s="1048"/>
      <c r="I28" s="1048"/>
      <c r="J28" s="1048"/>
      <c r="K28" s="1048"/>
      <c r="L28" s="1048"/>
      <c r="M28" s="1048"/>
      <c r="N28" s="1048"/>
      <c r="O28" s="1048"/>
      <c r="P28" s="1049"/>
      <c r="Q28" s="1050">
        <v>35614</v>
      </c>
      <c r="R28" s="1051"/>
      <c r="S28" s="1051"/>
      <c r="T28" s="1051"/>
      <c r="U28" s="1051"/>
      <c r="V28" s="1051">
        <v>34093</v>
      </c>
      <c r="W28" s="1051"/>
      <c r="X28" s="1051"/>
      <c r="Y28" s="1051"/>
      <c r="Z28" s="1051"/>
      <c r="AA28" s="1051">
        <v>1521</v>
      </c>
      <c r="AB28" s="1051"/>
      <c r="AC28" s="1051"/>
      <c r="AD28" s="1051"/>
      <c r="AE28" s="1052"/>
      <c r="AF28" s="1053">
        <v>1521</v>
      </c>
      <c r="AG28" s="1051"/>
      <c r="AH28" s="1051"/>
      <c r="AI28" s="1051"/>
      <c r="AJ28" s="1054"/>
      <c r="AK28" s="1042">
        <v>2949</v>
      </c>
      <c r="AL28" s="1043"/>
      <c r="AM28" s="1043"/>
      <c r="AN28" s="1043"/>
      <c r="AO28" s="1043"/>
      <c r="AP28" s="1043" t="s">
        <v>593</v>
      </c>
      <c r="AQ28" s="1043"/>
      <c r="AR28" s="1043"/>
      <c r="AS28" s="1043"/>
      <c r="AT28" s="1043"/>
      <c r="AU28" s="1043" t="s">
        <v>593</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412</v>
      </c>
      <c r="C29" s="1031"/>
      <c r="D29" s="1031"/>
      <c r="E29" s="1031"/>
      <c r="F29" s="1031"/>
      <c r="G29" s="1031"/>
      <c r="H29" s="1031"/>
      <c r="I29" s="1031"/>
      <c r="J29" s="1031"/>
      <c r="K29" s="1031"/>
      <c r="L29" s="1031"/>
      <c r="M29" s="1031"/>
      <c r="N29" s="1031"/>
      <c r="O29" s="1031"/>
      <c r="P29" s="1032"/>
      <c r="Q29" s="1038">
        <v>30676</v>
      </c>
      <c r="R29" s="1039"/>
      <c r="S29" s="1039"/>
      <c r="T29" s="1039"/>
      <c r="U29" s="1039"/>
      <c r="V29" s="1039">
        <v>29873</v>
      </c>
      <c r="W29" s="1039"/>
      <c r="X29" s="1039"/>
      <c r="Y29" s="1039"/>
      <c r="Z29" s="1039"/>
      <c r="AA29" s="1039">
        <v>803</v>
      </c>
      <c r="AB29" s="1039"/>
      <c r="AC29" s="1039"/>
      <c r="AD29" s="1039"/>
      <c r="AE29" s="1040"/>
      <c r="AF29" s="1035">
        <v>803</v>
      </c>
      <c r="AG29" s="1036"/>
      <c r="AH29" s="1036"/>
      <c r="AI29" s="1036"/>
      <c r="AJ29" s="1037"/>
      <c r="AK29" s="980">
        <v>5439</v>
      </c>
      <c r="AL29" s="971"/>
      <c r="AM29" s="971"/>
      <c r="AN29" s="971"/>
      <c r="AO29" s="971"/>
      <c r="AP29" s="971" t="s">
        <v>593</v>
      </c>
      <c r="AQ29" s="971"/>
      <c r="AR29" s="971"/>
      <c r="AS29" s="971"/>
      <c r="AT29" s="971"/>
      <c r="AU29" s="971" t="s">
        <v>593</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413</v>
      </c>
      <c r="C30" s="1031"/>
      <c r="D30" s="1031"/>
      <c r="E30" s="1031"/>
      <c r="F30" s="1031"/>
      <c r="G30" s="1031"/>
      <c r="H30" s="1031"/>
      <c r="I30" s="1031"/>
      <c r="J30" s="1031"/>
      <c r="K30" s="1031"/>
      <c r="L30" s="1031"/>
      <c r="M30" s="1031"/>
      <c r="N30" s="1031"/>
      <c r="O30" s="1031"/>
      <c r="P30" s="1032"/>
      <c r="Q30" s="1038">
        <v>6295</v>
      </c>
      <c r="R30" s="1039"/>
      <c r="S30" s="1039"/>
      <c r="T30" s="1039"/>
      <c r="U30" s="1039"/>
      <c r="V30" s="1039">
        <v>6132</v>
      </c>
      <c r="W30" s="1039"/>
      <c r="X30" s="1039"/>
      <c r="Y30" s="1039"/>
      <c r="Z30" s="1039"/>
      <c r="AA30" s="1039">
        <v>163</v>
      </c>
      <c r="AB30" s="1039"/>
      <c r="AC30" s="1039"/>
      <c r="AD30" s="1039"/>
      <c r="AE30" s="1040"/>
      <c r="AF30" s="1035">
        <v>163</v>
      </c>
      <c r="AG30" s="1036"/>
      <c r="AH30" s="1036"/>
      <c r="AI30" s="1036"/>
      <c r="AJ30" s="1037"/>
      <c r="AK30" s="980">
        <v>1043</v>
      </c>
      <c r="AL30" s="971"/>
      <c r="AM30" s="971"/>
      <c r="AN30" s="971"/>
      <c r="AO30" s="971"/>
      <c r="AP30" s="971" t="s">
        <v>593</v>
      </c>
      <c r="AQ30" s="971"/>
      <c r="AR30" s="971"/>
      <c r="AS30" s="971"/>
      <c r="AT30" s="971"/>
      <c r="AU30" s="971" t="s">
        <v>593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414</v>
      </c>
      <c r="C31" s="1031"/>
      <c r="D31" s="1031"/>
      <c r="E31" s="1031"/>
      <c r="F31" s="1031"/>
      <c r="G31" s="1031"/>
      <c r="H31" s="1031"/>
      <c r="I31" s="1031"/>
      <c r="J31" s="1031"/>
      <c r="K31" s="1031"/>
      <c r="L31" s="1031"/>
      <c r="M31" s="1031"/>
      <c r="N31" s="1031"/>
      <c r="O31" s="1031"/>
      <c r="P31" s="1032"/>
      <c r="Q31" s="1038">
        <v>7690</v>
      </c>
      <c r="R31" s="1039"/>
      <c r="S31" s="1039"/>
      <c r="T31" s="1039"/>
      <c r="U31" s="1039"/>
      <c r="V31" s="1039">
        <v>6391</v>
      </c>
      <c r="W31" s="1039"/>
      <c r="X31" s="1039"/>
      <c r="Y31" s="1039"/>
      <c r="Z31" s="1039"/>
      <c r="AA31" s="1039">
        <v>1299</v>
      </c>
      <c r="AB31" s="1039"/>
      <c r="AC31" s="1039"/>
      <c r="AD31" s="1039"/>
      <c r="AE31" s="1040"/>
      <c r="AF31" s="1035">
        <v>5548</v>
      </c>
      <c r="AG31" s="1036"/>
      <c r="AH31" s="1036"/>
      <c r="AI31" s="1036"/>
      <c r="AJ31" s="1037"/>
      <c r="AK31" s="980">
        <v>51</v>
      </c>
      <c r="AL31" s="971"/>
      <c r="AM31" s="971"/>
      <c r="AN31" s="971"/>
      <c r="AO31" s="971"/>
      <c r="AP31" s="971">
        <v>18570</v>
      </c>
      <c r="AQ31" s="971"/>
      <c r="AR31" s="971"/>
      <c r="AS31" s="971"/>
      <c r="AT31" s="971"/>
      <c r="AU31" s="971">
        <v>19</v>
      </c>
      <c r="AV31" s="971"/>
      <c r="AW31" s="971"/>
      <c r="AX31" s="971"/>
      <c r="AY31" s="971"/>
      <c r="AZ31" s="1041"/>
      <c r="BA31" s="1041"/>
      <c r="BB31" s="1041"/>
      <c r="BC31" s="1041"/>
      <c r="BD31" s="1041"/>
      <c r="BE31" s="972" t="s">
        <v>415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416</v>
      </c>
      <c r="C32" s="1031"/>
      <c r="D32" s="1031"/>
      <c r="E32" s="1031"/>
      <c r="F32" s="1031"/>
      <c r="G32" s="1031"/>
      <c r="H32" s="1031"/>
      <c r="I32" s="1031"/>
      <c r="J32" s="1031"/>
      <c r="K32" s="1031"/>
      <c r="L32" s="1031"/>
      <c r="M32" s="1031"/>
      <c r="N32" s="1031"/>
      <c r="O32" s="1031"/>
      <c r="P32" s="1032"/>
      <c r="Q32" s="1038">
        <v>9101</v>
      </c>
      <c r="R32" s="1039"/>
      <c r="S32" s="1039"/>
      <c r="T32" s="1039"/>
      <c r="U32" s="1039"/>
      <c r="V32" s="1039">
        <v>8043</v>
      </c>
      <c r="W32" s="1039"/>
      <c r="X32" s="1039"/>
      <c r="Y32" s="1039"/>
      <c r="Z32" s="1039"/>
      <c r="AA32" s="1039">
        <v>1058</v>
      </c>
      <c r="AB32" s="1039"/>
      <c r="AC32" s="1039"/>
      <c r="AD32" s="1039"/>
      <c r="AE32" s="1040"/>
      <c r="AF32" s="1035">
        <v>3895</v>
      </c>
      <c r="AG32" s="1036"/>
      <c r="AH32" s="1036"/>
      <c r="AI32" s="1036"/>
      <c r="AJ32" s="1037"/>
      <c r="AK32" s="980">
        <v>2757</v>
      </c>
      <c r="AL32" s="971"/>
      <c r="AM32" s="971"/>
      <c r="AN32" s="971"/>
      <c r="AO32" s="971"/>
      <c r="AP32" s="971">
        <v>29914</v>
      </c>
      <c r="AQ32" s="971"/>
      <c r="AR32" s="971"/>
      <c r="AS32" s="971"/>
      <c r="AT32" s="971"/>
      <c r="AU32" s="971">
        <v>13521</v>
      </c>
      <c r="AV32" s="971"/>
      <c r="AW32" s="971"/>
      <c r="AX32" s="971"/>
      <c r="AY32" s="971"/>
      <c r="AZ32" s="1041"/>
      <c r="BA32" s="1041"/>
      <c r="BB32" s="1041"/>
      <c r="BC32" s="1041"/>
      <c r="BD32" s="1041"/>
      <c r="BE32" s="972" t="s">
        <v>417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398</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11930</v>
      </c>
      <c r="AG63" s="959"/>
      <c r="AH63" s="959"/>
      <c r="AI63" s="959"/>
      <c r="AJ63" s="1022"/>
      <c r="AK63" s="1023"/>
      <c r="AL63" s="963"/>
      <c r="AM63" s="963"/>
      <c r="AN63" s="963"/>
      <c r="AO63" s="963"/>
      <c r="AP63" s="959">
        <v>48484</v>
      </c>
      <c r="AQ63" s="959"/>
      <c r="AR63" s="959"/>
      <c r="AS63" s="959"/>
      <c r="AT63" s="959"/>
      <c r="AU63" s="959">
        <v>13540</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594</v>
      </c>
      <c r="C68" s="986"/>
      <c r="D68" s="986"/>
      <c r="E68" s="986"/>
      <c r="F68" s="986"/>
      <c r="G68" s="986"/>
      <c r="H68" s="986"/>
      <c r="I68" s="986"/>
      <c r="J68" s="986"/>
      <c r="K68" s="986"/>
      <c r="L68" s="986"/>
      <c r="M68" s="986"/>
      <c r="N68" s="986"/>
      <c r="O68" s="986"/>
      <c r="P68" s="987"/>
      <c r="Q68" s="988">
        <v>110364</v>
      </c>
      <c r="R68" s="982"/>
      <c r="S68" s="982"/>
      <c r="T68" s="982"/>
      <c r="U68" s="982"/>
      <c r="V68" s="982">
        <v>102204</v>
      </c>
      <c r="W68" s="982"/>
      <c r="X68" s="982"/>
      <c r="Y68" s="982"/>
      <c r="Z68" s="982"/>
      <c r="AA68" s="982">
        <v>8159</v>
      </c>
      <c r="AB68" s="982"/>
      <c r="AC68" s="982"/>
      <c r="AD68" s="982"/>
      <c r="AE68" s="982"/>
      <c r="AF68" s="982">
        <v>15550</v>
      </c>
      <c r="AG68" s="982"/>
      <c r="AH68" s="982"/>
      <c r="AI68" s="982"/>
      <c r="AJ68" s="982"/>
      <c r="AK68" s="982" t="s">
        <v>593</v>
      </c>
      <c r="AL68" s="982"/>
      <c r="AM68" s="982"/>
      <c r="AN68" s="982"/>
      <c r="AO68" s="982"/>
      <c r="AP68" s="982" t="s">
        <v>593</v>
      </c>
      <c r="AQ68" s="982"/>
      <c r="AR68" s="982"/>
      <c r="AS68" s="982"/>
      <c r="AT68" s="982"/>
      <c r="AU68" s="982" t="s">
        <v>593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595</v>
      </c>
      <c r="C69" s="975"/>
      <c r="D69" s="975"/>
      <c r="E69" s="975"/>
      <c r="F69" s="975"/>
      <c r="G69" s="975"/>
      <c r="H69" s="975"/>
      <c r="I69" s="975"/>
      <c r="J69" s="975"/>
      <c r="K69" s="975"/>
      <c r="L69" s="975"/>
      <c r="M69" s="975"/>
      <c r="N69" s="975"/>
      <c r="O69" s="975"/>
      <c r="P69" s="976"/>
      <c r="Q69" s="977">
        <v>194</v>
      </c>
      <c r="R69" s="971"/>
      <c r="S69" s="971"/>
      <c r="T69" s="971"/>
      <c r="U69" s="971"/>
      <c r="V69" s="971">
        <v>178</v>
      </c>
      <c r="W69" s="971"/>
      <c r="X69" s="971"/>
      <c r="Y69" s="971"/>
      <c r="Z69" s="971"/>
      <c r="AA69" s="971">
        <v>16</v>
      </c>
      <c r="AB69" s="971"/>
      <c r="AC69" s="971"/>
      <c r="AD69" s="971"/>
      <c r="AE69" s="971"/>
      <c r="AF69" s="971">
        <v>16</v>
      </c>
      <c r="AG69" s="971"/>
      <c r="AH69" s="971"/>
      <c r="AI69" s="971"/>
      <c r="AJ69" s="971"/>
      <c r="AK69" s="971" t="s">
        <v>593</v>
      </c>
      <c r="AL69" s="971"/>
      <c r="AM69" s="971"/>
      <c r="AN69" s="971"/>
      <c r="AO69" s="971"/>
      <c r="AP69" s="971" t="s">
        <v>593</v>
      </c>
      <c r="AQ69" s="971"/>
      <c r="AR69" s="971"/>
      <c r="AS69" s="971"/>
      <c r="AT69" s="971"/>
      <c r="AU69" s="971" t="s">
        <v>593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596</v>
      </c>
      <c r="C70" s="975"/>
      <c r="D70" s="975"/>
      <c r="E70" s="975"/>
      <c r="F70" s="975"/>
      <c r="G70" s="975"/>
      <c r="H70" s="975"/>
      <c r="I70" s="975"/>
      <c r="J70" s="975"/>
      <c r="K70" s="975"/>
      <c r="L70" s="975"/>
      <c r="M70" s="975"/>
      <c r="N70" s="975"/>
      <c r="O70" s="975"/>
      <c r="P70" s="976"/>
      <c r="Q70" s="977">
        <v>1305178</v>
      </c>
      <c r="R70" s="971"/>
      <c r="S70" s="971"/>
      <c r="T70" s="971"/>
      <c r="U70" s="971"/>
      <c r="V70" s="971">
        <v>1290844</v>
      </c>
      <c r="W70" s="971"/>
      <c r="X70" s="971"/>
      <c r="Y70" s="971"/>
      <c r="Z70" s="971"/>
      <c r="AA70" s="971">
        <v>14334</v>
      </c>
      <c r="AB70" s="971"/>
      <c r="AC70" s="971"/>
      <c r="AD70" s="971"/>
      <c r="AE70" s="971"/>
      <c r="AF70" s="971">
        <v>14334</v>
      </c>
      <c r="AG70" s="971"/>
      <c r="AH70" s="971"/>
      <c r="AI70" s="971"/>
      <c r="AJ70" s="971"/>
      <c r="AK70" s="971">
        <v>9500</v>
      </c>
      <c r="AL70" s="971"/>
      <c r="AM70" s="971"/>
      <c r="AN70" s="971"/>
      <c r="AO70" s="971"/>
      <c r="AP70" s="971" t="s">
        <v>593</v>
      </c>
      <c r="AQ70" s="971"/>
      <c r="AR70" s="971"/>
      <c r="AS70" s="971"/>
      <c r="AT70" s="971"/>
      <c r="AU70" s="971" t="s">
        <v>593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597</v>
      </c>
      <c r="C71" s="975"/>
      <c r="D71" s="975"/>
      <c r="E71" s="975"/>
      <c r="F71" s="975"/>
      <c r="G71" s="975"/>
      <c r="H71" s="975"/>
      <c r="I71" s="975"/>
      <c r="J71" s="975"/>
      <c r="K71" s="975"/>
      <c r="L71" s="975"/>
      <c r="M71" s="975"/>
      <c r="N71" s="975"/>
      <c r="O71" s="975"/>
      <c r="P71" s="976"/>
      <c r="Q71" s="977">
        <v>131</v>
      </c>
      <c r="R71" s="971"/>
      <c r="S71" s="971"/>
      <c r="T71" s="971"/>
      <c r="U71" s="971"/>
      <c r="V71" s="971">
        <v>126</v>
      </c>
      <c r="W71" s="971"/>
      <c r="X71" s="971"/>
      <c r="Y71" s="971"/>
      <c r="Z71" s="971"/>
      <c r="AA71" s="971">
        <v>5</v>
      </c>
      <c r="AB71" s="971"/>
      <c r="AC71" s="971"/>
      <c r="AD71" s="971"/>
      <c r="AE71" s="971"/>
      <c r="AF71" s="971">
        <v>5</v>
      </c>
      <c r="AG71" s="971"/>
      <c r="AH71" s="971"/>
      <c r="AI71" s="971"/>
      <c r="AJ71" s="971"/>
      <c r="AK71" s="971" t="s">
        <v>593</v>
      </c>
      <c r="AL71" s="971"/>
      <c r="AM71" s="971"/>
      <c r="AN71" s="971"/>
      <c r="AO71" s="971"/>
      <c r="AP71" s="971" t="s">
        <v>593</v>
      </c>
      <c r="AQ71" s="971"/>
      <c r="AR71" s="971"/>
      <c r="AS71" s="971"/>
      <c r="AT71" s="971"/>
      <c r="AU71" s="971" t="s">
        <v>593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598</v>
      </c>
      <c r="C72" s="975"/>
      <c r="D72" s="975"/>
      <c r="E72" s="975"/>
      <c r="F72" s="975"/>
      <c r="G72" s="975"/>
      <c r="H72" s="975"/>
      <c r="I72" s="975"/>
      <c r="J72" s="975"/>
      <c r="K72" s="975"/>
      <c r="L72" s="975"/>
      <c r="M72" s="975"/>
      <c r="N72" s="975"/>
      <c r="O72" s="975"/>
      <c r="P72" s="976"/>
      <c r="Q72" s="977">
        <v>39180</v>
      </c>
      <c r="R72" s="971"/>
      <c r="S72" s="971"/>
      <c r="T72" s="971"/>
      <c r="U72" s="971"/>
      <c r="V72" s="971">
        <v>36872</v>
      </c>
      <c r="W72" s="971"/>
      <c r="X72" s="971"/>
      <c r="Y72" s="971"/>
      <c r="Z72" s="971"/>
      <c r="AA72" s="971">
        <v>2308</v>
      </c>
      <c r="AB72" s="971"/>
      <c r="AC72" s="971"/>
      <c r="AD72" s="971"/>
      <c r="AE72" s="971"/>
      <c r="AF72" s="971">
        <v>23683</v>
      </c>
      <c r="AG72" s="971"/>
      <c r="AH72" s="971"/>
      <c r="AI72" s="971"/>
      <c r="AJ72" s="971"/>
      <c r="AK72" s="971" t="s">
        <v>593</v>
      </c>
      <c r="AL72" s="971"/>
      <c r="AM72" s="971"/>
      <c r="AN72" s="971"/>
      <c r="AO72" s="971"/>
      <c r="AP72" s="971">
        <v>98164</v>
      </c>
      <c r="AQ72" s="971"/>
      <c r="AR72" s="971"/>
      <c r="AS72" s="971"/>
      <c r="AT72" s="971"/>
      <c r="AU72" s="971" t="s">
        <v>593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599</v>
      </c>
      <c r="C73" s="975"/>
      <c r="D73" s="975"/>
      <c r="E73" s="975"/>
      <c r="F73" s="975"/>
      <c r="G73" s="975"/>
      <c r="H73" s="975"/>
      <c r="I73" s="975"/>
      <c r="J73" s="975"/>
      <c r="K73" s="975"/>
      <c r="L73" s="975"/>
      <c r="M73" s="975"/>
      <c r="N73" s="975"/>
      <c r="O73" s="975"/>
      <c r="P73" s="976"/>
      <c r="Q73" s="977">
        <v>6632</v>
      </c>
      <c r="R73" s="971"/>
      <c r="S73" s="971"/>
      <c r="T73" s="971"/>
      <c r="U73" s="971"/>
      <c r="V73" s="971">
        <v>5979</v>
      </c>
      <c r="W73" s="971"/>
      <c r="X73" s="971"/>
      <c r="Y73" s="971"/>
      <c r="Z73" s="971"/>
      <c r="AA73" s="971">
        <v>653</v>
      </c>
      <c r="AB73" s="971"/>
      <c r="AC73" s="971"/>
      <c r="AD73" s="971"/>
      <c r="AE73" s="971"/>
      <c r="AF73" s="971">
        <v>19383</v>
      </c>
      <c r="AG73" s="971"/>
      <c r="AH73" s="971"/>
      <c r="AI73" s="971"/>
      <c r="AJ73" s="971"/>
      <c r="AK73" s="971" t="s">
        <v>593</v>
      </c>
      <c r="AL73" s="971"/>
      <c r="AM73" s="971"/>
      <c r="AN73" s="971"/>
      <c r="AO73" s="971"/>
      <c r="AP73" s="971">
        <v>20120</v>
      </c>
      <c r="AQ73" s="971"/>
      <c r="AR73" s="971"/>
      <c r="AS73" s="971"/>
      <c r="AT73" s="971"/>
      <c r="AU73" s="971" t="s">
        <v>593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398</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72971</v>
      </c>
      <c r="AG88" s="959"/>
      <c r="AH88" s="959"/>
      <c r="AI88" s="959"/>
      <c r="AJ88" s="959"/>
      <c r="AK88" s="963"/>
      <c r="AL88" s="963"/>
      <c r="AM88" s="963"/>
      <c r="AN88" s="963"/>
      <c r="AO88" s="963"/>
      <c r="AP88" s="959">
        <v>118284</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5101</v>
      </c>
      <c r="CS102" s="953"/>
      <c r="CT102" s="953"/>
      <c r="CU102" s="953"/>
      <c r="CV102" s="954"/>
      <c r="CW102" s="952">
        <v>1482</v>
      </c>
      <c r="CX102" s="953"/>
      <c r="CY102" s="953"/>
      <c r="CZ102" s="953"/>
      <c r="DA102" s="954"/>
      <c r="DB102" s="952">
        <v>18072</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309</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309</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309</v>
      </c>
      <c r="DR109" s="896"/>
      <c r="DS109" s="896"/>
      <c r="DT109" s="896"/>
      <c r="DU109" s="897"/>
      <c r="DV109" s="898" t="s">
        <v>441</v>
      </c>
      <c r="DW109" s="896"/>
      <c r="DX109" s="896"/>
      <c r="DY109" s="896"/>
      <c r="DZ109" s="929"/>
    </row>
    <row r="110" spans="1:131" s="230" customFormat="1" ht="26.25" customHeight="1" x14ac:dyDescent="0.2">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6529665</v>
      </c>
      <c r="AB110" s="889"/>
      <c r="AC110" s="889"/>
      <c r="AD110" s="889"/>
      <c r="AE110" s="890"/>
      <c r="AF110" s="891">
        <v>7507179</v>
      </c>
      <c r="AG110" s="889"/>
      <c r="AH110" s="889"/>
      <c r="AI110" s="889"/>
      <c r="AJ110" s="890"/>
      <c r="AK110" s="891">
        <v>8034447</v>
      </c>
      <c r="AL110" s="889"/>
      <c r="AM110" s="889"/>
      <c r="AN110" s="889"/>
      <c r="AO110" s="890"/>
      <c r="AP110" s="892">
        <v>11.1</v>
      </c>
      <c r="AQ110" s="893"/>
      <c r="AR110" s="893"/>
      <c r="AS110" s="893"/>
      <c r="AT110" s="894"/>
      <c r="AU110" s="930" t="s">
        <v>74</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74557115</v>
      </c>
      <c r="BR110" s="842"/>
      <c r="BS110" s="842"/>
      <c r="BT110" s="842"/>
      <c r="BU110" s="842"/>
      <c r="BV110" s="842">
        <v>73311794</v>
      </c>
      <c r="BW110" s="842"/>
      <c r="BX110" s="842"/>
      <c r="BY110" s="842"/>
      <c r="BZ110" s="842"/>
      <c r="CA110" s="842">
        <v>73282882</v>
      </c>
      <c r="CB110" s="842"/>
      <c r="CC110" s="842"/>
      <c r="CD110" s="842"/>
      <c r="CE110" s="842"/>
      <c r="CF110" s="866">
        <v>101.3</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2530222</v>
      </c>
      <c r="DH110" s="842"/>
      <c r="DI110" s="842"/>
      <c r="DJ110" s="842"/>
      <c r="DK110" s="842"/>
      <c r="DL110" s="842">
        <v>2572444</v>
      </c>
      <c r="DM110" s="842"/>
      <c r="DN110" s="842"/>
      <c r="DO110" s="842"/>
      <c r="DP110" s="842"/>
      <c r="DQ110" s="842">
        <v>2320152</v>
      </c>
      <c r="DR110" s="842"/>
      <c r="DS110" s="842"/>
      <c r="DT110" s="842"/>
      <c r="DU110" s="842"/>
      <c r="DV110" s="843">
        <v>3.2</v>
      </c>
      <c r="DW110" s="843"/>
      <c r="DX110" s="843"/>
      <c r="DY110" s="843"/>
      <c r="DZ110" s="844"/>
    </row>
    <row r="111" spans="1:131" s="230" customFormat="1" ht="26.25" customHeight="1" x14ac:dyDescent="0.2">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448</v>
      </c>
      <c r="AB111" s="919"/>
      <c r="AC111" s="919"/>
      <c r="AD111" s="919"/>
      <c r="AE111" s="920"/>
      <c r="AF111" s="921" t="s">
        <v>448</v>
      </c>
      <c r="AG111" s="919"/>
      <c r="AH111" s="919"/>
      <c r="AI111" s="919"/>
      <c r="AJ111" s="920"/>
      <c r="AK111" s="921" t="s">
        <v>448</v>
      </c>
      <c r="AL111" s="919"/>
      <c r="AM111" s="919"/>
      <c r="AN111" s="919"/>
      <c r="AO111" s="920"/>
      <c r="AP111" s="922" t="s">
        <v>395</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v>2735964</v>
      </c>
      <c r="BR111" s="817"/>
      <c r="BS111" s="817"/>
      <c r="BT111" s="817"/>
      <c r="BU111" s="817"/>
      <c r="BV111" s="817">
        <v>2757687</v>
      </c>
      <c r="BW111" s="817"/>
      <c r="BX111" s="817"/>
      <c r="BY111" s="817"/>
      <c r="BZ111" s="817"/>
      <c r="CA111" s="817">
        <v>2484799</v>
      </c>
      <c r="CB111" s="817"/>
      <c r="CC111" s="817"/>
      <c r="CD111" s="817"/>
      <c r="CE111" s="817"/>
      <c r="CF111" s="875">
        <v>3.4</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205742</v>
      </c>
      <c r="DH111" s="817"/>
      <c r="DI111" s="817"/>
      <c r="DJ111" s="817"/>
      <c r="DK111" s="817"/>
      <c r="DL111" s="817">
        <v>185243</v>
      </c>
      <c r="DM111" s="817"/>
      <c r="DN111" s="817"/>
      <c r="DO111" s="817"/>
      <c r="DP111" s="817"/>
      <c r="DQ111" s="817">
        <v>164647</v>
      </c>
      <c r="DR111" s="817"/>
      <c r="DS111" s="817"/>
      <c r="DT111" s="817"/>
      <c r="DU111" s="817"/>
      <c r="DV111" s="794">
        <v>0.2</v>
      </c>
      <c r="DW111" s="794"/>
      <c r="DX111" s="794"/>
      <c r="DY111" s="794"/>
      <c r="DZ111" s="795"/>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453</v>
      </c>
      <c r="AG112" s="780"/>
      <c r="AH112" s="780"/>
      <c r="AI112" s="780"/>
      <c r="AJ112" s="781"/>
      <c r="AK112" s="782" t="s">
        <v>448</v>
      </c>
      <c r="AL112" s="780"/>
      <c r="AM112" s="780"/>
      <c r="AN112" s="780"/>
      <c r="AO112" s="781"/>
      <c r="AP112" s="824" t="s">
        <v>453</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14635503</v>
      </c>
      <c r="BR112" s="817"/>
      <c r="BS112" s="817"/>
      <c r="BT112" s="817"/>
      <c r="BU112" s="817"/>
      <c r="BV112" s="817">
        <v>13966224</v>
      </c>
      <c r="BW112" s="817"/>
      <c r="BX112" s="817"/>
      <c r="BY112" s="817"/>
      <c r="BZ112" s="817"/>
      <c r="CA112" s="817">
        <v>13539878</v>
      </c>
      <c r="CB112" s="817"/>
      <c r="CC112" s="817"/>
      <c r="CD112" s="817"/>
      <c r="CE112" s="817"/>
      <c r="CF112" s="875">
        <v>18.7</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448</v>
      </c>
      <c r="DH112" s="817"/>
      <c r="DI112" s="817"/>
      <c r="DJ112" s="817"/>
      <c r="DK112" s="817"/>
      <c r="DL112" s="817" t="s">
        <v>128</v>
      </c>
      <c r="DM112" s="817"/>
      <c r="DN112" s="817"/>
      <c r="DO112" s="817"/>
      <c r="DP112" s="817"/>
      <c r="DQ112" s="817" t="s">
        <v>448</v>
      </c>
      <c r="DR112" s="817"/>
      <c r="DS112" s="817"/>
      <c r="DT112" s="817"/>
      <c r="DU112" s="817"/>
      <c r="DV112" s="794" t="s">
        <v>448</v>
      </c>
      <c r="DW112" s="794"/>
      <c r="DX112" s="794"/>
      <c r="DY112" s="794"/>
      <c r="DZ112" s="795"/>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1703827</v>
      </c>
      <c r="AB113" s="919"/>
      <c r="AC113" s="919"/>
      <c r="AD113" s="919"/>
      <c r="AE113" s="920"/>
      <c r="AF113" s="921">
        <v>1680477</v>
      </c>
      <c r="AG113" s="919"/>
      <c r="AH113" s="919"/>
      <c r="AI113" s="919"/>
      <c r="AJ113" s="920"/>
      <c r="AK113" s="921">
        <v>1605506</v>
      </c>
      <c r="AL113" s="919"/>
      <c r="AM113" s="919"/>
      <c r="AN113" s="919"/>
      <c r="AO113" s="920"/>
      <c r="AP113" s="922">
        <v>2.2000000000000002</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t="s">
        <v>448</v>
      </c>
      <c r="BR113" s="817"/>
      <c r="BS113" s="817"/>
      <c r="BT113" s="817"/>
      <c r="BU113" s="817"/>
      <c r="BV113" s="817" t="s">
        <v>395</v>
      </c>
      <c r="BW113" s="817"/>
      <c r="BX113" s="817"/>
      <c r="BY113" s="817"/>
      <c r="BZ113" s="817"/>
      <c r="CA113" s="817" t="s">
        <v>448</v>
      </c>
      <c r="CB113" s="817"/>
      <c r="CC113" s="817"/>
      <c r="CD113" s="817"/>
      <c r="CE113" s="817"/>
      <c r="CF113" s="875" t="s">
        <v>448</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448</v>
      </c>
      <c r="DH113" s="780"/>
      <c r="DI113" s="780"/>
      <c r="DJ113" s="780"/>
      <c r="DK113" s="781"/>
      <c r="DL113" s="782" t="s">
        <v>448</v>
      </c>
      <c r="DM113" s="780"/>
      <c r="DN113" s="780"/>
      <c r="DO113" s="780"/>
      <c r="DP113" s="781"/>
      <c r="DQ113" s="782" t="s">
        <v>448</v>
      </c>
      <c r="DR113" s="780"/>
      <c r="DS113" s="780"/>
      <c r="DT113" s="780"/>
      <c r="DU113" s="781"/>
      <c r="DV113" s="824" t="s">
        <v>448</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448</v>
      </c>
      <c r="AB114" s="780"/>
      <c r="AC114" s="780"/>
      <c r="AD114" s="780"/>
      <c r="AE114" s="781"/>
      <c r="AF114" s="782" t="s">
        <v>448</v>
      </c>
      <c r="AG114" s="780"/>
      <c r="AH114" s="780"/>
      <c r="AI114" s="780"/>
      <c r="AJ114" s="781"/>
      <c r="AK114" s="782" t="s">
        <v>448</v>
      </c>
      <c r="AL114" s="780"/>
      <c r="AM114" s="780"/>
      <c r="AN114" s="780"/>
      <c r="AO114" s="781"/>
      <c r="AP114" s="824" t="s">
        <v>453</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15282650</v>
      </c>
      <c r="BR114" s="817"/>
      <c r="BS114" s="817"/>
      <c r="BT114" s="817"/>
      <c r="BU114" s="817"/>
      <c r="BV114" s="817">
        <v>15350828</v>
      </c>
      <c r="BW114" s="817"/>
      <c r="BX114" s="817"/>
      <c r="BY114" s="817"/>
      <c r="BZ114" s="817"/>
      <c r="CA114" s="817">
        <v>15296177</v>
      </c>
      <c r="CB114" s="817"/>
      <c r="CC114" s="817"/>
      <c r="CD114" s="817"/>
      <c r="CE114" s="817"/>
      <c r="CF114" s="875">
        <v>21.1</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448</v>
      </c>
      <c r="DH114" s="780"/>
      <c r="DI114" s="780"/>
      <c r="DJ114" s="780"/>
      <c r="DK114" s="781"/>
      <c r="DL114" s="782" t="s">
        <v>462</v>
      </c>
      <c r="DM114" s="780"/>
      <c r="DN114" s="780"/>
      <c r="DO114" s="780"/>
      <c r="DP114" s="781"/>
      <c r="DQ114" s="782" t="s">
        <v>453</v>
      </c>
      <c r="DR114" s="780"/>
      <c r="DS114" s="780"/>
      <c r="DT114" s="780"/>
      <c r="DU114" s="781"/>
      <c r="DV114" s="824" t="s">
        <v>448</v>
      </c>
      <c r="DW114" s="825"/>
      <c r="DX114" s="825"/>
      <c r="DY114" s="825"/>
      <c r="DZ114" s="826"/>
    </row>
    <row r="115" spans="1:130" s="230" customFormat="1" ht="26.25" customHeight="1" x14ac:dyDescent="0.2">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305163</v>
      </c>
      <c r="AB115" s="919"/>
      <c r="AC115" s="919"/>
      <c r="AD115" s="919"/>
      <c r="AE115" s="920"/>
      <c r="AF115" s="921">
        <v>973211</v>
      </c>
      <c r="AG115" s="919"/>
      <c r="AH115" s="919"/>
      <c r="AI115" s="919"/>
      <c r="AJ115" s="920"/>
      <c r="AK115" s="921">
        <v>310387</v>
      </c>
      <c r="AL115" s="919"/>
      <c r="AM115" s="919"/>
      <c r="AN115" s="919"/>
      <c r="AO115" s="920"/>
      <c r="AP115" s="922">
        <v>0.4</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v>5573244</v>
      </c>
      <c r="BR115" s="817"/>
      <c r="BS115" s="817"/>
      <c r="BT115" s="817"/>
      <c r="BU115" s="817"/>
      <c r="BV115" s="817">
        <v>4007695</v>
      </c>
      <c r="BW115" s="817"/>
      <c r="BX115" s="817"/>
      <c r="BY115" s="817"/>
      <c r="BZ115" s="817"/>
      <c r="CA115" s="817">
        <v>2205132</v>
      </c>
      <c r="CB115" s="817"/>
      <c r="CC115" s="817"/>
      <c r="CD115" s="817"/>
      <c r="CE115" s="817"/>
      <c r="CF115" s="875">
        <v>3</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466</v>
      </c>
      <c r="DM115" s="780"/>
      <c r="DN115" s="780"/>
      <c r="DO115" s="780"/>
      <c r="DP115" s="781"/>
      <c r="DQ115" s="782" t="s">
        <v>453</v>
      </c>
      <c r="DR115" s="780"/>
      <c r="DS115" s="780"/>
      <c r="DT115" s="780"/>
      <c r="DU115" s="781"/>
      <c r="DV115" s="824" t="s">
        <v>448</v>
      </c>
      <c r="DW115" s="825"/>
      <c r="DX115" s="825"/>
      <c r="DY115" s="825"/>
      <c r="DZ115" s="826"/>
    </row>
    <row r="116" spans="1:130" s="230" customFormat="1" ht="26.25" customHeight="1" x14ac:dyDescent="0.2">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448</v>
      </c>
      <c r="AB116" s="780"/>
      <c r="AC116" s="780"/>
      <c r="AD116" s="780"/>
      <c r="AE116" s="781"/>
      <c r="AF116" s="782" t="s">
        <v>448</v>
      </c>
      <c r="AG116" s="780"/>
      <c r="AH116" s="780"/>
      <c r="AI116" s="780"/>
      <c r="AJ116" s="781"/>
      <c r="AK116" s="782" t="s">
        <v>128</v>
      </c>
      <c r="AL116" s="780"/>
      <c r="AM116" s="780"/>
      <c r="AN116" s="780"/>
      <c r="AO116" s="781"/>
      <c r="AP116" s="824" t="s">
        <v>448</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469</v>
      </c>
      <c r="BR116" s="817"/>
      <c r="BS116" s="817"/>
      <c r="BT116" s="817"/>
      <c r="BU116" s="817"/>
      <c r="BV116" s="817" t="s">
        <v>448</v>
      </c>
      <c r="BW116" s="817"/>
      <c r="BX116" s="817"/>
      <c r="BY116" s="817"/>
      <c r="BZ116" s="817"/>
      <c r="CA116" s="817" t="s">
        <v>453</v>
      </c>
      <c r="CB116" s="817"/>
      <c r="CC116" s="817"/>
      <c r="CD116" s="817"/>
      <c r="CE116" s="817"/>
      <c r="CF116" s="875" t="s">
        <v>448</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448</v>
      </c>
      <c r="DH116" s="780"/>
      <c r="DI116" s="780"/>
      <c r="DJ116" s="780"/>
      <c r="DK116" s="781"/>
      <c r="DL116" s="782" t="s">
        <v>448</v>
      </c>
      <c r="DM116" s="780"/>
      <c r="DN116" s="780"/>
      <c r="DO116" s="780"/>
      <c r="DP116" s="781"/>
      <c r="DQ116" s="782" t="s">
        <v>448</v>
      </c>
      <c r="DR116" s="780"/>
      <c r="DS116" s="780"/>
      <c r="DT116" s="780"/>
      <c r="DU116" s="781"/>
      <c r="DV116" s="824" t="s">
        <v>448</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8538655</v>
      </c>
      <c r="AB117" s="903"/>
      <c r="AC117" s="903"/>
      <c r="AD117" s="903"/>
      <c r="AE117" s="904"/>
      <c r="AF117" s="905">
        <v>10160867</v>
      </c>
      <c r="AG117" s="903"/>
      <c r="AH117" s="903"/>
      <c r="AI117" s="903"/>
      <c r="AJ117" s="904"/>
      <c r="AK117" s="905">
        <v>9950340</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816" t="s">
        <v>448</v>
      </c>
      <c r="BR117" s="817"/>
      <c r="BS117" s="817"/>
      <c r="BT117" s="817"/>
      <c r="BU117" s="817"/>
      <c r="BV117" s="817" t="s">
        <v>448</v>
      </c>
      <c r="BW117" s="817"/>
      <c r="BX117" s="817"/>
      <c r="BY117" s="817"/>
      <c r="BZ117" s="817"/>
      <c r="CA117" s="817" t="s">
        <v>448</v>
      </c>
      <c r="CB117" s="817"/>
      <c r="CC117" s="817"/>
      <c r="CD117" s="817"/>
      <c r="CE117" s="817"/>
      <c r="CF117" s="875" t="s">
        <v>448</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462</v>
      </c>
      <c r="DH117" s="780"/>
      <c r="DI117" s="780"/>
      <c r="DJ117" s="780"/>
      <c r="DK117" s="781"/>
      <c r="DL117" s="782" t="s">
        <v>448</v>
      </c>
      <c r="DM117" s="780"/>
      <c r="DN117" s="780"/>
      <c r="DO117" s="780"/>
      <c r="DP117" s="781"/>
      <c r="DQ117" s="782" t="s">
        <v>469</v>
      </c>
      <c r="DR117" s="780"/>
      <c r="DS117" s="780"/>
      <c r="DT117" s="780"/>
      <c r="DU117" s="781"/>
      <c r="DV117" s="824" t="s">
        <v>448</v>
      </c>
      <c r="DW117" s="825"/>
      <c r="DX117" s="825"/>
      <c r="DY117" s="825"/>
      <c r="DZ117" s="826"/>
    </row>
    <row r="118" spans="1:130" s="230" customFormat="1" ht="26.25" customHeight="1" x14ac:dyDescent="0.2">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309</v>
      </c>
      <c r="AL118" s="896"/>
      <c r="AM118" s="896"/>
      <c r="AN118" s="896"/>
      <c r="AO118" s="897"/>
      <c r="AP118" s="899" t="s">
        <v>441</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448</v>
      </c>
      <c r="BR118" s="845"/>
      <c r="BS118" s="845"/>
      <c r="BT118" s="845"/>
      <c r="BU118" s="845"/>
      <c r="BV118" s="845" t="s">
        <v>462</v>
      </c>
      <c r="BW118" s="845"/>
      <c r="BX118" s="845"/>
      <c r="BY118" s="845"/>
      <c r="BZ118" s="845"/>
      <c r="CA118" s="845" t="s">
        <v>448</v>
      </c>
      <c r="CB118" s="845"/>
      <c r="CC118" s="845"/>
      <c r="CD118" s="845"/>
      <c r="CE118" s="845"/>
      <c r="CF118" s="875" t="s">
        <v>448</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448</v>
      </c>
      <c r="DM118" s="780"/>
      <c r="DN118" s="780"/>
      <c r="DO118" s="780"/>
      <c r="DP118" s="781"/>
      <c r="DQ118" s="782" t="s">
        <v>448</v>
      </c>
      <c r="DR118" s="780"/>
      <c r="DS118" s="780"/>
      <c r="DT118" s="780"/>
      <c r="DU118" s="781"/>
      <c r="DV118" s="824" t="s">
        <v>448</v>
      </c>
      <c r="DW118" s="825"/>
      <c r="DX118" s="825"/>
      <c r="DY118" s="825"/>
      <c r="DZ118" s="826"/>
    </row>
    <row r="119" spans="1:130" s="230" customFormat="1" ht="26.25" customHeight="1" x14ac:dyDescent="0.2">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283718</v>
      </c>
      <c r="AB119" s="889"/>
      <c r="AC119" s="889"/>
      <c r="AD119" s="889"/>
      <c r="AE119" s="890"/>
      <c r="AF119" s="891">
        <v>951766</v>
      </c>
      <c r="AG119" s="889"/>
      <c r="AH119" s="889"/>
      <c r="AI119" s="889"/>
      <c r="AJ119" s="890"/>
      <c r="AK119" s="891">
        <v>288942</v>
      </c>
      <c r="AL119" s="889"/>
      <c r="AM119" s="889"/>
      <c r="AN119" s="889"/>
      <c r="AO119" s="890"/>
      <c r="AP119" s="892">
        <v>0.4</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476</v>
      </c>
      <c r="BP119" s="878"/>
      <c r="BQ119" s="879">
        <v>112784476</v>
      </c>
      <c r="BR119" s="845"/>
      <c r="BS119" s="845"/>
      <c r="BT119" s="845"/>
      <c r="BU119" s="845"/>
      <c r="BV119" s="845">
        <v>109394228</v>
      </c>
      <c r="BW119" s="845"/>
      <c r="BX119" s="845"/>
      <c r="BY119" s="845"/>
      <c r="BZ119" s="845"/>
      <c r="CA119" s="845">
        <v>106808868</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469</v>
      </c>
      <c r="DH119" s="764"/>
      <c r="DI119" s="764"/>
      <c r="DJ119" s="764"/>
      <c r="DK119" s="765"/>
      <c r="DL119" s="766" t="s">
        <v>448</v>
      </c>
      <c r="DM119" s="764"/>
      <c r="DN119" s="764"/>
      <c r="DO119" s="764"/>
      <c r="DP119" s="765"/>
      <c r="DQ119" s="766" t="s">
        <v>462</v>
      </c>
      <c r="DR119" s="764"/>
      <c r="DS119" s="764"/>
      <c r="DT119" s="764"/>
      <c r="DU119" s="765"/>
      <c r="DV119" s="848" t="s">
        <v>448</v>
      </c>
      <c r="DW119" s="849"/>
      <c r="DX119" s="849"/>
      <c r="DY119" s="849"/>
      <c r="DZ119" s="850"/>
    </row>
    <row r="120" spans="1:130" s="230" customFormat="1" ht="26.25" customHeight="1" x14ac:dyDescent="0.2">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21445</v>
      </c>
      <c r="AB120" s="780"/>
      <c r="AC120" s="780"/>
      <c r="AD120" s="780"/>
      <c r="AE120" s="781"/>
      <c r="AF120" s="782">
        <v>21445</v>
      </c>
      <c r="AG120" s="780"/>
      <c r="AH120" s="780"/>
      <c r="AI120" s="780"/>
      <c r="AJ120" s="781"/>
      <c r="AK120" s="782">
        <v>21445</v>
      </c>
      <c r="AL120" s="780"/>
      <c r="AM120" s="780"/>
      <c r="AN120" s="780"/>
      <c r="AO120" s="781"/>
      <c r="AP120" s="824">
        <v>0</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38643502</v>
      </c>
      <c r="BR120" s="842"/>
      <c r="BS120" s="842"/>
      <c r="BT120" s="842"/>
      <c r="BU120" s="842"/>
      <c r="BV120" s="842">
        <v>40547007</v>
      </c>
      <c r="BW120" s="842"/>
      <c r="BX120" s="842"/>
      <c r="BY120" s="842"/>
      <c r="BZ120" s="842"/>
      <c r="CA120" s="842">
        <v>39794246</v>
      </c>
      <c r="CB120" s="842"/>
      <c r="CC120" s="842"/>
      <c r="CD120" s="842"/>
      <c r="CE120" s="842"/>
      <c r="CF120" s="866">
        <v>55</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14618988</v>
      </c>
      <c r="DH120" s="842"/>
      <c r="DI120" s="842"/>
      <c r="DJ120" s="842"/>
      <c r="DK120" s="842"/>
      <c r="DL120" s="842">
        <v>13948561</v>
      </c>
      <c r="DM120" s="842"/>
      <c r="DN120" s="842"/>
      <c r="DO120" s="842"/>
      <c r="DP120" s="842"/>
      <c r="DQ120" s="842">
        <v>13521309</v>
      </c>
      <c r="DR120" s="842"/>
      <c r="DS120" s="842"/>
      <c r="DT120" s="842"/>
      <c r="DU120" s="842"/>
      <c r="DV120" s="843">
        <v>18.7</v>
      </c>
      <c r="DW120" s="843"/>
      <c r="DX120" s="843"/>
      <c r="DY120" s="843"/>
      <c r="DZ120" s="844"/>
    </row>
    <row r="121" spans="1:130" s="230" customFormat="1" ht="26.25" customHeight="1" x14ac:dyDescent="0.2">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448</v>
      </c>
      <c r="AB121" s="780"/>
      <c r="AC121" s="780"/>
      <c r="AD121" s="780"/>
      <c r="AE121" s="781"/>
      <c r="AF121" s="782" t="s">
        <v>448</v>
      </c>
      <c r="AG121" s="780"/>
      <c r="AH121" s="780"/>
      <c r="AI121" s="780"/>
      <c r="AJ121" s="781"/>
      <c r="AK121" s="782" t="s">
        <v>448</v>
      </c>
      <c r="AL121" s="780"/>
      <c r="AM121" s="780"/>
      <c r="AN121" s="780"/>
      <c r="AO121" s="781"/>
      <c r="AP121" s="824" t="s">
        <v>448</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v>34784359</v>
      </c>
      <c r="BR121" s="817"/>
      <c r="BS121" s="817"/>
      <c r="BT121" s="817"/>
      <c r="BU121" s="817"/>
      <c r="BV121" s="817">
        <v>32874873</v>
      </c>
      <c r="BW121" s="817"/>
      <c r="BX121" s="817"/>
      <c r="BY121" s="817"/>
      <c r="BZ121" s="817"/>
      <c r="CA121" s="817">
        <v>31064626</v>
      </c>
      <c r="CB121" s="817"/>
      <c r="CC121" s="817"/>
      <c r="CD121" s="817"/>
      <c r="CE121" s="817"/>
      <c r="CF121" s="875">
        <v>42.9</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816">
        <v>16515</v>
      </c>
      <c r="DH121" s="817"/>
      <c r="DI121" s="817"/>
      <c r="DJ121" s="817"/>
      <c r="DK121" s="817"/>
      <c r="DL121" s="817">
        <v>17663</v>
      </c>
      <c r="DM121" s="817"/>
      <c r="DN121" s="817"/>
      <c r="DO121" s="817"/>
      <c r="DP121" s="817"/>
      <c r="DQ121" s="817">
        <v>18569</v>
      </c>
      <c r="DR121" s="817"/>
      <c r="DS121" s="817"/>
      <c r="DT121" s="817"/>
      <c r="DU121" s="817"/>
      <c r="DV121" s="794">
        <v>0</v>
      </c>
      <c r="DW121" s="794"/>
      <c r="DX121" s="794"/>
      <c r="DY121" s="794"/>
      <c r="DZ121" s="795"/>
    </row>
    <row r="122" spans="1:130" s="230" customFormat="1" ht="26.25" customHeight="1" x14ac:dyDescent="0.2">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448</v>
      </c>
      <c r="AG122" s="780"/>
      <c r="AH122" s="780"/>
      <c r="AI122" s="780"/>
      <c r="AJ122" s="781"/>
      <c r="AK122" s="782" t="s">
        <v>462</v>
      </c>
      <c r="AL122" s="780"/>
      <c r="AM122" s="780"/>
      <c r="AN122" s="780"/>
      <c r="AO122" s="781"/>
      <c r="AP122" s="824" t="s">
        <v>448</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67096515</v>
      </c>
      <c r="BR122" s="845"/>
      <c r="BS122" s="845"/>
      <c r="BT122" s="845"/>
      <c r="BU122" s="845"/>
      <c r="BV122" s="845">
        <v>67019046</v>
      </c>
      <c r="BW122" s="845"/>
      <c r="BX122" s="845"/>
      <c r="BY122" s="845"/>
      <c r="BZ122" s="845"/>
      <c r="CA122" s="845">
        <v>64059377</v>
      </c>
      <c r="CB122" s="845"/>
      <c r="CC122" s="845"/>
      <c r="CD122" s="845"/>
      <c r="CE122" s="845"/>
      <c r="CF122" s="846">
        <v>88.5</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816" t="s">
        <v>448</v>
      </c>
      <c r="DH122" s="817"/>
      <c r="DI122" s="817"/>
      <c r="DJ122" s="817"/>
      <c r="DK122" s="817"/>
      <c r="DL122" s="817" t="s">
        <v>448</v>
      </c>
      <c r="DM122" s="817"/>
      <c r="DN122" s="817"/>
      <c r="DO122" s="817"/>
      <c r="DP122" s="817"/>
      <c r="DQ122" s="817" t="s">
        <v>448</v>
      </c>
      <c r="DR122" s="817"/>
      <c r="DS122" s="817"/>
      <c r="DT122" s="817"/>
      <c r="DU122" s="817"/>
      <c r="DV122" s="794" t="s">
        <v>448</v>
      </c>
      <c r="DW122" s="794"/>
      <c r="DX122" s="794"/>
      <c r="DY122" s="794"/>
      <c r="DZ122" s="795"/>
    </row>
    <row r="123" spans="1:130" s="230" customFormat="1" ht="26.25" customHeight="1" x14ac:dyDescent="0.2">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466</v>
      </c>
      <c r="AB123" s="780"/>
      <c r="AC123" s="780"/>
      <c r="AD123" s="780"/>
      <c r="AE123" s="781"/>
      <c r="AF123" s="782" t="s">
        <v>448</v>
      </c>
      <c r="AG123" s="780"/>
      <c r="AH123" s="780"/>
      <c r="AI123" s="780"/>
      <c r="AJ123" s="781"/>
      <c r="AK123" s="782" t="s">
        <v>448</v>
      </c>
      <c r="AL123" s="780"/>
      <c r="AM123" s="780"/>
      <c r="AN123" s="780"/>
      <c r="AO123" s="781"/>
      <c r="AP123" s="824" t="s">
        <v>448</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487</v>
      </c>
      <c r="BP123" s="878"/>
      <c r="BQ123" s="832">
        <v>140524376</v>
      </c>
      <c r="BR123" s="833"/>
      <c r="BS123" s="833"/>
      <c r="BT123" s="833"/>
      <c r="BU123" s="833"/>
      <c r="BV123" s="833">
        <v>140440926</v>
      </c>
      <c r="BW123" s="833"/>
      <c r="BX123" s="833"/>
      <c r="BY123" s="833"/>
      <c r="BZ123" s="833"/>
      <c r="CA123" s="833">
        <v>134918249</v>
      </c>
      <c r="CB123" s="833"/>
      <c r="CC123" s="833"/>
      <c r="CD123" s="833"/>
      <c r="CE123" s="833"/>
      <c r="CF123" s="748"/>
      <c r="CG123" s="749"/>
      <c r="CH123" s="749"/>
      <c r="CI123" s="749"/>
      <c r="CJ123" s="834"/>
      <c r="CK123" s="869"/>
      <c r="CL123" s="855"/>
      <c r="CM123" s="855"/>
      <c r="CN123" s="855"/>
      <c r="CO123" s="856"/>
      <c r="CP123" s="835" t="s">
        <v>488</v>
      </c>
      <c r="CQ123" s="836"/>
      <c r="CR123" s="836"/>
      <c r="CS123" s="836"/>
      <c r="CT123" s="836"/>
      <c r="CU123" s="836"/>
      <c r="CV123" s="836"/>
      <c r="CW123" s="836"/>
      <c r="CX123" s="836"/>
      <c r="CY123" s="836"/>
      <c r="CZ123" s="836"/>
      <c r="DA123" s="836"/>
      <c r="DB123" s="836"/>
      <c r="DC123" s="836"/>
      <c r="DD123" s="836"/>
      <c r="DE123" s="836"/>
      <c r="DF123" s="837"/>
      <c r="DG123" s="779" t="s">
        <v>448</v>
      </c>
      <c r="DH123" s="780"/>
      <c r="DI123" s="780"/>
      <c r="DJ123" s="780"/>
      <c r="DK123" s="781"/>
      <c r="DL123" s="782" t="s">
        <v>448</v>
      </c>
      <c r="DM123" s="780"/>
      <c r="DN123" s="780"/>
      <c r="DO123" s="780"/>
      <c r="DP123" s="781"/>
      <c r="DQ123" s="782" t="s">
        <v>448</v>
      </c>
      <c r="DR123" s="780"/>
      <c r="DS123" s="780"/>
      <c r="DT123" s="780"/>
      <c r="DU123" s="781"/>
      <c r="DV123" s="824" t="s">
        <v>395</v>
      </c>
      <c r="DW123" s="825"/>
      <c r="DX123" s="825"/>
      <c r="DY123" s="825"/>
      <c r="DZ123" s="826"/>
    </row>
    <row r="124" spans="1:130" s="230" customFormat="1" ht="26.25" customHeight="1" thickBot="1" x14ac:dyDescent="0.25">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395</v>
      </c>
      <c r="AB124" s="780"/>
      <c r="AC124" s="780"/>
      <c r="AD124" s="780"/>
      <c r="AE124" s="781"/>
      <c r="AF124" s="782" t="s">
        <v>448</v>
      </c>
      <c r="AG124" s="780"/>
      <c r="AH124" s="780"/>
      <c r="AI124" s="780"/>
      <c r="AJ124" s="781"/>
      <c r="AK124" s="782" t="s">
        <v>469</v>
      </c>
      <c r="AL124" s="780"/>
      <c r="AM124" s="780"/>
      <c r="AN124" s="780"/>
      <c r="AO124" s="781"/>
      <c r="AP124" s="824" t="s">
        <v>466</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448</v>
      </c>
      <c r="BR124" s="831"/>
      <c r="BS124" s="831"/>
      <c r="BT124" s="831"/>
      <c r="BU124" s="831"/>
      <c r="BV124" s="831" t="s">
        <v>448</v>
      </c>
      <c r="BW124" s="831"/>
      <c r="BX124" s="831"/>
      <c r="BY124" s="831"/>
      <c r="BZ124" s="831"/>
      <c r="CA124" s="831" t="s">
        <v>448</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t="s">
        <v>448</v>
      </c>
      <c r="DH124" s="764"/>
      <c r="DI124" s="764"/>
      <c r="DJ124" s="764"/>
      <c r="DK124" s="765"/>
      <c r="DL124" s="766" t="s">
        <v>448</v>
      </c>
      <c r="DM124" s="764"/>
      <c r="DN124" s="764"/>
      <c r="DO124" s="764"/>
      <c r="DP124" s="765"/>
      <c r="DQ124" s="766" t="s">
        <v>466</v>
      </c>
      <c r="DR124" s="764"/>
      <c r="DS124" s="764"/>
      <c r="DT124" s="764"/>
      <c r="DU124" s="765"/>
      <c r="DV124" s="848" t="s">
        <v>448</v>
      </c>
      <c r="DW124" s="849"/>
      <c r="DX124" s="849"/>
      <c r="DY124" s="849"/>
      <c r="DZ124" s="850"/>
    </row>
    <row r="125" spans="1:130" s="230" customFormat="1" ht="26.25" customHeight="1" x14ac:dyDescent="0.2">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469</v>
      </c>
      <c r="AB125" s="780"/>
      <c r="AC125" s="780"/>
      <c r="AD125" s="780"/>
      <c r="AE125" s="781"/>
      <c r="AF125" s="782" t="s">
        <v>448</v>
      </c>
      <c r="AG125" s="780"/>
      <c r="AH125" s="780"/>
      <c r="AI125" s="780"/>
      <c r="AJ125" s="781"/>
      <c r="AK125" s="782" t="s">
        <v>448</v>
      </c>
      <c r="AL125" s="780"/>
      <c r="AM125" s="780"/>
      <c r="AN125" s="780"/>
      <c r="AO125" s="781"/>
      <c r="AP125" s="824" t="s">
        <v>448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448</v>
      </c>
      <c r="DH125" s="842"/>
      <c r="DI125" s="842"/>
      <c r="DJ125" s="842"/>
      <c r="DK125" s="842"/>
      <c r="DL125" s="842" t="s">
        <v>448</v>
      </c>
      <c r="DM125" s="842"/>
      <c r="DN125" s="842"/>
      <c r="DO125" s="842"/>
      <c r="DP125" s="842"/>
      <c r="DQ125" s="842" t="s">
        <v>448</v>
      </c>
      <c r="DR125" s="842"/>
      <c r="DS125" s="842"/>
      <c r="DT125" s="842"/>
      <c r="DU125" s="842"/>
      <c r="DV125" s="843" t="s">
        <v>448</v>
      </c>
      <c r="DW125" s="843"/>
      <c r="DX125" s="843"/>
      <c r="DY125" s="843"/>
      <c r="DZ125" s="844"/>
    </row>
    <row r="126" spans="1:130" s="230" customFormat="1" ht="26.25" customHeight="1" thickBot="1" x14ac:dyDescent="0.25">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448</v>
      </c>
      <c r="AB126" s="780"/>
      <c r="AC126" s="780"/>
      <c r="AD126" s="780"/>
      <c r="AE126" s="781"/>
      <c r="AF126" s="782" t="s">
        <v>448</v>
      </c>
      <c r="AG126" s="780"/>
      <c r="AH126" s="780"/>
      <c r="AI126" s="780"/>
      <c r="AJ126" s="781"/>
      <c r="AK126" s="782" t="s">
        <v>448</v>
      </c>
      <c r="AL126" s="780"/>
      <c r="AM126" s="780"/>
      <c r="AN126" s="780"/>
      <c r="AO126" s="781"/>
      <c r="AP126" s="824" t="s">
        <v>448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448</v>
      </c>
      <c r="DH126" s="817"/>
      <c r="DI126" s="817"/>
      <c r="DJ126" s="817"/>
      <c r="DK126" s="817"/>
      <c r="DL126" s="817" t="s">
        <v>448</v>
      </c>
      <c r="DM126" s="817"/>
      <c r="DN126" s="817"/>
      <c r="DO126" s="817"/>
      <c r="DP126" s="817"/>
      <c r="DQ126" s="817" t="s">
        <v>448</v>
      </c>
      <c r="DR126" s="817"/>
      <c r="DS126" s="817"/>
      <c r="DT126" s="817"/>
      <c r="DU126" s="817"/>
      <c r="DV126" s="794" t="s">
        <v>448</v>
      </c>
      <c r="DW126" s="794"/>
      <c r="DX126" s="794"/>
      <c r="DY126" s="794"/>
      <c r="DZ126" s="795"/>
    </row>
    <row r="127" spans="1:130" s="230" customFormat="1" ht="26.25" customHeight="1" x14ac:dyDescent="0.2">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448</v>
      </c>
      <c r="AB127" s="780"/>
      <c r="AC127" s="780"/>
      <c r="AD127" s="780"/>
      <c r="AE127" s="781"/>
      <c r="AF127" s="782" t="s">
        <v>469</v>
      </c>
      <c r="AG127" s="780"/>
      <c r="AH127" s="780"/>
      <c r="AI127" s="780"/>
      <c r="AJ127" s="781"/>
      <c r="AK127" s="782" t="s">
        <v>448</v>
      </c>
      <c r="AL127" s="780"/>
      <c r="AM127" s="780"/>
      <c r="AN127" s="780"/>
      <c r="AO127" s="781"/>
      <c r="AP127" s="824" t="s">
        <v>448</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v>5573244</v>
      </c>
      <c r="DH127" s="817"/>
      <c r="DI127" s="817"/>
      <c r="DJ127" s="817"/>
      <c r="DK127" s="817"/>
      <c r="DL127" s="817">
        <v>4007695</v>
      </c>
      <c r="DM127" s="817"/>
      <c r="DN127" s="817"/>
      <c r="DO127" s="817"/>
      <c r="DP127" s="817"/>
      <c r="DQ127" s="817">
        <v>2205132</v>
      </c>
      <c r="DR127" s="817"/>
      <c r="DS127" s="817"/>
      <c r="DT127" s="817"/>
      <c r="DU127" s="817"/>
      <c r="DV127" s="794">
        <v>3</v>
      </c>
      <c r="DW127" s="794"/>
      <c r="DX127" s="794"/>
      <c r="DY127" s="794"/>
      <c r="DZ127" s="795"/>
    </row>
    <row r="128" spans="1:130" s="230" customFormat="1" ht="26.25" customHeight="1" thickBot="1" x14ac:dyDescent="0.25">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3243141</v>
      </c>
      <c r="AB128" s="801"/>
      <c r="AC128" s="801"/>
      <c r="AD128" s="801"/>
      <c r="AE128" s="802"/>
      <c r="AF128" s="803">
        <v>4004337</v>
      </c>
      <c r="AG128" s="801"/>
      <c r="AH128" s="801"/>
      <c r="AI128" s="801"/>
      <c r="AJ128" s="802"/>
      <c r="AK128" s="803">
        <v>3575896</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466</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462</v>
      </c>
      <c r="DH128" s="791"/>
      <c r="DI128" s="791"/>
      <c r="DJ128" s="791"/>
      <c r="DK128" s="791"/>
      <c r="DL128" s="791" t="s">
        <v>448</v>
      </c>
      <c r="DM128" s="791"/>
      <c r="DN128" s="791"/>
      <c r="DO128" s="791"/>
      <c r="DP128" s="791"/>
      <c r="DQ128" s="791" t="s">
        <v>462</v>
      </c>
      <c r="DR128" s="791"/>
      <c r="DS128" s="791"/>
      <c r="DT128" s="791"/>
      <c r="DU128" s="791"/>
      <c r="DV128" s="792" t="s">
        <v>462</v>
      </c>
      <c r="DW128" s="792"/>
      <c r="DX128" s="792"/>
      <c r="DY128" s="792"/>
      <c r="DZ128" s="793"/>
    </row>
    <row r="129" spans="1:131" s="230" customFormat="1" ht="26.25" customHeight="1" x14ac:dyDescent="0.2">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75205927</v>
      </c>
      <c r="AB129" s="780"/>
      <c r="AC129" s="780"/>
      <c r="AD129" s="780"/>
      <c r="AE129" s="781"/>
      <c r="AF129" s="782">
        <v>79439365</v>
      </c>
      <c r="AG129" s="780"/>
      <c r="AH129" s="780"/>
      <c r="AI129" s="780"/>
      <c r="AJ129" s="781"/>
      <c r="AK129" s="782">
        <v>78624182</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448</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5989756</v>
      </c>
      <c r="AB130" s="780"/>
      <c r="AC130" s="780"/>
      <c r="AD130" s="780"/>
      <c r="AE130" s="781"/>
      <c r="AF130" s="782">
        <v>6351524</v>
      </c>
      <c r="AG130" s="780"/>
      <c r="AH130" s="780"/>
      <c r="AI130" s="780"/>
      <c r="AJ130" s="781"/>
      <c r="AK130" s="782">
        <v>6274516</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-0.3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69216171</v>
      </c>
      <c r="AB131" s="764"/>
      <c r="AC131" s="764"/>
      <c r="AD131" s="764"/>
      <c r="AE131" s="765"/>
      <c r="AF131" s="766">
        <v>73087841</v>
      </c>
      <c r="AG131" s="764"/>
      <c r="AH131" s="764"/>
      <c r="AI131" s="764"/>
      <c r="AJ131" s="765"/>
      <c r="AK131" s="766">
        <v>72349666</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t="s">
        <v>448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-1.0030055</v>
      </c>
      <c r="AB132" s="745"/>
      <c r="AC132" s="745"/>
      <c r="AD132" s="745"/>
      <c r="AE132" s="746"/>
      <c r="AF132" s="747">
        <v>-0.26679403000000002</v>
      </c>
      <c r="AG132" s="745"/>
      <c r="AH132" s="745"/>
      <c r="AI132" s="745"/>
      <c r="AJ132" s="746"/>
      <c r="AK132" s="747">
        <v>0.13811812200000001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-2.1</v>
      </c>
      <c r="AB133" s="724"/>
      <c r="AC133" s="724"/>
      <c r="AD133" s="724"/>
      <c r="AE133" s="725"/>
      <c r="AF133" s="723">
        <v>-1.2</v>
      </c>
      <c r="AG133" s="724"/>
      <c r="AH133" s="724"/>
      <c r="AI133" s="724"/>
      <c r="AJ133" s="725"/>
      <c r="AK133" s="723">
        <v>-0.3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kJapeUxblZ9aPu01mn+x1vuRbgjMv/bA41iBSPHDuMVj91Eax1gYHx8B2Q8GMTGv/WXK9O1rRFzwO381EOxtQ==" saltValue="2GaVzhRGk4E91RiS0hG00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fitToHeight="0"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14kua9UZiZD+w78gCP4R64Kg88XmBHMO8rjHXnmHBlhoF3r8W4qjuaFaPP1R3Nd896HGwMK9l8R+gTaZXjNcbQ==" saltValue="5hQzHmzdAxczf6oXvJD3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9TnACcN/qOjp5Kv1OstmPfnOxi2lz/2X3GvZRAzGtyp3Xb+AeprpG3Mx9oa6ajPzS2pjrZXt/8eruNZt3aZgnQ==" saltValue="zgrDwnslvJUZeF2b0psgV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26405634</v>
      </c>
      <c r="AP9" s="281">
        <v>69249</v>
      </c>
      <c r="AQ9" s="282">
        <v>63571</v>
      </c>
      <c r="AR9" s="283">
        <v>8.9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914</v>
      </c>
      <c r="AP10" s="284">
        <v>2</v>
      </c>
      <c r="AQ10" s="285">
        <v>1690</v>
      </c>
      <c r="AR10" s="286">
        <v>-99.9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v>371272</v>
      </c>
      <c r="AP11" s="284">
        <v>974</v>
      </c>
      <c r="AQ11" s="285">
        <v>679</v>
      </c>
      <c r="AR11" s="286">
        <v>43.4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526</v>
      </c>
      <c r="AP12" s="284" t="s">
        <v>526</v>
      </c>
      <c r="AQ12" s="285">
        <v>23</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509730</v>
      </c>
      <c r="AP13" s="284">
        <v>1337</v>
      </c>
      <c r="AQ13" s="285">
        <v>1992</v>
      </c>
      <c r="AR13" s="286">
        <v>-32.9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311579</v>
      </c>
      <c r="AP14" s="284">
        <v>817</v>
      </c>
      <c r="AQ14" s="285">
        <v>1254</v>
      </c>
      <c r="AR14" s="286">
        <v>-34.799999999999997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-1312984</v>
      </c>
      <c r="AP15" s="284">
        <v>-3443</v>
      </c>
      <c r="AQ15" s="285">
        <v>-3845</v>
      </c>
      <c r="AR15" s="286">
        <v>-10.5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26286145</v>
      </c>
      <c r="AP16" s="284">
        <v>68935</v>
      </c>
      <c r="AQ16" s="285">
        <v>65365</v>
      </c>
      <c r="AR16" s="286">
        <v>5.5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6.74</v>
      </c>
      <c r="AP21" s="298">
        <v>6.46</v>
      </c>
      <c r="AQ21" s="299">
        <v>0.28000000000000003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100.3</v>
      </c>
      <c r="AP22" s="303">
        <v>99.4</v>
      </c>
      <c r="AQ22" s="304">
        <v>0.9</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8034447</v>
      </c>
      <c r="AP32" s="312">
        <v>21070</v>
      </c>
      <c r="AQ32" s="313">
        <v>37452</v>
      </c>
      <c r="AR32" s="314">
        <v>-43.7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526</v>
      </c>
      <c r="AP33" s="312" t="s">
        <v>526</v>
      </c>
      <c r="AQ33" s="313" t="s">
        <v>526</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526</v>
      </c>
      <c r="AP34" s="312" t="s">
        <v>526</v>
      </c>
      <c r="AQ34" s="313">
        <v>45</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1605506</v>
      </c>
      <c r="AP35" s="312">
        <v>4210</v>
      </c>
      <c r="AQ35" s="313">
        <v>8356</v>
      </c>
      <c r="AR35" s="314">
        <v>-49.6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t="s">
        <v>526</v>
      </c>
      <c r="AP36" s="312" t="s">
        <v>526</v>
      </c>
      <c r="AQ36" s="313">
        <v>443</v>
      </c>
      <c r="AR36" s="314" t="s">
        <v>526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310387</v>
      </c>
      <c r="AP37" s="312">
        <v>814</v>
      </c>
      <c r="AQ37" s="313">
        <v>649</v>
      </c>
      <c r="AR37" s="314">
        <v>25.4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526</v>
      </c>
      <c r="AP38" s="315" t="s">
        <v>526</v>
      </c>
      <c r="AQ38" s="316">
        <v>1</v>
      </c>
      <c r="AR38" s="304" t="s">
        <v>526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-3575896</v>
      </c>
      <c r="AP39" s="312">
        <v>-9378</v>
      </c>
      <c r="AQ39" s="313">
        <v>-7867</v>
      </c>
      <c r="AR39" s="314">
        <v>19.2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-6274516</v>
      </c>
      <c r="AP40" s="312">
        <v>-16455</v>
      </c>
      <c r="AQ40" s="313">
        <v>-28343</v>
      </c>
      <c r="AR40" s="314">
        <v>-41.9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99928</v>
      </c>
      <c r="AP41" s="312">
        <v>262</v>
      </c>
      <c r="AQ41" s="313">
        <v>10736</v>
      </c>
      <c r="AR41" s="314">
        <v>-97.6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14236718</v>
      </c>
      <c r="AN51" s="334">
        <v>38300</v>
      </c>
      <c r="AO51" s="335">
        <v>-15.7</v>
      </c>
      <c r="AP51" s="336">
        <v>45022</v>
      </c>
      <c r="AQ51" s="337">
        <v>-0.9</v>
      </c>
      <c r="AR51" s="338">
        <v>-14.8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10014663</v>
      </c>
      <c r="AN52" s="342">
        <v>26942</v>
      </c>
      <c r="AO52" s="343">
        <v>1</v>
      </c>
      <c r="AP52" s="344">
        <v>25247</v>
      </c>
      <c r="AQ52" s="345">
        <v>3</v>
      </c>
      <c r="AR52" s="346">
        <v>-2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13268609</v>
      </c>
      <c r="AN53" s="334">
        <v>35520</v>
      </c>
      <c r="AO53" s="335">
        <v>-7.3</v>
      </c>
      <c r="AP53" s="336">
        <v>46035</v>
      </c>
      <c r="AQ53" s="337">
        <v>2.2999999999999998</v>
      </c>
      <c r="AR53" s="338">
        <v>-9.6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8543559</v>
      </c>
      <c r="AN54" s="342">
        <v>22871</v>
      </c>
      <c r="AO54" s="343">
        <v>-15.1</v>
      </c>
      <c r="AP54" s="344">
        <v>25158</v>
      </c>
      <c r="AQ54" s="345">
        <v>-0.4</v>
      </c>
      <c r="AR54" s="346">
        <v>-14.7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16179367</v>
      </c>
      <c r="AN55" s="334">
        <v>43019</v>
      </c>
      <c r="AO55" s="335">
        <v>21.1</v>
      </c>
      <c r="AP55" s="336">
        <v>52191</v>
      </c>
      <c r="AQ55" s="337">
        <v>13.4</v>
      </c>
      <c r="AR55" s="338">
        <v>7.7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11906513</v>
      </c>
      <c r="AN56" s="342">
        <v>31658</v>
      </c>
      <c r="AO56" s="343">
        <v>38.4</v>
      </c>
      <c r="AP56" s="344">
        <v>26807</v>
      </c>
      <c r="AQ56" s="345">
        <v>6.6</v>
      </c>
      <c r="AR56" s="346">
        <v>31.8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16046337</v>
      </c>
      <c r="AN57" s="334">
        <v>42353</v>
      </c>
      <c r="AO57" s="335">
        <v>-1.5</v>
      </c>
      <c r="AP57" s="336">
        <v>48105</v>
      </c>
      <c r="AQ57" s="337">
        <v>-7.8</v>
      </c>
      <c r="AR57" s="338">
        <v>6.3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8672700</v>
      </c>
      <c r="AN58" s="342">
        <v>22891</v>
      </c>
      <c r="AO58" s="343">
        <v>-27.7</v>
      </c>
      <c r="AP58" s="344">
        <v>24072</v>
      </c>
      <c r="AQ58" s="345">
        <v>-10.199999999999999</v>
      </c>
      <c r="AR58" s="346">
        <v>-17.5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17076795</v>
      </c>
      <c r="AN59" s="334">
        <v>44784</v>
      </c>
      <c r="AO59" s="335">
        <v>5.7</v>
      </c>
      <c r="AP59" s="336">
        <v>47446</v>
      </c>
      <c r="AQ59" s="337">
        <v>-1.4</v>
      </c>
      <c r="AR59" s="338">
        <v>7.1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10812622</v>
      </c>
      <c r="AN60" s="342">
        <v>28356</v>
      </c>
      <c r="AO60" s="343">
        <v>23.9</v>
      </c>
      <c r="AP60" s="344">
        <v>24371</v>
      </c>
      <c r="AQ60" s="345">
        <v>1.2</v>
      </c>
      <c r="AR60" s="346">
        <v>22.7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15361565</v>
      </c>
      <c r="AN61" s="349">
        <v>40795</v>
      </c>
      <c r="AO61" s="350">
        <v>0.5</v>
      </c>
      <c r="AP61" s="351">
        <v>47760</v>
      </c>
      <c r="AQ61" s="352">
        <v>1.1000000000000001</v>
      </c>
      <c r="AR61" s="338">
        <v>-0.6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9990011</v>
      </c>
      <c r="AN62" s="342">
        <v>26544</v>
      </c>
      <c r="AO62" s="343">
        <v>4.0999999999999996</v>
      </c>
      <c r="AP62" s="344">
        <v>25131</v>
      </c>
      <c r="AQ62" s="345">
        <v>0</v>
      </c>
      <c r="AR62" s="346">
        <v>4.0999999999999996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b5+LARBBsVEIIdSvWdZrBU+S8tbY2YKTuZAuEM1XowxDPptDEByoeVYYW2IcRzbTMp7vVsotZLKD4mB/YDiLvw==" saltValue="R7SJhGuHda4LYDEvK8Ab/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1" spans="125:125" ht="13.5" hidden="1" customHeight="1" x14ac:dyDescent="0.2">
      <c r="DU121" s="259"/>
    </row>
  </sheetData>
  <sheetProtection algorithmName="SHA-512" hashValue="/08zMz9ZYDRC5x0ohxT+9y86+ZshnYwxqW85qWRLHRUWcv7YVJPzKakB4eD1wX69KacnPmVPjqxGEGOSfl3Aog==" saltValue="4YL4P4wBWXgIla9eBduX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HbKeEtIy1kMN1glhoQCkGw63Q9jcLoQvBUQ7CwaIzNGGLWBw/1mD7Y08cz4DMdqiCoxZVhMEWlPne+i7hql1w==" saltValue="+qvdrsEg8ysvx74Cpvnt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139" t="s">
        <v>3</v>
      </c>
      <c r="D47" s="1139"/>
      <c r="E47" s="1140"/>
      <c r="F47" s="11">
        <v>17.02</v>
      </c>
      <c r="G47" s="12">
        <v>18.73</v>
      </c>
      <c r="H47" s="12">
        <v>17</v>
      </c>
      <c r="I47" s="12">
        <v>16.37</v>
      </c>
      <c r="J47" s="13">
        <v>18.190000000000001</v>
      </c>
    </row>
    <row r="48" spans="2:10" ht="57.75" customHeight="1" x14ac:dyDescent="0.2">
      <c r="B48" s="14"/>
      <c r="C48" s="1141" t="s">
        <v>4</v>
      </c>
      <c r="D48" s="1141"/>
      <c r="E48" s="1142"/>
      <c r="F48" s="15">
        <v>3.44</v>
      </c>
      <c r="G48" s="16">
        <v>0.57999999999999996</v>
      </c>
      <c r="H48" s="16">
        <v>0.57999999999999996</v>
      </c>
      <c r="I48" s="16">
        <v>3.29</v>
      </c>
      <c r="J48" s="17">
        <v>1.89</v>
      </c>
    </row>
    <row r="49" spans="2:10" ht="57.75" customHeight="1" thickBot="1" x14ac:dyDescent="0.25">
      <c r="B49" s="18"/>
      <c r="C49" s="1143" t="s">
        <v>5</v>
      </c>
      <c r="D49" s="1143"/>
      <c r="E49" s="1144"/>
      <c r="F49" s="19">
        <v>1.66</v>
      </c>
      <c r="G49" s="20" t="s">
        <v>572</v>
      </c>
      <c r="H49" s="20" t="s">
        <v>573</v>
      </c>
      <c r="I49" s="20">
        <v>3.02</v>
      </c>
      <c r="J49" s="21">
        <v>0.21</v>
      </c>
    </row>
    <row r="50" spans="2:10" ht="13" x14ac:dyDescent="0.2"/>
  </sheetData>
  <sheetProtection algorithmName="SHA-512" hashValue="7uh4tCzp6o1DQ4WfM1ipYvidbLFPmnGz+DqnTjSZF8vzbJ35GKFemEipgMsy6UUCSvEjqPuqxeCODhOkRtSFrw==" saltValue="6GNVd9edwk3l9oWQdt54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山下　雄也</cp:lastModifiedBy>
  <dcterms:modified xsi:type="dcterms:W3CDTF">2024-03-21T02:08:10Z</dcterms:modified>
</cp:coreProperties>
</file>