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EBF51F74-41FB-43D0-8443-5C6F6174DC01}" xr6:coauthVersionLast="47" xr6:coauthVersionMax="47" xr10:uidLastSave="{00000000-0000-0000-0000-000000000000}"/>
  <bookViews>
    <workbookView xWindow="-108" yWindow="-108" windowWidth="22296"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公営企業反映要"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W34" i="10" l="1"/>
  <c r="BW35" i="10" s="1"/>
  <c r="BW36" i="10" s="1"/>
  <c r="BW37" i="10" s="1"/>
  <c r="BW38" i="10" s="1"/>
  <c r="CO34" i="10" l="1"/>
  <c r="CO35" i="10" s="1"/>
  <c r="CO36" i="10" s="1"/>
</calcChain>
</file>

<file path=xl/sharedStrings.xml><?xml version="1.0" encoding="utf-8"?>
<sst xmlns="http://schemas.openxmlformats.org/spreadsheetml/2006/main" count="1105" uniqueCount="606">
  <si>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</si>
  <si>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</si>
  <si>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</si>
  <si>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</si>
  <si>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</si>
  <si>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</si>
  <si>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</si>
  <si>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</si>
  <si>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</si>
  <si>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</si>
  <si>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</si>
  <si>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</si>
  <si>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</si>
  <si>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</si>
  <si>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</si>
  <si>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</si>
  <si>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</si>
  <si>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</si>
  <si>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</si>
  <si>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</si>
  <si>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</si>
  <si>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</si>
  <si>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</si>
  <si>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</si>
  <si>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</si>
  <si>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</si>
  <si>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</si>
  <si>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</si>
  <si>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</si>
  <si>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</si>
  <si>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</si>
  <si>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</si>
  <si>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</si>
  <si>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</si>
  <si>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</si>
  <si>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</si>
  <si>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</si>
  <si>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</si>
  <si>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</si>
  <si>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</si>
  <si>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</si>
  <si>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</si>
  <si>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</si>
  <si>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</si>
  <si>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</si>
  <si>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</si>
  <si>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</si>
  <si>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</si>
  <si>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</si>
  <si>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</si>
  <si>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</si>
  <si>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</si>
  <si>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</si>
  <si>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</si>
  <si>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</si>
  <si>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</si>
  <si>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</si>
  <si>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</si>
  <si>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</si>
  <si>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</si>
  <si>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</si>
  <si>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</si>
  <si>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</si>
  <si>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</si>
  <si>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</si>
  <si>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</si>
  <si>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</si>
  <si>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</si>
  <si>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</si>
  <si>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</si>
  <si>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</si>
  <si>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</si>
  <si>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</si>
  <si>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</si>
  <si>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</si>
  <si>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</si>
  <si>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</si>
  <si>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</si>
  <si>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</si>
  <si>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</si>
  <si>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</si>
  <si>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</si>
  <si>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</si>
  <si>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</si>
  <si>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</si>
  <si>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</si>
  <si>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</si>
  <si>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</si>
  <si>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</si>
  <si>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</si>
  <si>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</si>
  <si>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</si>
  <si>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</si>
  <si>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</si>
  <si>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</si>
  <si>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</si>
  <si>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</si>
  <si>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</si>
  <si>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</si>
  <si>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</si>
  <si>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</si>
  <si>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</si>
  <si>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</si>
  <si>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</si>
  <si>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</si>
  <si>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</si>
  <si>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</si>
  <si>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</si>
  <si>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</si>
  <si>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</si>
  <si>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</si>
  <si>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</si>
  <si>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</si>
  <si>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</si>
  <si>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</si>
  <si>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</si>
  <si>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</si>
  <si>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</si>
  <si>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</si>
  <si>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</si>
  <si>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</si>
  <si>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</si>
  <si>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</si>
  <si>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</si>
  <si>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</si>
  <si>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</si>
  <si>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</si>
  <si>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</si>
  <si>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</si>
  <si>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</si>
  <si>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</si>
  <si>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</si>
  <si>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</si>
  <si>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</si>
  <si>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</si>
  <si>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</si>
  <si>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</si>
  <si>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</si>
  <si>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</si>
  <si>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</si>
  <si>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</si>
  <si>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</si>
  <si>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</si>
  <si>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</si>
  <si>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</si>
  <si>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</si>
  <si>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</si>
  <si>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</si>
  <si>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</si>
  <si>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</si>
  <si>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</si>
  <si>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</si>
  <si>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</si>
  <si>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</si>
  <si>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</si>
  <si>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</si>
  <si>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</si>
  <si>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</si>
  <si>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</si>
  <si>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</si>
  <si>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</si>
  <si>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</si>
  <si>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</si>
  <si>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</si>
  <si>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</si>
  <si>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</si>
  <si>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</si>
  <si>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</si>
  <si>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</si>
  <si>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</si>
  <si>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</si>
  <si>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</si>
  <si>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</si>
  <si>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</si>
  <si>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</si>
  <si>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</si>
  <si>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</si>
  <si>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</si>
  <si>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</si>
  <si>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</si>
  <si>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</si>
  <si>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</si>
  <si>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</si>
  <si>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</si>
  <si>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</si>
  <si>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</si>
  <si>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</si>
  <si>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</si>
  <si>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</si>
  <si>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</si>
  <si>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</si>
  <si>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</si>
  <si>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</si>
  <si>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</si>
  <si>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</si>
  <si>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</si>
  <si>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</si>
  <si>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</si>
  <si>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</si>
  <si>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</si>
  <si>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</si>
  <si>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</si>
  <si>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</si>
  <si>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</si>
  <si>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</si>
  <si>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</si>
  <si>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</si>
  <si>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</si>
  <si>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</si>
  <si>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</si>
  <si>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</si>
  <si>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</si>
  <si>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</si>
  <si>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</si>
  <si>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</si>
  <si>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</si>
  <si>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</si>
  <si>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</si>
  <si>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</si>
  <si>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大阪府池田市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</si>
  <si>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</si>
  <si>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</si>
  <si>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</si>
  <si>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</si>
  <si>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</si>
  <si>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</si>
  <si>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</si>
  <si>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</si>
  <si>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</si>
  <si>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</si>
  <si>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</si>
  <si>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</si>
  <si>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</si>
  <si>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</si>
  <si>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</si>
  <si>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</si>
  <si>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</si>
  <si>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</si>
  <si>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</si>
  <si>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</si>
  <si>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</si>
  <si>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</si>
  <si>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</si>
  <si>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</si>
  <si>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</si>
  <si>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</si>
  <si>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</si>
  <si>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</si>
  <si>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</si>
  <si>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</si>
  <si>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</si>
  <si>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</si>
  <si>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</si>
  <si>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</si>
  <si>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</si>
  <si>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</si>
  <si>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</si>
  <si>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</si>
  <si>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</si>
  <si>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</si>
  <si>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</si>
  <si>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</si>
  <si>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</si>
  <si>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</si>
  <si>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</si>
  <si>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</si>
  <si>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</si>
  <si>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</si>
  <si>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</si>
  <si>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</si>
  <si>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</si>
  <si>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</si>
  <si>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</si>
  <si>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</si>
  <si>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</si>
  <si>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</si>
  <si>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</si>
  <si>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</si>
  <si>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</si>
  <si>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</si>
  <si>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</si>
  <si>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</si>
  <si>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</si>
  <si>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</si>
  <si>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</si>
  <si>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</si>
  <si>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</si>
  <si>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</si>
  <si>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</si>
  <si>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</si>
  <si>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</si>
  <si>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</si>
  <si>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</si>
  <si>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</si>
  <si>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</si>
  <si>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</si>
  <si>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</si>
  <si>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</si>
  <si>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</si>
  <si>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</si>
  <si>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</si>
  <si>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</si>
  <si>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</si>
  <si>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</si>
  <si>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</si>
  <si>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</si>
  <si>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</si>
  <si>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</si>
  <si>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</si>
  <si>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</si>
  <si>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</si>
  <si>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</si>
  <si>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</si>
  <si>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</si>
  <si>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</si>
  <si>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</si>
  <si>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</si>
  <si>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</si>
  <si>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</si>
  <si>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</si>
  <si>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</si>
  <si>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</si>
  <si>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</si>
  <si>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</si>
  <si>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</si>
  <si>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</si>
  <si>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</si>
  <si>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</si>
  <si>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</si>
  <si>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</si>
  <si>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</si>
  <si>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</si>
  <si>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</si>
  <si>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</si>
  <si>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</si>
  <si>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</si>
  <si>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</si>
  <si>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</si>
  <si>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</si>
  <si>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</si>
  <si>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</si>
  <si>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</si>
  <si>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</si>
  <si>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</si>
  <si>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</si>
  <si>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</si>
  <si>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</si>
  <si>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</si>
  <si>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</si>
  <si>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</si>
  <si>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</si>
  <si>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</si>
  <si>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</si>
  <si>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</si>
  <si>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</si>
  <si>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</si>
  <si>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</si>
  <si>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</si>
  <si>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</si>
  <si>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</si>
  <si>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</si>
  <si>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</si>
  <si>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</si>
  <si>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</si>
  <si>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</si>
  <si>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</si>
  <si>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</si>
  <si>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</si>
  <si>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</si>
  <si>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</si>
  <si>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</si>
  <si>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</si>
  <si>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大阪府池田市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</si>
  <si>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</si>
  <si>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</si>
  <si>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</si>
  <si>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</si>
  <si>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</si>
  <si>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</si>
  <si>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</si>
  <si>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</si>
  <si>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</si>
  <si>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</si>
  <si>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</si>
  <si>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</si>
  <si>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</si>
  <si>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</si>
  <si>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</si>
  <si>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</si>
  <si>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</si>
  <si>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</si>
  <si>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</si>
  <si>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</si>
  <si>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</si>
  <si>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</si>
  <si>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</si>
  <si>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</si>
  <si>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</si>
  <si>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</si>
  <si>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</si>
  <si>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</si>
  <si>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</si>
  <si>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</si>
  <si>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</si>
  <si>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</si>
  <si>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</si>
  <si>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</si>
  <si>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</si>
  <si>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</si>
  <si>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</si>
  <si>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</si>
  <si>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</si>
  <si>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</si>
  <si>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</si>
  <si>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</si>
  <si>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</si>
  <si>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</si>
  <si>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</si>
  <si>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</si>
  <si>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</si>
  <si>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</si>
  <si>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</si>
  <si>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</si>
  <si>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</si>
  <si>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</si>
  <si>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</si>
  <si>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</si>
  <si>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</si>
  <si>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</si>
  <si>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</si>
  <si>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</si>
  <si>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</si>
  <si>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</si>
  <si>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</si>
  <si>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</si>
  <si>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</si>
  <si>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</si>
  <si>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</si>
  <si>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</si>
  <si>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</si>
  <si>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</si>
  <si>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</si>
  <si>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</si>
  <si>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</si>
  <si>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</si>
  <si>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</si>
  <si>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</si>
  <si>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</si>
  <si>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</si>
  <si>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</si>
  <si>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</si>
  <si>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</si>
  <si>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</si>
  <si>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</si>
  <si>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</si>
  <si>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</si>
  <si>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</si>
  <si>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</si>
  <si>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</si>
  <si>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</si>
  <si>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</si>
  <si>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</si>
  <si>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</si>
  <si>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</si>
  <si>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</si>
  <si>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</si>
  <si>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</si>
  <si>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</si>
  <si>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</si>
  <si>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</si>
  <si>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</si>
  <si>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</si>
  <si>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</si>
  <si>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</si>
  <si>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</si>
  <si>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</si>
  <si>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</si>
  <si>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</si>
  <si>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</si>
  <si>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</si>
  <si>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</si>
  <si>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</si>
  <si>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</si>
  <si>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</si>
  <si>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</si>
  <si>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</si>
  <si>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</si>
  <si>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</si>
  <si>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</si>
  <si>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</si>
  <si>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</si>
  <si>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</si>
  <si>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</si>
  <si>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</si>
  <si>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</si>
  <si>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</si>
  <si>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</si>
  <si>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</si>
  <si>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</si>
  <si>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</si>
  <si>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</si>
  <si>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</si>
  <si>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</si>
  <si>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</si>
  <si>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</si>
  <si>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</si>
  <si>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</si>
  <si>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</si>
  <si>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</si>
  <si>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</si>
  <si>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</si>
  <si>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</si>
  <si>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</si>
  <si>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</si>
  <si>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</si>
  <si>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</si>
  <si>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</si>
  <si>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</si>
  <si>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</si>
  <si>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</si>
  <si>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</si>
  <si>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</si>
  <si>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</si>
  <si>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</si>
  <si>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</si>
  <si>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</si>
  <si>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</si>
  <si>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</si>
  <si>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</si>
  <si>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</si>
  <si>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</si>
  <si>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</si>
  <si>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</si>
  <si>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</si>
  <si>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</si>
  <si>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</si>
  <si>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</si>
  <si>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</si>
  <si>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</si>
  <si>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</si>
  <si>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</si>
  <si>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</si>
  <si>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</si>
  <si>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</si>
  <si>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</si>
  <si>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</si>
  <si>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</si>
  <si>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</si>
  <si>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</si>
  <si>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</si>
  <si>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</si>
  <si>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</si>
  <si>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</si>
  <si>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</si>
  <si>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</si>
  <si>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</si>
  <si>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</si>
  <si>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</si>
  <si>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</si>
  <si>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</si>
  <si>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</si>
  <si>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</si>
  <si>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</si>
  <si>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</si>
  <si>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</si>
  <si>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</si>
  <si>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</si>
  <si>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</si>
  <si>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</si>
  <si>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</si>
  <si>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2.37</t>
  </si>
  <si>
    <t>▲ 0.91</t>
  </si>
  <si>
    <t>▲ 1.46</t>
  </si>
  <si>
    <t>▲ 1.67</t>
  </si>
  <si>
    <t>病院事業会計</t>
  </si>
  <si>
    <t>水道事業会計</t>
  </si>
  <si>
    <t>公共下水道事業会計</t>
  </si>
  <si>
    <t>国民健康保険特別会計</t>
  </si>
  <si>
    <t>介護保険事業特別会計</t>
  </si>
  <si>
    <t>一般会計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</si>
  <si>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</si>
  <si>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</si>
  <si>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</si>
  <si>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</si>
  <si>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</si>
  <si>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</si>
  <si>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</si>
  <si>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</si>
  <si>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</si>
  <si>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</si>
  <si>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池田市再開発ビル</t>
    <rPh sb="0" eb="3">
      <t>イケダシ</t>
    </rPh>
    <rPh sb="3" eb="6">
      <t>サイカイハツ</t>
    </rPh>
    <phoneticPr fontId="2"/>
  </si>
  <si>
    <t>いけだ市民文化振興財団</t>
    <rPh sb="3" eb="5">
      <t>シミン</t>
    </rPh>
    <rPh sb="5" eb="7">
      <t>ブンカ</t>
    </rPh>
    <rPh sb="7" eb="9">
      <t>シンコウ</t>
    </rPh>
    <rPh sb="9" eb="11">
      <t>ザイダン</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</si>
  <si>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</si>
  <si>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</si>
  <si>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</si>
  <si>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</si>
  <si>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</si>
  <si>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</si>
  <si>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池田みどりスポーツ財団</t>
    <rPh sb="0" eb="2">
      <t>イケダ</t>
    </rPh>
    <rPh sb="9" eb="11">
      <t>ザイダン</t>
    </rPh>
    <phoneticPr fontId="2"/>
  </si>
  <si>
    <t>教育振興基金</t>
    <rPh sb="0" eb="2">
      <t>キョウイク</t>
    </rPh>
    <rPh sb="2" eb="4">
      <t>シンコウ</t>
    </rPh>
    <rPh sb="4" eb="6">
      <t>キキン</t>
    </rPh>
    <phoneticPr fontId="5"/>
  </si>
  <si>
    <t>みんなでつくるまち推進基金</t>
    <rPh sb="9" eb="11">
      <t>スイシン</t>
    </rPh>
    <rPh sb="11" eb="13">
      <t>キキン</t>
    </rPh>
    <phoneticPr fontId="2"/>
  </si>
  <si>
    <t>福祉基金</t>
    <rPh sb="0" eb="2">
      <t>フクシ</t>
    </rPh>
    <rPh sb="2" eb="4">
      <t>キキン</t>
    </rPh>
    <phoneticPr fontId="2"/>
  </si>
  <si>
    <t>世界に誇れる安全で安心なまちづくり基金</t>
    <rPh sb="0" eb="2">
      <t>セカイ</t>
    </rPh>
    <rPh sb="3" eb="4">
      <t>ホコ</t>
    </rPh>
    <rPh sb="6" eb="8">
      <t>アンゼン</t>
    </rPh>
    <rPh sb="9" eb="11">
      <t>アンシン</t>
    </rPh>
    <rPh sb="17" eb="19">
      <t>キキン</t>
    </rPh>
    <phoneticPr fontId="2"/>
  </si>
  <si>
    <t>子ども・子育て基金</t>
    <rPh sb="0" eb="1">
      <t>コ</t>
    </rPh>
    <rPh sb="4" eb="6">
      <t>コソダ</t>
    </rPh>
    <rPh sb="7" eb="9">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</si>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</sst>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FC53-4B11-8B8B-9DE423793C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47204</c:v>
                </c:pt>
                <c:pt idx="1">
                  <c:v>71794</c:v>
                </c:pt>
                <c:pt idx="2">
                  <c:v>39650</c:v>
                </c:pt>
                <c:pt idx="3">
                  <c:v>34363</c:v>
                </c:pt>
                <c:pt idx="4">
                  <c:v>13977</c:v>
                </c:pt>
              </c:numCache>
            </c:numRef>
          </c:val>
          <c:smooth val="0"/>
          <c:extLst>
            <c:ext xmlns:c16="http://schemas.microsoft.com/office/drawing/2014/chart" uri="{C3380CC4-5D6E-409C-BE32-E72D297353CC}">
              <c16:uniqueId val="{00000001-FC53-4B11-8B8B-9DE423793C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0.56999999999999995</c:v>
                </c:pt>
                <c:pt idx="1">
                  <c:v>0.5</c:v>
                </c:pt>
                <c:pt idx="2">
                  <c:v>1.03</c:v>
                </c:pt>
                <c:pt idx="3">
                  <c:v>2.16</c:v>
                </c:pt>
                <c:pt idx="4">
                  <c:v>0.51</c:v>
                </c:pt>
              </c:numCache>
            </c:numRef>
          </c:val>
          <c:extLst>
            <c:ext xmlns:c16="http://schemas.microsoft.com/office/drawing/2014/chart" uri="{C3380CC4-5D6E-409C-BE32-E72D297353CC}">
              <c16:uniqueId val="{00000000-7E1A-4B69-97EA-2CB0C03D4B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24.9</c:v>
                </c:pt>
                <c:pt idx="1">
                  <c:v>24.12</c:v>
                </c:pt>
                <c:pt idx="2">
                  <c:v>21.51</c:v>
                </c:pt>
                <c:pt idx="3">
                  <c:v>20.84</c:v>
                </c:pt>
                <c:pt idx="4">
                  <c:v>22.35</c:v>
                </c:pt>
              </c:numCache>
            </c:numRef>
          </c:val>
          <c:extLst>
            <c:ext xmlns:c16="http://schemas.microsoft.com/office/drawing/2014/chart" uri="{C3380CC4-5D6E-409C-BE32-E72D297353CC}">
              <c16:uniqueId val="{00000001-7E1A-4B69-97EA-2CB0C03D4B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-2.37</c:v>
                </c:pt>
                <c:pt idx="1">
                  <c:v>-0.91</c:v>
                </c:pt>
                <c:pt idx="2">
                  <c:v>-1.46</c:v>
                </c:pt>
                <c:pt idx="3">
                  <c:v>1.19</c:v>
                </c:pt>
                <c:pt idx="4">
                  <c:v>-1.67</c:v>
                </c:pt>
              </c:numCache>
            </c:numRef>
          </c:val>
          <c:smooth val="0"/>
          <c:extLst>
            <c:ext xmlns:c16="http://schemas.microsoft.com/office/drawing/2014/chart" uri="{C3380CC4-5D6E-409C-BE32-E72D297353CC}">
              <c16:uniqueId val="{00000002-7E1A-4B69-97EA-2CB0C03D4B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D7-4F21-8A88-41D00BD667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D7-4F21-8A88-41D00BD667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D7-4F21-8A88-41D00BD6675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0.27</c:v>
                </c:pt>
                <c:pt idx="2">
                  <c:v>#N/A</c:v>
                </c:pt>
                <c:pt idx="3">
                  <c:v>0.27</c:v>
                </c:pt>
                <c:pt idx="4">
                  <c:v>#N/A</c:v>
                </c:pt>
                <c:pt idx="5">
                  <c:v>0.26</c:v>
                </c:pt>
                <c:pt idx="6">
                  <c:v>#N/A</c:v>
                </c:pt>
                <c:pt idx="7">
                  <c:v>0.25</c:v>
                </c:pt>
                <c:pt idx="8">
                  <c:v>#N/A</c:v>
                </c:pt>
                <c:pt idx="9">
                  <c:v>0.28000000000000003</c:v>
                </c:pt>
              </c:numCache>
            </c:numRef>
          </c:val>
          <c:extLst>
            <c:ext xmlns:c16="http://schemas.microsoft.com/office/drawing/2014/chart" uri="{C3380CC4-5D6E-409C-BE32-E72D297353CC}">
              <c16:uniqueId val="{00000003-A8D7-4F21-8A88-41D00BD66756}"/>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0.56000000000000005</c:v>
                </c:pt>
                <c:pt idx="2">
                  <c:v>#N/A</c:v>
                </c:pt>
                <c:pt idx="3">
                  <c:v>0.5</c:v>
                </c:pt>
                <c:pt idx="4">
                  <c:v>#N/A</c:v>
                </c:pt>
                <c:pt idx="5">
                  <c:v>1.03</c:v>
                </c:pt>
                <c:pt idx="6">
                  <c:v>#N/A</c:v>
                </c:pt>
                <c:pt idx="7">
                  <c:v>2.15</c:v>
                </c:pt>
                <c:pt idx="8">
                  <c:v>#N/A</c:v>
                </c:pt>
                <c:pt idx="9">
                  <c:v>0.5</c:v>
                </c:pt>
              </c:numCache>
            </c:numRef>
          </c:val>
          <c:extLst>
            <c:ext xmlns:c16="http://schemas.microsoft.com/office/drawing/2014/chart" uri="{C3380CC4-5D6E-409C-BE32-E72D297353CC}">
              <c16:uniqueId val="{00000004-A8D7-4F21-8A88-41D00BD6675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0.53</c:v>
                </c:pt>
                <c:pt idx="2">
                  <c:v>#N/A</c:v>
                </c:pt>
                <c:pt idx="3">
                  <c:v>0.19</c:v>
                </c:pt>
                <c:pt idx="4">
                  <c:v>#N/A</c:v>
                </c:pt>
                <c:pt idx="5">
                  <c:v>1.32</c:v>
                </c:pt>
                <c:pt idx="6">
                  <c:v>#N/A</c:v>
                </c:pt>
                <c:pt idx="7">
                  <c:v>0.94</c:v>
                </c:pt>
                <c:pt idx="8">
                  <c:v>#N/A</c:v>
                </c:pt>
                <c:pt idx="9">
                  <c:v>0.94</c:v>
                </c:pt>
              </c:numCache>
            </c:numRef>
          </c:val>
          <c:extLst>
            <c:ext xmlns:c16="http://schemas.microsoft.com/office/drawing/2014/chart" uri="{C3380CC4-5D6E-409C-BE32-E72D297353CC}">
              <c16:uniqueId val="{00000005-A8D7-4F21-8A88-41D00BD6675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0.39</c:v>
                </c:pt>
                <c:pt idx="2">
                  <c:v>#N/A</c:v>
                </c:pt>
                <c:pt idx="3">
                  <c:v>0.94</c:v>
                </c:pt>
                <c:pt idx="4">
                  <c:v>#N/A</c:v>
                </c:pt>
                <c:pt idx="5">
                  <c:v>1.8</c:v>
                </c:pt>
                <c:pt idx="6">
                  <c:v>#N/A</c:v>
                </c:pt>
                <c:pt idx="7">
                  <c:v>2.2400000000000002</c:v>
                </c:pt>
                <c:pt idx="8">
                  <c:v>#N/A</c:v>
                </c:pt>
                <c:pt idx="9">
                  <c:v>2.29</c:v>
                </c:pt>
              </c:numCache>
            </c:numRef>
          </c:val>
          <c:extLst>
            <c:ext xmlns:c16="http://schemas.microsoft.com/office/drawing/2014/chart" uri="{C3380CC4-5D6E-409C-BE32-E72D297353CC}">
              <c16:uniqueId val="{00000006-A8D7-4F21-8A88-41D00BD6675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8.68</c:v>
                </c:pt>
                <c:pt idx="2">
                  <c:v>#N/A</c:v>
                </c:pt>
                <c:pt idx="3">
                  <c:v>9.27</c:v>
                </c:pt>
                <c:pt idx="4">
                  <c:v>#N/A</c:v>
                </c:pt>
                <c:pt idx="5">
                  <c:v>9.66</c:v>
                </c:pt>
                <c:pt idx="6">
                  <c:v>#N/A</c:v>
                </c:pt>
                <c:pt idx="7">
                  <c:v>9.25</c:v>
                </c:pt>
                <c:pt idx="8">
                  <c:v>#N/A</c:v>
                </c:pt>
                <c:pt idx="9">
                  <c:v>9.16</c:v>
                </c:pt>
              </c:numCache>
            </c:numRef>
          </c:val>
          <c:extLst>
            <c:ext xmlns:c16="http://schemas.microsoft.com/office/drawing/2014/chart" uri="{C3380CC4-5D6E-409C-BE32-E72D297353CC}">
              <c16:uniqueId val="{00000007-A8D7-4F21-8A88-41D00BD6675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12.47</c:v>
                </c:pt>
                <c:pt idx="2">
                  <c:v>#N/A</c:v>
                </c:pt>
                <c:pt idx="3">
                  <c:v>14.12</c:v>
                </c:pt>
                <c:pt idx="4">
                  <c:v>#N/A</c:v>
                </c:pt>
                <c:pt idx="5">
                  <c:v>13.78</c:v>
                </c:pt>
                <c:pt idx="6">
                  <c:v>#N/A</c:v>
                </c:pt>
                <c:pt idx="7">
                  <c:v>12.96</c:v>
                </c:pt>
                <c:pt idx="8">
                  <c:v>#N/A</c:v>
                </c:pt>
                <c:pt idx="9">
                  <c:v>12.23</c:v>
                </c:pt>
              </c:numCache>
            </c:numRef>
          </c:val>
          <c:extLst>
            <c:ext xmlns:c16="http://schemas.microsoft.com/office/drawing/2014/chart" uri="{C3380CC4-5D6E-409C-BE32-E72D297353CC}">
              <c16:uniqueId val="{00000008-A8D7-4F21-8A88-41D00BD6675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1.87</c:v>
                </c:pt>
                <c:pt idx="2">
                  <c:v>#N/A</c:v>
                </c:pt>
                <c:pt idx="3">
                  <c:v>2.56</c:v>
                </c:pt>
                <c:pt idx="4">
                  <c:v>#N/A</c:v>
                </c:pt>
                <c:pt idx="5">
                  <c:v>5.72</c:v>
                </c:pt>
                <c:pt idx="6">
                  <c:v>#N/A</c:v>
                </c:pt>
                <c:pt idx="7">
                  <c:v>12.83</c:v>
                </c:pt>
                <c:pt idx="8">
                  <c:v>#N/A</c:v>
                </c:pt>
                <c:pt idx="9">
                  <c:v>19.54</c:v>
                </c:pt>
              </c:numCache>
            </c:numRef>
          </c:val>
          <c:extLst>
            <c:ext xmlns:c16="http://schemas.microsoft.com/office/drawing/2014/chart" uri="{C3380CC4-5D6E-409C-BE32-E72D297353CC}">
              <c16:uniqueId val="{00000009-A8D7-4F21-8A88-41D00BD667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3358</c:v>
                </c:pt>
                <c:pt idx="5">
                  <c:v>3455</c:v>
                </c:pt>
                <c:pt idx="8">
                  <c:v>3520</c:v>
                </c:pt>
                <c:pt idx="11">
                  <c:v>3627</c:v>
                </c:pt>
                <c:pt idx="14">
                  <c:v>3685</c:v>
                </c:pt>
              </c:numCache>
            </c:numRef>
          </c:val>
          <c:extLst>
            <c:ext xmlns:c16="http://schemas.microsoft.com/office/drawing/2014/chart" uri="{C3380CC4-5D6E-409C-BE32-E72D297353CC}">
              <c16:uniqueId val="{00000000-F580-4804-A328-14B5AB2DFA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80-4804-A328-14B5AB2DFA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580-4804-A328-14B5AB2DFA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80-4804-A328-14B5AB2DFA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970</c:v>
                </c:pt>
                <c:pt idx="3">
                  <c:v>714</c:v>
                </c:pt>
                <c:pt idx="6">
                  <c:v>625</c:v>
                </c:pt>
                <c:pt idx="9">
                  <c:v>576</c:v>
                </c:pt>
                <c:pt idx="12">
                  <c:v>633</c:v>
                </c:pt>
              </c:numCache>
            </c:numRef>
          </c:val>
          <c:extLst>
            <c:ext xmlns:c16="http://schemas.microsoft.com/office/drawing/2014/chart" uri="{C3380CC4-5D6E-409C-BE32-E72D297353CC}">
              <c16:uniqueId val="{00000004-F580-4804-A328-14B5AB2DFA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80-4804-A328-14B5AB2DFA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80-4804-A328-14B5AB2DFA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3798</c:v>
                </c:pt>
                <c:pt idx="3">
                  <c:v>3081</c:v>
                </c:pt>
                <c:pt idx="6">
                  <c:v>3103</c:v>
                </c:pt>
                <c:pt idx="9">
                  <c:v>3201</c:v>
                </c:pt>
                <c:pt idx="12">
                  <c:v>3443</c:v>
                </c:pt>
              </c:numCache>
            </c:numRef>
          </c:val>
          <c:extLst>
            <c:ext xmlns:c16="http://schemas.microsoft.com/office/drawing/2014/chart" uri="{C3380CC4-5D6E-409C-BE32-E72D297353CC}">
              <c16:uniqueId val="{00000007-F580-4804-A328-14B5AB2DFA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1410</c:v>
                </c:pt>
                <c:pt idx="2">
                  <c:v>#N/A</c:v>
                </c:pt>
                <c:pt idx="3">
                  <c:v>#N/A</c:v>
                </c:pt>
                <c:pt idx="4">
                  <c:v>340</c:v>
                </c:pt>
                <c:pt idx="5">
                  <c:v>#N/A</c:v>
                </c:pt>
                <c:pt idx="6">
                  <c:v>#N/A</c:v>
                </c:pt>
                <c:pt idx="7">
                  <c:v>208</c:v>
                </c:pt>
                <c:pt idx="8">
                  <c:v>#N/A</c:v>
                </c:pt>
                <c:pt idx="9">
                  <c:v>#N/A</c:v>
                </c:pt>
                <c:pt idx="10">
                  <c:v>150</c:v>
                </c:pt>
                <c:pt idx="11">
                  <c:v>#N/A</c:v>
                </c:pt>
                <c:pt idx="12">
                  <c:v>#N/A</c:v>
                </c:pt>
                <c:pt idx="13">
                  <c:v>391</c:v>
                </c:pt>
                <c:pt idx="14">
                  <c:v>#N/A</c:v>
                </c:pt>
              </c:numCache>
            </c:numRef>
          </c:val>
          <c:smooth val="0"/>
          <c:extLst>
            <c:ext xmlns:c16="http://schemas.microsoft.com/office/drawing/2014/chart" uri="{C3380CC4-5D6E-409C-BE32-E72D297353CC}">
              <c16:uniqueId val="{00000008-F580-4804-A328-14B5AB2DFA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31994</c:v>
                </c:pt>
                <c:pt idx="5">
                  <c:v>32850</c:v>
                </c:pt>
                <c:pt idx="8">
                  <c:v>33260</c:v>
                </c:pt>
                <c:pt idx="11">
                  <c:v>33933</c:v>
                </c:pt>
                <c:pt idx="14">
                  <c:v>32465</c:v>
                </c:pt>
              </c:numCache>
            </c:numRef>
          </c:val>
          <c:extLst>
            <c:ext xmlns:c16="http://schemas.microsoft.com/office/drawing/2014/chart" uri="{C3380CC4-5D6E-409C-BE32-E72D297353CC}">
              <c16:uniqueId val="{00000000-FFDA-4776-9357-C1327D4244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10203</c:v>
                </c:pt>
                <c:pt idx="5">
                  <c:v>11331</c:v>
                </c:pt>
                <c:pt idx="8">
                  <c:v>11389</c:v>
                </c:pt>
                <c:pt idx="11">
                  <c:v>10581</c:v>
                </c:pt>
                <c:pt idx="14">
                  <c:v>9807</c:v>
                </c:pt>
              </c:numCache>
            </c:numRef>
          </c:val>
          <c:extLst>
            <c:ext xmlns:c16="http://schemas.microsoft.com/office/drawing/2014/chart" uri="{C3380CC4-5D6E-409C-BE32-E72D297353CC}">
              <c16:uniqueId val="{00000001-FFDA-4776-9357-C1327D4244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8442</c:v>
                </c:pt>
                <c:pt idx="5">
                  <c:v>8422</c:v>
                </c:pt>
                <c:pt idx="8">
                  <c:v>8162</c:v>
                </c:pt>
                <c:pt idx="11">
                  <c:v>8433</c:v>
                </c:pt>
                <c:pt idx="14">
                  <c:v>8888</c:v>
                </c:pt>
              </c:numCache>
            </c:numRef>
          </c:val>
          <c:extLst>
            <c:ext xmlns:c16="http://schemas.microsoft.com/office/drawing/2014/chart" uri="{C3380CC4-5D6E-409C-BE32-E72D297353CC}">
              <c16:uniqueId val="{00000002-FFDA-4776-9357-C1327D4244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DA-4776-9357-C1327D4244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DA-4776-9357-C1327D4244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DA-4776-9357-C1327D4244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4011</c:v>
                </c:pt>
                <c:pt idx="3">
                  <c:v>3847</c:v>
                </c:pt>
                <c:pt idx="6">
                  <c:v>3639</c:v>
                </c:pt>
                <c:pt idx="9">
                  <c:v>3644</c:v>
                </c:pt>
                <c:pt idx="12">
                  <c:v>3529</c:v>
                </c:pt>
              </c:numCache>
            </c:numRef>
          </c:val>
          <c:extLst>
            <c:ext xmlns:c16="http://schemas.microsoft.com/office/drawing/2014/chart" uri="{C3380CC4-5D6E-409C-BE32-E72D297353CC}">
              <c16:uniqueId val="{00000006-FFDA-4776-9357-C1327D4244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FDA-4776-9357-C1327D4244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12562</c:v>
                </c:pt>
                <c:pt idx="3">
                  <c:v>12033</c:v>
                </c:pt>
                <c:pt idx="6">
                  <c:v>8830</c:v>
                </c:pt>
                <c:pt idx="9">
                  <c:v>7599</c:v>
                </c:pt>
                <c:pt idx="12">
                  <c:v>7026</c:v>
                </c:pt>
              </c:numCache>
            </c:numRef>
          </c:val>
          <c:extLst>
            <c:ext xmlns:c16="http://schemas.microsoft.com/office/drawing/2014/chart" uri="{C3380CC4-5D6E-409C-BE32-E72D297353CC}">
              <c16:uniqueId val="{00000008-FFDA-4776-9357-C1327D4244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3</c:v>
                </c:pt>
                <c:pt idx="6">
                  <c:v>3</c:v>
                </c:pt>
                <c:pt idx="9">
                  <c:v>3</c:v>
                </c:pt>
                <c:pt idx="12">
                  <c:v>2</c:v>
                </c:pt>
              </c:numCache>
            </c:numRef>
          </c:val>
          <c:extLst>
            <c:ext xmlns:c16="http://schemas.microsoft.com/office/drawing/2014/chart" uri="{C3380CC4-5D6E-409C-BE32-E72D297353CC}">
              <c16:uniqueId val="{00000009-FFDA-4776-9357-C1327D4244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34642</c:v>
                </c:pt>
                <c:pt idx="3">
                  <c:v>36325</c:v>
                </c:pt>
                <c:pt idx="6">
                  <c:v>36650</c:v>
                </c:pt>
                <c:pt idx="9">
                  <c:v>35687</c:v>
                </c:pt>
                <c:pt idx="12">
                  <c:v>33004</c:v>
                </c:pt>
              </c:numCache>
            </c:numRef>
          </c:val>
          <c:extLst>
            <c:ext xmlns:c16="http://schemas.microsoft.com/office/drawing/2014/chart" uri="{C3380CC4-5D6E-409C-BE32-E72D297353CC}">
              <c16:uniqueId val="{0000000A-FFDA-4776-9357-C1327D4244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576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DA-4776-9357-C1327D4244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4812</c:v>
                </c:pt>
                <c:pt idx="1">
                  <c:v>4934</c:v>
                </c:pt>
                <c:pt idx="2">
                  <c:v>5235</c:v>
                </c:pt>
              </c:numCache>
            </c:numRef>
          </c:val>
          <c:extLst>
            <c:ext xmlns:c16="http://schemas.microsoft.com/office/drawing/2014/chart" uri="{C3380CC4-5D6E-409C-BE32-E72D297353CC}">
              <c16:uniqueId val="{00000000-ADC6-4EAA-849B-C7AD33593B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DC6-4EAA-849B-C7AD33593B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2187</c:v>
                </c:pt>
                <c:pt idx="1">
                  <c:v>2308</c:v>
                </c:pt>
                <c:pt idx="2">
                  <c:v>2449</c:v>
                </c:pt>
              </c:numCache>
            </c:numRef>
          </c:val>
          <c:extLst>
            <c:ext xmlns:c16="http://schemas.microsoft.com/office/drawing/2014/chart" uri="{C3380CC4-5D6E-409C-BE32-E72D297353CC}">
              <c16:uniqueId val="{00000002-ADC6-4EAA-849B-C7AD33593B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pitchFamily="49" charset="-128"/>
              <a:ea typeface="ＭＳ ゴシック" pitchFamily="49" charset="-128"/>
            </a:rPr>
            <a:t>　一般会計が発行した地方債の元利償還金は、近年増加傾向の普通建設事業に係る元金償還の影響により増加した。</a:t>
          </a:r>
        </a:p>
        <a:p>
          <a:r>
            <a:rPr kumimoji="1" lang="ja-JP" altLang="en-US" sz="1300">
              <a:solidFill>
                <a:schemeClr val="tx1"/>
              </a:solidFill>
              <a:latin typeface="ＭＳ ゴシック" pitchFamily="49" charset="-128"/>
              <a:ea typeface="ＭＳ ゴシック" pitchFamily="49" charset="-128"/>
            </a:rPr>
            <a:t>　企業債の元利償還金に充当したと認められる一般会計からの繰入金については、公営企業会計の繰入金が増加したことから、元利償還金に対する繰入金も同様に増加となった。</a:t>
          </a:r>
        </a:p>
        <a:p>
          <a:r>
            <a:rPr kumimoji="1" lang="ja-JP" altLang="en-US" sz="1300">
              <a:solidFill>
                <a:schemeClr val="tx1"/>
              </a:solidFill>
              <a:latin typeface="ＭＳ ゴシック" pitchFamily="49" charset="-128"/>
              <a:ea typeface="ＭＳ ゴシック" pitchFamily="49" charset="-128"/>
            </a:rPr>
            <a:t>　また、元利償還金などから控除される都市計画事業のために発行した地方債等の元利償還金に充当した都市計画税は減少したものの、普通交付税の基準財政需要額に算入された地方債等の元利償還金は増加となった。</a:t>
          </a:r>
        </a:p>
        <a:p>
          <a:r>
            <a:rPr kumimoji="1" lang="ja-JP" altLang="en-US" sz="1300">
              <a:solidFill>
                <a:schemeClr val="tx1"/>
              </a:solidFill>
              <a:latin typeface="ＭＳ ゴシック" pitchFamily="49" charset="-128"/>
              <a:ea typeface="ＭＳ ゴシック" pitchFamily="49" charset="-128"/>
            </a:rPr>
            <a:t>　これらの結果、実質公債費比率の分子は増加となった。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将来負担額のうち一般会計の地方債現在高は、平成</a:t>
          </a:r>
          <a:r>
            <a:rPr kumimoji="1" lang="en-US" altLang="ja-JP" sz="1200">
              <a:solidFill>
                <a:schemeClr val="tx1"/>
              </a:solidFill>
              <a:latin typeface="ＭＳ ゴシック" pitchFamily="49" charset="-128"/>
              <a:ea typeface="ＭＳ ゴシック" pitchFamily="49" charset="-128"/>
            </a:rPr>
            <a:t>30</a:t>
          </a:r>
          <a:r>
            <a:rPr kumimoji="1" lang="ja-JP" altLang="en-US" sz="1200">
              <a:solidFill>
                <a:schemeClr val="tx1"/>
              </a:solidFill>
              <a:latin typeface="ＭＳ ゴシック" pitchFamily="49" charset="-128"/>
              <a:ea typeface="ＭＳ ゴシック" pitchFamily="49" charset="-128"/>
            </a:rPr>
            <a:t>年度から学校給食センターをはじめとした大型の建設事業等により３年連続の増加となり、令和２年度末残高は過去最大の残高となったが、令和３年度に引き続き今年度も、臨時財政対策債などの借入の減少により年度末残高が減少した。</a:t>
          </a:r>
        </a:p>
        <a:p>
          <a:r>
            <a:rPr kumimoji="1" lang="ja-JP" altLang="en-US" sz="1200">
              <a:solidFill>
                <a:schemeClr val="tx1"/>
              </a:solidFill>
              <a:latin typeface="ＭＳ ゴシック" pitchFamily="49" charset="-128"/>
              <a:ea typeface="ＭＳ ゴシック" pitchFamily="49" charset="-128"/>
            </a:rPr>
            <a:t>　公営企業債等繰入見込額は公共下水道事業会計の元利償還金に対する繰入割合が減少したことにより、令和３年度に引き続き減少となった。</a:t>
          </a:r>
        </a:p>
        <a:p>
          <a:r>
            <a:rPr kumimoji="1" lang="ja-JP" altLang="en-US" sz="1200">
              <a:solidFill>
                <a:schemeClr val="tx1"/>
              </a:solidFill>
              <a:latin typeface="ＭＳ ゴシック" pitchFamily="49" charset="-128"/>
              <a:ea typeface="ＭＳ ゴシック" pitchFamily="49" charset="-128"/>
            </a:rPr>
            <a:t>　将来的に普通交付税の基準財政需要額に算入される地方債の現在高は、令和３年度まで、交付税算入率が高い緊急防災・減災事業債などの増に伴い増加傾向が続いていたが、臨時財政対策債に係る算入の減などにより、今年度は減少した。</a:t>
          </a:r>
        </a:p>
        <a:p>
          <a:r>
            <a:rPr kumimoji="1" lang="ja-JP" altLang="en-US" sz="1200">
              <a:solidFill>
                <a:schemeClr val="tx1"/>
              </a:solidFill>
              <a:latin typeface="ＭＳ ゴシック" pitchFamily="49" charset="-128"/>
              <a:ea typeface="ＭＳ ゴシック" pitchFamily="49" charset="-128"/>
            </a:rPr>
            <a:t>　将来負担比率の分子は、一般会計等に係る地方債の現在高の減少や、充当可能基金の増加等によって前年度と比べて減少した。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大阪府池田市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ＭＳ ゴシック" panose="020B0609070205080204" pitchFamily="49" charset="-128"/>
              <a:cs typeface="+mn-cs"/>
            </a:rPr>
            <a:t>・各基金の目的に応じた取崩しを行ったものの、指定寄附金の積立や令和</a:t>
          </a:r>
          <a:r>
            <a:rPr kumimoji="1" lang="ja-JP" altLang="en-US" sz="1100" baseline="0">
              <a:solidFill>
                <a:schemeClr val="dk1"/>
              </a:solidFill>
              <a:effectLst/>
              <a:latin typeface="+mn-lt"/>
              <a:ea typeface="ＭＳ ゴシック" panose="020B0609070205080204" pitchFamily="49" charset="-128"/>
              <a:cs typeface="+mn-cs"/>
            </a:rPr>
            <a:t>３</a:t>
          </a:r>
          <a:r>
            <a:rPr kumimoji="1" lang="ja-JP" altLang="ja-JP" sz="1100" baseline="0">
              <a:solidFill>
                <a:schemeClr val="dk1"/>
              </a:solidFill>
              <a:effectLst/>
              <a:latin typeface="+mn-lt"/>
              <a:ea typeface="ＭＳ ゴシック" panose="020B0609070205080204" pitchFamily="49" charset="-128"/>
              <a:cs typeface="+mn-cs"/>
            </a:rPr>
            <a:t>年度決算における決算剰余金を積み立てたことなどにより、基金全体としては</a:t>
          </a:r>
          <a:r>
            <a:rPr kumimoji="1" lang="en-US" altLang="ja-JP" sz="1100" baseline="0">
              <a:solidFill>
                <a:srgbClr val="FF0000"/>
              </a:solidFill>
              <a:effectLst/>
              <a:latin typeface="ＭＳ ゴシック" panose="020B0609070205080204" pitchFamily="49" charset="-128"/>
              <a:ea typeface="ＭＳ ゴシック" panose="020B0609070205080204" pitchFamily="49" charset="-128"/>
              <a:cs typeface="+mn-cs"/>
            </a:rPr>
            <a:t>4.4</a:t>
          </a:r>
          <a:r>
            <a:rPr kumimoji="1" lang="ja-JP" altLang="ja-JP" sz="1100" baseline="0">
              <a:solidFill>
                <a:srgbClr val="FF0000"/>
              </a:solidFill>
              <a:effectLst/>
              <a:latin typeface="+mn-lt"/>
              <a:ea typeface="ＭＳ ゴシック" panose="020B0609070205080204" pitchFamily="49" charset="-128"/>
              <a:cs typeface="+mn-cs"/>
            </a:rPr>
            <a:t>億円</a:t>
          </a:r>
          <a:r>
            <a:rPr kumimoji="1" lang="ja-JP" altLang="ja-JP" sz="1100" baseline="0">
              <a:solidFill>
                <a:schemeClr val="dk1"/>
              </a:solidFill>
              <a:effectLst/>
              <a:latin typeface="+mn-lt"/>
              <a:ea typeface="ＭＳ ゴシック" panose="020B0609070205080204" pitchFamily="49" charset="-128"/>
              <a:cs typeface="+mn-cs"/>
            </a:rPr>
            <a:t>の増となった</a:t>
          </a:r>
          <a:r>
            <a:rPr kumimoji="1" lang="ja-JP" altLang="en-US" sz="1100" baseline="0">
              <a:solidFill>
                <a:schemeClr val="dk1"/>
              </a:solidFill>
              <a:effectLst/>
              <a:latin typeface="+mn-lt"/>
              <a:ea typeface="ＭＳ ゴシック" panose="020B0609070205080204" pitchFamily="49" charset="-128"/>
              <a:cs typeface="+mn-cs"/>
            </a:rPr>
            <a:t>。</a:t>
          </a:r>
          <a:endParaRPr lang="ja-JP" altLang="ja-JP" sz="1400" baseline="0">
            <a:effectLst/>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ＭＳ ゴシック" panose="020B0609070205080204" pitchFamily="49" charset="-128"/>
              <a:cs typeface="+mn-cs"/>
            </a:rPr>
            <a:t>・社会保障関係経費の増大や公共施設の老朽化対策に伴い、中長期的に基金の減少が見込まれるため、計画的に事業を実施するため適正な基金管理に努める</a:t>
          </a:r>
          <a:r>
            <a:rPr kumimoji="1" lang="ja-JP" altLang="en-US" sz="1100" baseline="0">
              <a:solidFill>
                <a:schemeClr val="dk1"/>
              </a:solidFill>
              <a:effectLst/>
              <a:latin typeface="+mn-lt"/>
              <a:ea typeface="ＭＳ ゴシック" panose="020B0609070205080204" pitchFamily="49" charset="-128"/>
              <a:cs typeface="+mn-cs"/>
            </a:rPr>
            <a:t>。</a:t>
          </a:r>
          <a:endParaRPr lang="ja-JP" altLang="ja-JP" sz="1400" baseline="0">
            <a:effectLst/>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・教育振興基金：幼稚園、小学校、中学校及び義務教育学校の教育並びに社会教育の振興のための経費に充てる</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400" baseline="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・みんなでつくるまち推進基金：暮らしやすく、個性豊かで活力に満ちた地域社会実現のための経費に充てる。</a:t>
          </a:r>
          <a:endPar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・福祉基金：福祉施設の整備及び拡充並びに地域福祉の推進のための経費に充てる</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400" baseline="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・子ども・子育て基金：子ども・子育て家庭の支援推進施策に要する経費に充てる</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400" baseline="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・世界に誇れる安全で安心なまちづくり基金：地域安全活動の推進のための経費に充てる</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400" baseline="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ＭＳ ゴシック" panose="020B0609070205080204" pitchFamily="49" charset="-128"/>
              <a:cs typeface="+mn-cs"/>
            </a:rPr>
            <a:t>指定寄附金を各特定目的金に積み立てたことにより、全体として増となった</a:t>
          </a:r>
          <a:r>
            <a:rPr kumimoji="1" lang="ja-JP" altLang="en-US" sz="1100" baseline="0">
              <a:solidFill>
                <a:schemeClr val="dk1"/>
              </a:solidFill>
              <a:effectLst/>
              <a:latin typeface="+mn-lt"/>
              <a:ea typeface="ＭＳ ゴシック" panose="020B0609070205080204" pitchFamily="49" charset="-128"/>
              <a:cs typeface="+mn-cs"/>
            </a:rPr>
            <a:t>。</a:t>
          </a:r>
          <a:endParaRPr lang="ja-JP" altLang="ja-JP" sz="1400" baseline="0">
            <a:effectLst/>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ＭＳ ゴシック" panose="020B0609070205080204" pitchFamily="49" charset="-128"/>
              <a:cs typeface="+mn-cs"/>
            </a:rPr>
            <a:t>・公共施設の老朽化対策などにより、中長期的に基金の減少が見込まれるため、計画的に事業を実施するため適正な基金管理に努める</a:t>
          </a:r>
          <a:r>
            <a:rPr kumimoji="1" lang="ja-JP" altLang="en-US" sz="1100" baseline="0">
              <a:solidFill>
                <a:schemeClr val="dk1"/>
              </a:solidFill>
              <a:effectLst/>
              <a:latin typeface="+mn-lt"/>
              <a:ea typeface="ＭＳ ゴシック" panose="020B0609070205080204" pitchFamily="49" charset="-128"/>
              <a:cs typeface="+mn-cs"/>
            </a:rPr>
            <a:t>。</a:t>
          </a:r>
          <a:endParaRPr lang="ja-JP" altLang="ja-JP" sz="1400" baseline="0">
            <a:effectLst/>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ＭＳ ゴシック" panose="020B0609070205080204" pitchFamily="49" charset="-128"/>
              <a:cs typeface="+mn-cs"/>
            </a:rPr>
            <a:t>・令和</a:t>
          </a:r>
          <a:r>
            <a:rPr kumimoji="1" lang="ja-JP" altLang="en-US" sz="1100" baseline="0">
              <a:solidFill>
                <a:srgbClr val="FF0000"/>
              </a:solidFill>
              <a:effectLst/>
              <a:latin typeface="+mn-lt"/>
              <a:ea typeface="ＭＳ ゴシック" panose="020B0609070205080204" pitchFamily="49" charset="-128"/>
              <a:cs typeface="+mn-cs"/>
            </a:rPr>
            <a:t>４</a:t>
          </a:r>
          <a:r>
            <a:rPr kumimoji="1" lang="ja-JP" altLang="ja-JP" sz="1100" baseline="0">
              <a:solidFill>
                <a:schemeClr val="dk1"/>
              </a:solidFill>
              <a:effectLst/>
              <a:latin typeface="+mn-lt"/>
              <a:ea typeface="ＭＳ ゴシック" panose="020B0609070205080204" pitchFamily="49" charset="-128"/>
              <a:cs typeface="+mn-cs"/>
            </a:rPr>
            <a:t>年度の取崩しはなく、令和</a:t>
          </a:r>
          <a:r>
            <a:rPr kumimoji="1" lang="ja-JP" altLang="en-US" sz="1100" baseline="0">
              <a:solidFill>
                <a:srgbClr val="FF0000"/>
              </a:solidFill>
              <a:effectLst/>
              <a:latin typeface="+mn-lt"/>
              <a:ea typeface="ＭＳ ゴシック" panose="020B0609070205080204" pitchFamily="49" charset="-128"/>
              <a:cs typeface="+mn-cs"/>
            </a:rPr>
            <a:t>３</a:t>
          </a:r>
          <a:r>
            <a:rPr kumimoji="1" lang="ja-JP" altLang="ja-JP" sz="1100" baseline="0">
              <a:solidFill>
                <a:schemeClr val="dk1"/>
              </a:solidFill>
              <a:effectLst/>
              <a:latin typeface="+mn-lt"/>
              <a:ea typeface="ＭＳ ゴシック" panose="020B0609070205080204" pitchFamily="49" charset="-128"/>
              <a:cs typeface="+mn-cs"/>
            </a:rPr>
            <a:t>年度決算における決算剰余金のうち</a:t>
          </a:r>
          <a:r>
            <a:rPr kumimoji="1" lang="ja-JP" altLang="en-US" sz="1100" baseline="0">
              <a:solidFill>
                <a:srgbClr val="FF0000"/>
              </a:solidFill>
              <a:effectLst/>
              <a:latin typeface="ＭＳ ゴシック" panose="020B0609070205080204" pitchFamily="49" charset="-128"/>
              <a:ea typeface="ＭＳ ゴシック" panose="020B0609070205080204" pitchFamily="49" charset="-128"/>
              <a:cs typeface="+mn-cs"/>
            </a:rPr>
            <a:t>３</a:t>
          </a:r>
          <a:r>
            <a:rPr kumimoji="1" lang="ja-JP" altLang="ja-JP" sz="1100" baseline="0">
              <a:solidFill>
                <a:sysClr val="windowText" lastClr="000000"/>
              </a:solidFill>
              <a:effectLst/>
              <a:latin typeface="+mn-lt"/>
              <a:ea typeface="ＭＳ ゴシック" panose="020B0609070205080204" pitchFamily="49" charset="-128"/>
              <a:cs typeface="+mn-cs"/>
            </a:rPr>
            <a:t>億円</a:t>
          </a:r>
          <a:r>
            <a:rPr kumimoji="1" lang="ja-JP" altLang="ja-JP" sz="1100" baseline="0">
              <a:solidFill>
                <a:schemeClr val="dk1"/>
              </a:solidFill>
              <a:effectLst/>
              <a:latin typeface="+mn-lt"/>
              <a:ea typeface="ＭＳ ゴシック" panose="020B0609070205080204" pitchFamily="49" charset="-128"/>
              <a:cs typeface="+mn-cs"/>
            </a:rPr>
            <a:t>を積み立てたことにより増となった</a:t>
          </a:r>
          <a:r>
            <a:rPr kumimoji="1" lang="ja-JP" altLang="en-US" sz="1100" baseline="0">
              <a:solidFill>
                <a:schemeClr val="dk1"/>
              </a:solidFill>
              <a:effectLst/>
              <a:latin typeface="+mn-lt"/>
              <a:ea typeface="ＭＳ ゴシック" panose="020B0609070205080204" pitchFamily="49" charset="-128"/>
              <a:cs typeface="+mn-cs"/>
            </a:rPr>
            <a:t>。</a:t>
          </a:r>
          <a:endParaRPr lang="ja-JP" altLang="ja-JP" sz="1400" baseline="0">
            <a:effectLst/>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ＭＳ ゴシック" panose="020B0609070205080204" pitchFamily="49" charset="-128"/>
              <a:cs typeface="+mn-cs"/>
            </a:rPr>
            <a:t>・社会保障関係経費の増大や公共施設の老朽化対策に伴う元利償還金の増加などにより、今後は減少が見込まれるが標準財政規模比の</a:t>
          </a:r>
          <a:r>
            <a:rPr kumimoji="1" lang="en-US" altLang="ja-JP" sz="1100" baseline="0">
              <a:solidFill>
                <a:schemeClr val="dk1"/>
              </a:solidFill>
              <a:effectLst/>
              <a:latin typeface="+mn-lt"/>
              <a:ea typeface="ＭＳ ゴシック" panose="020B0609070205080204" pitchFamily="49" charset="-128"/>
              <a:cs typeface="+mn-cs"/>
            </a:rPr>
            <a:t>20</a:t>
          </a:r>
          <a:r>
            <a:rPr kumimoji="1" lang="ja-JP" altLang="ja-JP" sz="1100" baseline="0">
              <a:solidFill>
                <a:schemeClr val="dk1"/>
              </a:solidFill>
              <a:effectLst/>
              <a:latin typeface="+mn-lt"/>
              <a:ea typeface="ＭＳ ゴシック" panose="020B0609070205080204" pitchFamily="49" charset="-128"/>
              <a:cs typeface="+mn-cs"/>
            </a:rPr>
            <a:t>％を維持できるように計画的な財政運営に努める</a:t>
          </a:r>
          <a:r>
            <a:rPr kumimoji="1" lang="ja-JP" altLang="en-US" sz="1100" baseline="0">
              <a:solidFill>
                <a:schemeClr val="dk1"/>
              </a:solidFill>
              <a:effectLst/>
              <a:latin typeface="+mn-lt"/>
              <a:ea typeface="ＭＳ ゴシック" panose="020B0609070205080204" pitchFamily="49" charset="-128"/>
              <a:cs typeface="+mn-cs"/>
            </a:rPr>
            <a:t>。</a:t>
          </a:r>
          <a:endParaRPr lang="ja-JP" altLang="ja-JP" sz="1400" baseline="0">
            <a:effectLst/>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91FB1EB-0419-4DBE-A830-BFC3A581028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C59DBCD-9737-44AA-BF12-0F42399012D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B26699C-BD72-4245-BACD-717E57FCE07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5A804FB-7ABE-4B43-9893-E9CE1F373E8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5BFCB09-C90C-460B-B768-710F48E66B3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D41272A-AC40-4C4C-9D4D-985689A49E6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D6B0A0A-F75C-4DD0-BF31-E890A641F13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B0987D5-F932-4982-B8B2-187F91F0D6B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11E7441-D1A6-4A73-AF86-83974F0F45A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4D216B9-E143-4C74-9E98-5303409E8C2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103,074
100,930
22.14
41,037,551
40,804,878
118,381
23,419,207
33,004,314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B7FE208-230B-427F-82C0-FC0BCF8D6B8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862473A-3A1D-4ED8-B668-2B512745679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DB6586A-E643-407B-B12C-A1DD33D24E4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E6A2330-A43C-42CE-AA82-62A150FB520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D5A0465-A9AC-41AA-9D5C-8C402C62C5E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059054A-1A43-4916-85B1-E34AD21A89C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01C691B-2EFB-4D56-B39B-D1E1CA596DA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88424B8-312E-479D-BA37-2B395D17C90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690E35E-B545-4FFA-AC27-38491FD3400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7A3F143-ACF4-4E3F-BF95-FC9D1D66C66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650F73E-7630-4DE5-86F8-FDD54C56022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282FEFC-1815-49AB-B006-46C2DDA0C23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9564E1D-1689-4C23-AED6-43B8D58B741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95891B6-AFC4-44BC-B0D7-34A750226CE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44C37E8-21AA-473D-84ED-9239EAE788F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D86CEEC-7902-42B1-8671-ABE92F089CC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A597E11-AE2E-40AB-BDFB-47E680BA584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E48C755-3EEF-4FEE-A478-2012DFA47B6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E092F5E-A555-4C6E-9CB7-41720C5BD57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730D9AF-352D-4C5F-B0D0-1B32EDC8A0F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C9E6A53-8358-42DD-B760-DEB6B304F53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F7C6C61-FFE0-466C-87B4-7E78871245D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A9D144A-279C-4B9E-8B7E-F28B97233F2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530C7A2-1CCD-4EE8-9E91-C0F80127979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2833167-8CF4-42ED-B4FA-9B7F17097A5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8B91BDD-8F77-41B7-8F47-3A90FB2450C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7AB10DE-606F-4838-B513-8CDCEB8F58F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7DEA7B8-985F-41C8-B903-3447686DF13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E288EEE-8507-4873-9F57-F17A747F4AD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05EF98E-F268-4468-B561-F1AA2536066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F8BAB5B-AA5F-4F97-AE4D-E0AFD00A81F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58B784A-DCED-4417-A2CE-D3A18EC471D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9DD9ADA-247A-4C89-A330-CAAF1D3784F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1CB5DD0-BE5F-44EC-9687-156A30F3CE6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AA9E5AF-A6DD-4080-B791-0BE6C8F29BC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7C2928F-0571-4DB8-9D02-62EB74D2B91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9B040FE-8653-4249-9FC5-33736F0A0AD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市民税や固定資産税などの増加により基準財政収入額が増加したものの、それ以上に、社会福祉費の増や臨時財政対策債の振替額の減少により基準財政需要額が大幅に増加したことに伴い、単年度の財政力指数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0.004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の減となった。３か年平均では前年度から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の減となったものの、類似団体内平均値を上回る水準を維持している。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しかしながら、今後も市税収入の大幅な増加は見込めない中で公共施設の更新を進めなければならず、投資的経費の抑制や維持管理経費の見直しなどライフサイクルコストの低減に努めるとともに、徴収体制の充実等により一層の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EAEF7D4-420F-42C3-AD6D-691FAF43321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DBF848C-2B07-4F9E-B9B7-5DEE951BEFE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DEC7A31C-8913-4B20-9B8B-A611E7599309}"/>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330568EF-4413-4D30-BD2A-E44C789C5822}"/>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BE34DDE9-E1E2-4C15-9703-7C91EE7363D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75F0A00A-E89D-42BB-B48F-F525AD3C5844}"/>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18F456F2-4E53-4FA8-9080-4449686BD831}"/>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C5EF7D5D-6761-4AC4-8E15-7BE2A08BEA34}"/>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5F6612EA-F3C6-4BBA-898C-328E6CC3B0D8}"/>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2C32CE4A-DD8C-4972-9CD1-A7D9144AF59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45AB1FA9-34DC-48E8-80C7-6E4ECDE7526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17F2E905-9538-422B-9320-2124C1F5BB4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ED8B62C3-5D05-4DB9-9264-40B247B5A544}"/>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FA3DD7FE-CDC5-4D7C-BFA6-617FA5E217E6}"/>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7933752E-5AC7-4D4E-8273-C8B3E0706CB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82D4DFB2-F1F0-4EAF-B2B5-B01B07A4787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2D9768EB-7146-4BBA-982D-C2340BB308B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ACB68F87-7D2C-4D2E-9D96-CAFA7FC544BA}"/>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4375287-0880-4CF7-9652-F1611F9B0C72}"/>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46D9A3F0-FE49-4CA6-A135-2DFB145EACAA}"/>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C66200CF-121A-40A8-9B99-2C12AE4B71FE}"/>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B6847397-C544-4370-A951-755EC079D9C6}"/>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441FB060-4B95-48FA-B823-A232C975DA75}"/>
            </a:ext>
          </a:extLst>
        </xdr:cNvPr>
        <xdr:cNvCxnSpPr/>
      </xdr:nvCxnSpPr>
      <xdr:spPr>
        <a:xfrm>
          <a:off x="4114800" y="70539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128B0F7E-78D5-4F79-AD23-6C4FA64E1906}"/>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FA72B412-CA7B-4CF7-83E2-53946D1500E8}"/>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41</xdr:row>
      <xdr:rowOff>24493</xdr:rowOff>
    </xdr:to>
    <xdr:cxnSp macro="">
      <xdr:nvCxnSpPr>
        <xdr:cNvPr id="74" name="直線コネクタ 73">
          <a:extLst>
            <a:ext uri="{FF2B5EF4-FFF2-40B4-BE49-F238E27FC236}">
              <a16:creationId xmlns:a16="http://schemas.microsoft.com/office/drawing/2014/main" id="{91150DE4-5289-40E6-A5D3-94B3510F3B59}"/>
            </a:ext>
          </a:extLst>
        </xdr:cNvPr>
        <xdr:cNvCxnSpPr/>
      </xdr:nvCxnSpPr>
      <xdr:spPr>
        <a:xfrm>
          <a:off x="3225800" y="70022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4B7A6D34-43CD-40CB-8B28-5E56CC750FF6}"/>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9216CFCA-62AC-4965-8FDE-6B37E6EB7AD3}"/>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41</xdr:row>
      <xdr:rowOff>7257</xdr:rowOff>
    </xdr:to>
    <xdr:cxnSp macro="">
      <xdr:nvCxnSpPr>
        <xdr:cNvPr id="77" name="直線コネクタ 76">
          <a:extLst>
            <a:ext uri="{FF2B5EF4-FFF2-40B4-BE49-F238E27FC236}">
              <a16:creationId xmlns:a16="http://schemas.microsoft.com/office/drawing/2014/main" id="{24CABE7E-5BCB-4C2D-9082-EA6440DF226E}"/>
            </a:ext>
          </a:extLst>
        </xdr:cNvPr>
        <xdr:cNvCxnSpPr/>
      </xdr:nvCxnSpPr>
      <xdr:spPr>
        <a:xfrm flipV="1">
          <a:off x="2336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1B154121-4D38-45EC-8CEB-9193E14A0FB2}"/>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18FCF8E7-E8BC-4E1D-942A-6FA4D443BDB8}"/>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a:extLst>
            <a:ext uri="{FF2B5EF4-FFF2-40B4-BE49-F238E27FC236}">
              <a16:creationId xmlns:a16="http://schemas.microsoft.com/office/drawing/2014/main" id="{FDBB99F6-D0DE-4909-B9A8-7C038FE65906}"/>
            </a:ext>
          </a:extLst>
        </xdr:cNvPr>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43AC651-89CE-4561-81FF-1593D43B6477}"/>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EFA75FA6-60F9-401D-AF63-F2096779382E}"/>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FC287328-7461-42E7-B1DB-C92D38837AAB}"/>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1886410B-7B7B-46D8-98E6-1C3624A4E651}"/>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890599A-EDBD-4A3E-8A22-27AD6B3A047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7B20031-7AC5-4D95-8396-A8E8673B8B4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D5CBBB4-FBA5-4330-B62E-C5889293A52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CAC524E-26B5-4765-A46C-C75ED9F399B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2344657-FBE4-445A-946A-2B485FB4907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E3B027B2-620F-43C9-9110-BD07B86E0E28}"/>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5C1C8FFB-E8EC-4EAB-9EFA-94CD60FA7FDD}"/>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a:extLst>
            <a:ext uri="{FF2B5EF4-FFF2-40B4-BE49-F238E27FC236}">
              <a16:creationId xmlns:a16="http://schemas.microsoft.com/office/drawing/2014/main" id="{660A627A-3CDA-49DA-9E56-8F570BC5C555}"/>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a:extLst>
            <a:ext uri="{FF2B5EF4-FFF2-40B4-BE49-F238E27FC236}">
              <a16:creationId xmlns:a16="http://schemas.microsoft.com/office/drawing/2014/main" id="{652F575C-67FE-478E-B66C-3BB9D4E23198}"/>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E5EC9426-8D22-476B-BFCD-158AA438448A}"/>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A35CBA94-7952-4AC9-968B-9DEDBABE9EB7}"/>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a:extLst>
            <a:ext uri="{FF2B5EF4-FFF2-40B4-BE49-F238E27FC236}">
              <a16:creationId xmlns:a16="http://schemas.microsoft.com/office/drawing/2014/main" id="{86E596D1-104B-4CCE-B7AE-94F5751684E8}"/>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a:extLst>
            <a:ext uri="{FF2B5EF4-FFF2-40B4-BE49-F238E27FC236}">
              <a16:creationId xmlns:a16="http://schemas.microsoft.com/office/drawing/2014/main" id="{E2F10997-97AB-4F8F-8FE1-5C49B46F232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a:extLst>
            <a:ext uri="{FF2B5EF4-FFF2-40B4-BE49-F238E27FC236}">
              <a16:creationId xmlns:a16="http://schemas.microsoft.com/office/drawing/2014/main" id="{C65B3D62-DEE1-4555-9511-3579726F598A}"/>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a:extLst>
            <a:ext uri="{FF2B5EF4-FFF2-40B4-BE49-F238E27FC236}">
              <a16:creationId xmlns:a16="http://schemas.microsoft.com/office/drawing/2014/main" id="{1DA3D8C9-E10A-4C47-84B2-41F4CD0C7E02}"/>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42C47E4A-7608-47AD-BB69-9927EA77B63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AF939240-D162-4CA6-9E12-A4D359796AC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B81E5772-9844-4005-9303-B0CB0B4FB04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C4B906CB-4BFE-4914-8DD5-74F7C8CC1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065751A-B67C-4DE9-BE3D-AF260FBC7E5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D277598D-3699-4CE5-BF40-378666EB180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92A8DBD7-5C78-49E5-A2F1-8C70B0E300E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88669E7D-40F4-4CB4-AD66-7AE2269BA02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E2CD3268-C192-4A54-845B-137BBC02CE6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56EF396A-EC7A-4608-A5DB-AA9B69994CC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58E3A229-DAB5-421F-842C-C931B41B7E5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FDAFA54-E47E-4DF1-9957-928A11B10B1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D6A73118-6AAD-4010-BF58-717F4E47874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４年度は、歳入面では個人市民税が増加したことや、地方交付税が増加した一方、歳出面では人件費や公債費が増加したことにより、経常経費に充当する一般財源の額が増加したことに伴い、経常収支比率は前年度から</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ポイント悪化し、前年度より差は縮まったものの、類似団体内平均値を</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ポイント下回る水準となった。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今後も歳入の根幹をなす市税収入の大幅な増加は見込めないため、継続して行財政改革に取り組み、財政構造の弾力性の確保に努める。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73C5FA97-01B9-4AEB-A6C3-11A086D2C4A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38250E73-346C-4F22-B8FC-E71ACE24B0E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6301CA6B-A0D0-4535-B0C2-FE017407999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864E9FCD-F6BA-4D01-A029-F9B107238D1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F6305B46-DE36-48A1-B7F5-DCCB6F3F63A1}"/>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5ED17C2B-B919-4E90-AC18-0F450E91D5F2}"/>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C7200F84-3D20-43C5-9487-2F10E5BCCD61}"/>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D9DDA010-BC9C-40E2-A90E-06C508453EA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59261EE9-E5B3-4CB4-BA2D-D7901B44C74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9F040A-A841-47F4-AB22-77FCDAEC119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83A2424-984C-472B-82B2-05851A509AD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8B341E1C-BD89-4FAB-AD01-108973DBB14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73BA710-DB1E-427E-975B-315CC8B7BC0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4F2F8FD7-C412-4859-A8C5-DE6C8C959F3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3D18C2A-AE53-42AA-9192-4E0CC979E0D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981E316C-9328-48B5-B503-1D6D7873404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E8DC30B1-17E4-45EE-B827-36166095D2D4}"/>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B78C512D-CDBD-48CD-BEAF-D521B23B96F3}"/>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FDB9CCBB-9A8E-4535-A237-37CF629D0886}"/>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1D4CD612-20A4-494C-B16E-F38A650F49E9}"/>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C9496798-8D5C-4E7C-985D-86436C8DB189}"/>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63</xdr:row>
      <xdr:rowOff>66040</xdr:rowOff>
    </xdr:to>
    <xdr:cxnSp macro="">
      <xdr:nvCxnSpPr>
        <xdr:cNvPr id="134" name="直線コネクタ 133">
          <a:extLst>
            <a:ext uri="{FF2B5EF4-FFF2-40B4-BE49-F238E27FC236}">
              <a16:creationId xmlns:a16="http://schemas.microsoft.com/office/drawing/2014/main" id="{5A64732B-EE19-48EA-BD8C-663663C948A1}"/>
            </a:ext>
          </a:extLst>
        </xdr:cNvPr>
        <xdr:cNvCxnSpPr/>
      </xdr:nvCxnSpPr>
      <xdr:spPr>
        <a:xfrm>
          <a:off x="4114800" y="10634133"/>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EDD54895-EB1E-4118-9755-9C5F99B58CAD}"/>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F12F83E0-7EA9-4287-A62F-AF92A41882F4}"/>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id="{4697FD8D-A3D1-4775-9822-5D905D9DDFC7}"/>
            </a:ext>
          </a:extLst>
        </xdr:cNvPr>
        <xdr:cNvCxnSpPr/>
      </xdr:nvCxnSpPr>
      <xdr:spPr>
        <a:xfrm flipV="1">
          <a:off x="3225800" y="106341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F068419F-E5F4-4C71-853C-D5F4F7D8E5F8}"/>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FE47AB23-4D61-40D3-94FE-4FA71202BCAB}"/>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149013</xdr:rowOff>
    </xdr:to>
    <xdr:cxnSp macro="">
      <xdr:nvCxnSpPr>
        <xdr:cNvPr id="140" name="直線コネクタ 139">
          <a:extLst>
            <a:ext uri="{FF2B5EF4-FFF2-40B4-BE49-F238E27FC236}">
              <a16:creationId xmlns:a16="http://schemas.microsoft.com/office/drawing/2014/main" id="{BA65117D-0C03-4B51-88A6-2DE164518ABF}"/>
            </a:ext>
          </a:extLst>
        </xdr:cNvPr>
        <xdr:cNvCxnSpPr/>
      </xdr:nvCxnSpPr>
      <xdr:spPr>
        <a:xfrm>
          <a:off x="2336800" y="106663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21C001F8-0634-41B3-8C57-87E6A01D04C1}"/>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3DD64C84-BB19-480E-B040-4151301F756A}"/>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62</xdr:row>
      <xdr:rowOff>140970</xdr:rowOff>
    </xdr:to>
    <xdr:cxnSp macro="">
      <xdr:nvCxnSpPr>
        <xdr:cNvPr id="143" name="直線コネクタ 142">
          <a:extLst>
            <a:ext uri="{FF2B5EF4-FFF2-40B4-BE49-F238E27FC236}">
              <a16:creationId xmlns:a16="http://schemas.microsoft.com/office/drawing/2014/main" id="{B6E3D8B2-1599-45A4-ADF8-0AC8228DA022}"/>
            </a:ext>
          </a:extLst>
        </xdr:cNvPr>
        <xdr:cNvCxnSpPr/>
      </xdr:nvCxnSpPr>
      <xdr:spPr>
        <a:xfrm flipV="1">
          <a:off x="1447800" y="1066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8C0CDFD1-40A8-478C-B4D2-CB9DA856B6B7}"/>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a:extLst>
            <a:ext uri="{FF2B5EF4-FFF2-40B4-BE49-F238E27FC236}">
              <a16:creationId xmlns:a16="http://schemas.microsoft.com/office/drawing/2014/main" id="{C81BA0CC-A271-4738-A4A4-40FFB92F8BFF}"/>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C6BE2A5-A1CC-43BF-97FC-3CF81C2B5925}"/>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3756F1A5-EA49-4F5F-A539-A01578510F9F}"/>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0C0366A-BBA9-4248-B335-0688AA1E0F1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2236E7B-2CA7-4C52-83CF-CF0322DC065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8482232-CA0A-4B80-B6A3-8AB5CD73B55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7A6933D-AFE0-4454-B978-BD1012B02E8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DB5DADA6-8CB9-4611-94D9-98A6BDB638A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3" name="楕円 152">
          <a:extLst>
            <a:ext uri="{FF2B5EF4-FFF2-40B4-BE49-F238E27FC236}">
              <a16:creationId xmlns:a16="http://schemas.microsoft.com/office/drawing/2014/main" id="{388F674E-3E7C-4C89-995C-5E140F75978D}"/>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4" name="財政構造の弾力性該当値テキスト">
          <a:extLst>
            <a:ext uri="{FF2B5EF4-FFF2-40B4-BE49-F238E27FC236}">
              <a16:creationId xmlns:a16="http://schemas.microsoft.com/office/drawing/2014/main" id="{F680E9AE-5DA3-443B-B4E8-DF743F1AF35A}"/>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5" name="楕円 154">
          <a:extLst>
            <a:ext uri="{FF2B5EF4-FFF2-40B4-BE49-F238E27FC236}">
              <a16:creationId xmlns:a16="http://schemas.microsoft.com/office/drawing/2014/main" id="{523314A3-6496-471A-930A-EDF60A6E196D}"/>
            </a:ext>
          </a:extLst>
        </xdr:cNvPr>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39810</xdr:rowOff>
    </xdr:from>
    <xdr:ext cx="736600" cy="259045"/>
    <xdr:sp macro="" textlink="">
      <xdr:nvSpPr>
        <xdr:cNvPr id="156" name="テキスト ボックス 155">
          <a:extLst>
            <a:ext uri="{FF2B5EF4-FFF2-40B4-BE49-F238E27FC236}">
              <a16:creationId xmlns:a16="http://schemas.microsoft.com/office/drawing/2014/main" id="{12FD6ACD-8013-4981-8E7B-B14B85C9B731}"/>
            </a:ext>
          </a:extLst>
        </xdr:cNvPr>
        <xdr:cNvSpPr txBox="1"/>
      </xdr:nvSpPr>
      <xdr:spPr>
        <a:xfrm>
          <a:off x="3733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7" name="楕円 156">
          <a:extLst>
            <a:ext uri="{FF2B5EF4-FFF2-40B4-BE49-F238E27FC236}">
              <a16:creationId xmlns:a16="http://schemas.microsoft.com/office/drawing/2014/main" id="{2075627A-7559-42B6-B2C5-CE317928F8AD}"/>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8" name="テキスト ボックス 157">
          <a:extLst>
            <a:ext uri="{FF2B5EF4-FFF2-40B4-BE49-F238E27FC236}">
              <a16:creationId xmlns:a16="http://schemas.microsoft.com/office/drawing/2014/main" id="{7A97C811-5F89-4995-ABC8-E4B750F92880}"/>
            </a:ext>
          </a:extLst>
        </xdr:cNvPr>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9" name="楕円 158">
          <a:extLst>
            <a:ext uri="{FF2B5EF4-FFF2-40B4-BE49-F238E27FC236}">
              <a16:creationId xmlns:a16="http://schemas.microsoft.com/office/drawing/2014/main" id="{1D9E0238-DCF2-4017-9F3F-8C689BF86734}"/>
            </a:ext>
          </a:extLst>
        </xdr:cNvPr>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60" name="テキスト ボックス 159">
          <a:extLst>
            <a:ext uri="{FF2B5EF4-FFF2-40B4-BE49-F238E27FC236}">
              <a16:creationId xmlns:a16="http://schemas.microsoft.com/office/drawing/2014/main" id="{E621BA66-71FD-4901-9A00-F0BDEBF53F64}"/>
            </a:ext>
          </a:extLst>
        </xdr:cNvPr>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1" name="楕円 160">
          <a:extLst>
            <a:ext uri="{FF2B5EF4-FFF2-40B4-BE49-F238E27FC236}">
              <a16:creationId xmlns:a16="http://schemas.microsoft.com/office/drawing/2014/main" id="{DD81277B-1EC7-40BB-937F-620B261F0EC8}"/>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62" name="テキスト ボックス 161">
          <a:extLst>
            <a:ext uri="{FF2B5EF4-FFF2-40B4-BE49-F238E27FC236}">
              <a16:creationId xmlns:a16="http://schemas.microsoft.com/office/drawing/2014/main" id="{9AF44B43-B153-495D-8AF6-72CAF2A3D1C5}"/>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2A72E98B-1AA3-4337-87D4-213F05C4F19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BB53B839-6238-4A07-B04B-34A27F8F7D5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2ED19958-577A-4AB8-AE78-6C753AAA903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1D6A42DC-746E-430B-9F48-FC781FEB5A2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E6B9D7A9-B3E2-4E8C-A9BD-CBC7EBCD669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89518094-5B9D-40B7-AC0C-0DA48E6A9C9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1F20A9BC-C417-43E8-BBBE-5AF904A80BB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FF870FC-6DEC-4E6E-9C3B-CFCDA296E75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ED572D19-E208-4605-A45A-C1063A22165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230B483B-D16D-4D55-A700-FA145AD5EFD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67801903-B34B-49E1-881F-8DD2830C1B9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56BFB692-D962-43B0-831C-8084B5D2301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E27F8B3F-0803-45A5-8158-89257E3E9EB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令和４年度は、住民税非課税世帯等への臨時特別給付金関連事業の実施などに伴い物件費が増加したため、前年度より増加となった。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今後もさらなる委託化によるコスト削減を含めた適切な人員配置を進めることにより、類似団体内平均値の水準を目指す。</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A5DD7155-886E-45A2-8967-CB3B1C694A6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D969ACAC-5C56-4AF7-A830-A56C4ED637B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13788D36-DFBB-4FB7-9426-059D252CA3F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4538067B-65FB-4AB3-AC32-5072F47D1F4C}"/>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26F5AD04-4227-4901-BE51-EC024F3E13D8}"/>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4ED77843-45D6-4945-B059-F06A95BE796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2A49E616-A091-4814-9DA8-582F5B6BEEC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61B6D038-19C0-46D5-A44B-FC8369212412}"/>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23C0D950-66E6-4EE9-8740-2A49E5D4E24C}"/>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98669357-1AD4-4CDE-9BB3-8F322723193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A7F0AEA3-A5DA-4192-B450-04BA7AB8B1F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124EAA5B-F3BB-4C43-818E-5251D58E073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4CA02E81-AA81-44D3-BD87-AAB76DCD9EEE}"/>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863E7C9E-1F45-4092-9041-FC4E6BD908A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B9847742-991B-4DD6-A0D9-A793BB4DC7F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83978CFA-8365-43E1-8681-578D525C7F5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4624FE8A-DB0F-4F78-8783-1A518AA492E6}"/>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EFB35757-3FAD-4C2A-836C-DFF33383472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51B2FB00-9338-4AD6-BB72-A95B1F52B973}"/>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82063F55-0DFC-4810-8665-57AB6A616C16}"/>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4CE12363-6F9A-4487-9F8A-6BC0599099F9}"/>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26321</xdr:rowOff>
    </xdr:from>
    <xdr:to>
      <xdr:col>23</xdr:col>
      <xdr:colOff>133350</xdr:colOff>
      <xdr:row>85</xdr:row>
      <xdr:rowOff>71819</xdr:rowOff>
    </xdr:to>
    <xdr:cxnSp macro="">
      <xdr:nvCxnSpPr>
        <xdr:cNvPr id="197" name="直線コネクタ 196">
          <a:extLst>
            <a:ext uri="{FF2B5EF4-FFF2-40B4-BE49-F238E27FC236}">
              <a16:creationId xmlns:a16="http://schemas.microsoft.com/office/drawing/2014/main" id="{4F71358C-CD19-4D51-A123-EC6121CD8545}"/>
            </a:ext>
          </a:extLst>
        </xdr:cNvPr>
        <xdr:cNvCxnSpPr/>
      </xdr:nvCxnSpPr>
      <xdr:spPr>
        <a:xfrm>
          <a:off x="4114800" y="14599571"/>
          <a:ext cx="838200" cy="4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5CD89DB3-508E-486B-9179-7721967114A9}"/>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B5145162-66C1-41CF-8FB2-245EB35140C2}"/>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124892</xdr:rowOff>
    </xdr:from>
    <xdr:to>
      <xdr:col>19</xdr:col>
      <xdr:colOff>133350</xdr:colOff>
      <xdr:row>85</xdr:row>
      <xdr:rowOff>26321</xdr:rowOff>
    </xdr:to>
    <xdr:cxnSp macro="">
      <xdr:nvCxnSpPr>
        <xdr:cNvPr id="200" name="直線コネクタ 199">
          <a:extLst>
            <a:ext uri="{FF2B5EF4-FFF2-40B4-BE49-F238E27FC236}">
              <a16:creationId xmlns:a16="http://schemas.microsoft.com/office/drawing/2014/main" id="{9A105E9B-7953-4C1A-ABF4-074077303C29}"/>
            </a:ext>
          </a:extLst>
        </xdr:cNvPr>
        <xdr:cNvCxnSpPr/>
      </xdr:nvCxnSpPr>
      <xdr:spPr>
        <a:xfrm>
          <a:off x="3225800" y="14355242"/>
          <a:ext cx="889000" cy="2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194D6A32-23AB-48F0-B1ED-8AD42D612BF7}"/>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D5FB877C-DDE9-4579-B179-C79893766AB8}"/>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9080</xdr:rowOff>
    </xdr:from>
    <xdr:to>
      <xdr:col>15</xdr:col>
      <xdr:colOff>82550</xdr:colOff>
      <xdr:row>83</xdr:row>
      <xdr:rowOff>124892</xdr:rowOff>
    </xdr:to>
    <xdr:cxnSp macro="">
      <xdr:nvCxnSpPr>
        <xdr:cNvPr id="203" name="直線コネクタ 202">
          <a:extLst>
            <a:ext uri="{FF2B5EF4-FFF2-40B4-BE49-F238E27FC236}">
              <a16:creationId xmlns:a16="http://schemas.microsoft.com/office/drawing/2014/main" id="{F84550CB-C9D9-48C3-8C31-1005434A2A68}"/>
            </a:ext>
          </a:extLst>
        </xdr:cNvPr>
        <xdr:cNvCxnSpPr/>
      </xdr:nvCxnSpPr>
      <xdr:spPr>
        <a:xfrm>
          <a:off x="2336800" y="14239430"/>
          <a:ext cx="889000" cy="1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C18D55CF-99DF-435A-A928-A682CFA503E6}"/>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a:extLst>
            <a:ext uri="{FF2B5EF4-FFF2-40B4-BE49-F238E27FC236}">
              <a16:creationId xmlns:a16="http://schemas.microsoft.com/office/drawing/2014/main" id="{B1ACD912-B4FB-45DF-8846-A6AB86773299}"/>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169242</xdr:rowOff>
    </xdr:from>
    <xdr:to>
      <xdr:col>11</xdr:col>
      <xdr:colOff>31750</xdr:colOff>
      <xdr:row>83</xdr:row>
      <xdr:rowOff>9080</xdr:rowOff>
    </xdr:to>
    <xdr:cxnSp macro="">
      <xdr:nvCxnSpPr>
        <xdr:cNvPr id="206" name="直線コネクタ 205">
          <a:extLst>
            <a:ext uri="{FF2B5EF4-FFF2-40B4-BE49-F238E27FC236}">
              <a16:creationId xmlns:a16="http://schemas.microsoft.com/office/drawing/2014/main" id="{ECAD54C2-455C-4D39-A5AC-3EA6B7B747CD}"/>
            </a:ext>
          </a:extLst>
        </xdr:cNvPr>
        <xdr:cNvCxnSpPr/>
      </xdr:nvCxnSpPr>
      <xdr:spPr>
        <a:xfrm>
          <a:off x="1447800" y="14228142"/>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B153392F-DBB1-450F-8655-68187E39609C}"/>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a:extLst>
            <a:ext uri="{FF2B5EF4-FFF2-40B4-BE49-F238E27FC236}">
              <a16:creationId xmlns:a16="http://schemas.microsoft.com/office/drawing/2014/main" id="{AC044D41-71CB-44D4-99CE-F8E7D2D4DC31}"/>
            </a:ext>
          </a:extLst>
        </xdr:cNvPr>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2FDD7E0D-F7B8-47A1-AEEF-EFFE2962C78F}"/>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a:extLst>
            <a:ext uri="{FF2B5EF4-FFF2-40B4-BE49-F238E27FC236}">
              <a16:creationId xmlns:a16="http://schemas.microsoft.com/office/drawing/2014/main" id="{90B86EFF-4442-4943-94F6-71055FBD6BD7}"/>
            </a:ext>
          </a:extLst>
        </xdr:cNvPr>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D8A44D5-86E6-4CF4-A9E3-A4E80B94E4E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4C8BEA9-86FB-4D0D-AA1E-F7327A6B647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46E759F-C6F2-4B48-BF60-C47B42ED354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D0F8ACA-DD6C-4692-9C9D-78216984B07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FFDC27B-42B3-4633-92EF-71555E9264D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21019</xdr:rowOff>
    </xdr:from>
    <xdr:to>
      <xdr:col>23</xdr:col>
      <xdr:colOff>184150</xdr:colOff>
      <xdr:row>85</xdr:row>
      <xdr:rowOff>122619</xdr:rowOff>
    </xdr:to>
    <xdr:sp macro="" textlink="">
      <xdr:nvSpPr>
        <xdr:cNvPr id="216" name="楕円 215">
          <a:extLst>
            <a:ext uri="{FF2B5EF4-FFF2-40B4-BE49-F238E27FC236}">
              <a16:creationId xmlns:a16="http://schemas.microsoft.com/office/drawing/2014/main" id="{AD7B507D-08EB-4920-9A3A-902979F22282}"/>
            </a:ext>
          </a:extLst>
        </xdr:cNvPr>
        <xdr:cNvSpPr/>
      </xdr:nvSpPr>
      <xdr:spPr>
        <a:xfrm>
          <a:off x="4902200" y="145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164546</xdr:rowOff>
    </xdr:from>
    <xdr:ext cx="762000" cy="259045"/>
    <xdr:sp macro="" textlink="">
      <xdr:nvSpPr>
        <xdr:cNvPr id="217" name="人件費・物件費等の状況該当値テキスト">
          <a:extLst>
            <a:ext uri="{FF2B5EF4-FFF2-40B4-BE49-F238E27FC236}">
              <a16:creationId xmlns:a16="http://schemas.microsoft.com/office/drawing/2014/main" id="{C25CA9E8-9190-4D4B-B24C-E47214BF3923}"/>
            </a:ext>
          </a:extLst>
        </xdr:cNvPr>
        <xdr:cNvSpPr txBox="1"/>
      </xdr:nvSpPr>
      <xdr:spPr>
        <a:xfrm>
          <a:off x="5041900" y="1456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146971</xdr:rowOff>
    </xdr:from>
    <xdr:to>
      <xdr:col>19</xdr:col>
      <xdr:colOff>184150</xdr:colOff>
      <xdr:row>85</xdr:row>
      <xdr:rowOff>77121</xdr:rowOff>
    </xdr:to>
    <xdr:sp macro="" textlink="">
      <xdr:nvSpPr>
        <xdr:cNvPr id="218" name="楕円 217">
          <a:extLst>
            <a:ext uri="{FF2B5EF4-FFF2-40B4-BE49-F238E27FC236}">
              <a16:creationId xmlns:a16="http://schemas.microsoft.com/office/drawing/2014/main" id="{E9487BEA-C876-46CA-BD9A-1F32D0607763}"/>
            </a:ext>
          </a:extLst>
        </xdr:cNvPr>
        <xdr:cNvSpPr/>
      </xdr:nvSpPr>
      <xdr:spPr>
        <a:xfrm>
          <a:off x="4064000" y="145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61898</xdr:rowOff>
    </xdr:from>
    <xdr:ext cx="736600" cy="259045"/>
    <xdr:sp macro="" textlink="">
      <xdr:nvSpPr>
        <xdr:cNvPr id="219" name="テキスト ボックス 218">
          <a:extLst>
            <a:ext uri="{FF2B5EF4-FFF2-40B4-BE49-F238E27FC236}">
              <a16:creationId xmlns:a16="http://schemas.microsoft.com/office/drawing/2014/main" id="{27574985-884C-477C-A298-818D1BE953FC}"/>
            </a:ext>
          </a:extLst>
        </xdr:cNvPr>
        <xdr:cNvSpPr txBox="1"/>
      </xdr:nvSpPr>
      <xdr:spPr>
        <a:xfrm>
          <a:off x="3733800" y="1463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74092</xdr:rowOff>
    </xdr:from>
    <xdr:to>
      <xdr:col>15</xdr:col>
      <xdr:colOff>133350</xdr:colOff>
      <xdr:row>84</xdr:row>
      <xdr:rowOff>4242</xdr:rowOff>
    </xdr:to>
    <xdr:sp macro="" textlink="">
      <xdr:nvSpPr>
        <xdr:cNvPr id="220" name="楕円 219">
          <a:extLst>
            <a:ext uri="{FF2B5EF4-FFF2-40B4-BE49-F238E27FC236}">
              <a16:creationId xmlns:a16="http://schemas.microsoft.com/office/drawing/2014/main" id="{FFE42DBF-DF08-4F93-9BEF-C0D046F826EF}"/>
            </a:ext>
          </a:extLst>
        </xdr:cNvPr>
        <xdr:cNvSpPr/>
      </xdr:nvSpPr>
      <xdr:spPr>
        <a:xfrm>
          <a:off x="3175000" y="143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160469</xdr:rowOff>
    </xdr:from>
    <xdr:ext cx="762000" cy="259045"/>
    <xdr:sp macro="" textlink="">
      <xdr:nvSpPr>
        <xdr:cNvPr id="221" name="テキスト ボックス 220">
          <a:extLst>
            <a:ext uri="{FF2B5EF4-FFF2-40B4-BE49-F238E27FC236}">
              <a16:creationId xmlns:a16="http://schemas.microsoft.com/office/drawing/2014/main" id="{0BD368CB-CA3A-4069-897B-8925FA3D2F64}"/>
            </a:ext>
          </a:extLst>
        </xdr:cNvPr>
        <xdr:cNvSpPr txBox="1"/>
      </xdr:nvSpPr>
      <xdr:spPr>
        <a:xfrm>
          <a:off x="2844800" y="1439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129730</xdr:rowOff>
    </xdr:from>
    <xdr:to>
      <xdr:col>11</xdr:col>
      <xdr:colOff>82550</xdr:colOff>
      <xdr:row>83</xdr:row>
      <xdr:rowOff>59880</xdr:rowOff>
    </xdr:to>
    <xdr:sp macro="" textlink="">
      <xdr:nvSpPr>
        <xdr:cNvPr id="222" name="楕円 221">
          <a:extLst>
            <a:ext uri="{FF2B5EF4-FFF2-40B4-BE49-F238E27FC236}">
              <a16:creationId xmlns:a16="http://schemas.microsoft.com/office/drawing/2014/main" id="{432A69F2-5513-4365-A518-F4EE787B54BA}"/>
            </a:ext>
          </a:extLst>
        </xdr:cNvPr>
        <xdr:cNvSpPr/>
      </xdr:nvSpPr>
      <xdr:spPr>
        <a:xfrm>
          <a:off x="2286000" y="1418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44657</xdr:rowOff>
    </xdr:from>
    <xdr:ext cx="762000" cy="259045"/>
    <xdr:sp macro="" textlink="">
      <xdr:nvSpPr>
        <xdr:cNvPr id="223" name="テキスト ボックス 222">
          <a:extLst>
            <a:ext uri="{FF2B5EF4-FFF2-40B4-BE49-F238E27FC236}">
              <a16:creationId xmlns:a16="http://schemas.microsoft.com/office/drawing/2014/main" id="{63A7FA1D-16AC-450A-85DD-2CAD58641104}"/>
            </a:ext>
          </a:extLst>
        </xdr:cNvPr>
        <xdr:cNvSpPr txBox="1"/>
      </xdr:nvSpPr>
      <xdr:spPr>
        <a:xfrm>
          <a:off x="1955800" y="1427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118442</xdr:rowOff>
    </xdr:from>
    <xdr:to>
      <xdr:col>7</xdr:col>
      <xdr:colOff>31750</xdr:colOff>
      <xdr:row>83</xdr:row>
      <xdr:rowOff>48592</xdr:rowOff>
    </xdr:to>
    <xdr:sp macro="" textlink="">
      <xdr:nvSpPr>
        <xdr:cNvPr id="224" name="楕円 223">
          <a:extLst>
            <a:ext uri="{FF2B5EF4-FFF2-40B4-BE49-F238E27FC236}">
              <a16:creationId xmlns:a16="http://schemas.microsoft.com/office/drawing/2014/main" id="{F411EC62-0794-4A04-BCD6-CC18AF8F2C7A}"/>
            </a:ext>
          </a:extLst>
        </xdr:cNvPr>
        <xdr:cNvSpPr/>
      </xdr:nvSpPr>
      <xdr:spPr>
        <a:xfrm>
          <a:off x="1397000" y="141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33369</xdr:rowOff>
    </xdr:from>
    <xdr:ext cx="762000" cy="259045"/>
    <xdr:sp macro="" textlink="">
      <xdr:nvSpPr>
        <xdr:cNvPr id="225" name="テキスト ボックス 224">
          <a:extLst>
            <a:ext uri="{FF2B5EF4-FFF2-40B4-BE49-F238E27FC236}">
              <a16:creationId xmlns:a16="http://schemas.microsoft.com/office/drawing/2014/main" id="{8F432382-9C97-4CEB-8E5B-29CAC9AC4384}"/>
            </a:ext>
          </a:extLst>
        </xdr:cNvPr>
        <xdr:cNvSpPr txBox="1"/>
      </xdr:nvSpPr>
      <xdr:spPr>
        <a:xfrm>
          <a:off x="1066800" y="1426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CC4B07F3-F6FF-4345-8D3B-DC2BD7D8311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1A379403-DBE6-4EBE-BEB2-8B16516DEDF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60FBAFCD-E099-454C-9F9A-6520A485C68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E5A91FE-19D3-4F0B-9F23-3EA0F758123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12B94E06-0E08-4067-8EEE-F08B7023529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DA1FE44E-974A-4562-9397-D8C6DD9CC03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53383057-E125-49F2-AF6A-AD1E55A8BFC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4A9CF241-6031-4862-9144-53328F8FAA0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67FE712C-0AD5-492C-AF2A-3ED89EFE8EE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664A062F-6402-4D93-9130-DD9864005CC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FB304DC3-2889-4555-9FAF-10D91AC84F4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939BAE5-48CA-4B7E-9053-82A87B077F3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19688D1-C568-4EBF-B159-74B2A2D00B1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国と比較し初任給基準が高いこと、若年層職員が増加していること及び</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歳超職員の昇給停止を行っていないことなどから、近年ラスパイレス指数が類似団体を上回っている状況。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今後、等級別職員数や年齢構成を考慮した採用により給与水準の適正化に努める。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31949C1F-B3AF-4761-9598-83E63AE3E50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22CD181D-1A58-4BB1-AE89-6980DFAB9E7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30173064-EBF7-4E15-83BB-89781CE62CBD}"/>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852D29AB-1DF8-45CB-AC68-3E1C0F56F29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70BC155E-9FB1-4D49-B7A1-8AB59708E88F}"/>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DF3341DE-2996-4A00-8B84-7BDBF017BEE4}"/>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7DB2D0CB-A2A5-48DE-9052-DB348DFFA91A}"/>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738746B0-5E47-488A-99AA-573B09D0050A}"/>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D6E91AB3-726C-42A5-A163-0771B279095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D236165C-E3A0-412B-A862-D7D58C10D39A}"/>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81BF5731-4D93-4749-8379-937CA7472A2E}"/>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ADA42FCF-FDEA-4CD7-A256-0D1A88F7ABA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7A16A89-74E5-428F-B406-F1A5D19EF108}"/>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F3E4BFCB-6C13-4DB3-95D9-F1A2A2777A5B}"/>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69157558-4FCE-4FE3-9FF4-6526089A6FC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D6B890AF-ECE5-4CDE-8B49-D09486AD16C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B7D02C1-54DD-4864-8D12-FF68CE407A8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74D074DD-6656-4B35-B1EA-4D18817DC40C}"/>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B4DCDF40-FF14-46FF-9543-D8B7DAAEA9A5}"/>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CEEA5CBB-A4EE-4EB7-9914-1CE6B0BD8372}"/>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16FBE59E-5DBC-44C9-81E1-EABF0DCD35AE}"/>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581EBB03-0573-47E9-A806-51A2830557A6}"/>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834B7BFE-5206-41A4-B7ED-56A0EBF792B1}"/>
            </a:ext>
          </a:extLst>
        </xdr:cNvPr>
        <xdr:cNvCxnSpPr/>
      </xdr:nvCxnSpPr>
      <xdr:spPr>
        <a:xfrm flipV="1">
          <a:off x="16179800" y="14880771"/>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CD898656-D622-4D88-A810-3332C5F22123}"/>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5DF25ED0-9A27-4FEC-9039-6CC58939B43C}"/>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87</xdr:row>
      <xdr:rowOff>136979</xdr:rowOff>
    </xdr:to>
    <xdr:cxnSp macro="">
      <xdr:nvCxnSpPr>
        <xdr:cNvPr id="264" name="直線コネクタ 263">
          <a:extLst>
            <a:ext uri="{FF2B5EF4-FFF2-40B4-BE49-F238E27FC236}">
              <a16:creationId xmlns:a16="http://schemas.microsoft.com/office/drawing/2014/main" id="{16CB9FB9-622C-4052-AB47-1607574D7D2B}"/>
            </a:ext>
          </a:extLst>
        </xdr:cNvPr>
        <xdr:cNvCxnSpPr/>
      </xdr:nvCxnSpPr>
      <xdr:spPr>
        <a:xfrm>
          <a:off x="15290800" y="15053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FD975920-4B06-491A-A7ED-C079DF77FB5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F0E8694D-5559-482C-B9BD-58E38975077A}"/>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136979</xdr:rowOff>
    </xdr:to>
    <xdr:cxnSp macro="">
      <xdr:nvCxnSpPr>
        <xdr:cNvPr id="267" name="直線コネクタ 266">
          <a:extLst>
            <a:ext uri="{FF2B5EF4-FFF2-40B4-BE49-F238E27FC236}">
              <a16:creationId xmlns:a16="http://schemas.microsoft.com/office/drawing/2014/main" id="{DED3BE37-E3E7-464A-830C-1D728AD1730B}"/>
            </a:ext>
          </a:extLst>
        </xdr:cNvPr>
        <xdr:cNvCxnSpPr/>
      </xdr:nvCxnSpPr>
      <xdr:spPr>
        <a:xfrm>
          <a:off x="14401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4A36FA95-82CA-44D8-8273-359DDC768001}"/>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BE4DBEBD-39C0-410C-8C76-147C3FA3D212}"/>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102507</xdr:rowOff>
    </xdr:to>
    <xdr:cxnSp macro="">
      <xdr:nvCxnSpPr>
        <xdr:cNvPr id="270" name="直線コネクタ 269">
          <a:extLst>
            <a:ext uri="{FF2B5EF4-FFF2-40B4-BE49-F238E27FC236}">
              <a16:creationId xmlns:a16="http://schemas.microsoft.com/office/drawing/2014/main" id="{CA516BCA-6019-4B26-B4BC-C1518B4C719F}"/>
            </a:ext>
          </a:extLst>
        </xdr:cNvPr>
        <xdr:cNvCxnSpPr/>
      </xdr:nvCxnSpPr>
      <xdr:spPr>
        <a:xfrm>
          <a:off x="13512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427AF294-2EDA-4BE3-83F6-99DA815934B3}"/>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95DE6006-2298-4B4D-B069-937D975684FA}"/>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EC11BACA-FBBF-47CD-94F0-86A264F73D1B}"/>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A5495E76-5CFE-4B91-80DF-7A383EAFC8FA}"/>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B0D27D9-FFF2-4EE3-A76A-0A805814655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8EDFF7A-B848-4838-9FE0-F4BAFA95F89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D54ADAA-E84E-4E84-8BC5-172F91D30C8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3F63BD6-848F-4765-9B8C-4058FB3B2DD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A1B06B60-F26F-4440-A38D-44296F15AB7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a:extLst>
            <a:ext uri="{FF2B5EF4-FFF2-40B4-BE49-F238E27FC236}">
              <a16:creationId xmlns:a16="http://schemas.microsoft.com/office/drawing/2014/main" id="{3A920957-9301-4D50-83C0-F045B3B2452A}"/>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a:extLst>
            <a:ext uri="{FF2B5EF4-FFF2-40B4-BE49-F238E27FC236}">
              <a16:creationId xmlns:a16="http://schemas.microsoft.com/office/drawing/2014/main" id="{80C72E51-9D4E-4945-9159-80B546986A39}"/>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CACB5D63-9BB4-41FC-B6E8-B7C95058772D}"/>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5BBD326D-640E-4F9C-8B5E-3550DC8B52A4}"/>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4" name="楕円 283">
          <a:extLst>
            <a:ext uri="{FF2B5EF4-FFF2-40B4-BE49-F238E27FC236}">
              <a16:creationId xmlns:a16="http://schemas.microsoft.com/office/drawing/2014/main" id="{6DE52A19-DB82-41F2-8B9E-B02766D16B6F}"/>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5" name="テキスト ボックス 284">
          <a:extLst>
            <a:ext uri="{FF2B5EF4-FFF2-40B4-BE49-F238E27FC236}">
              <a16:creationId xmlns:a16="http://schemas.microsoft.com/office/drawing/2014/main" id="{92C1495A-8214-4A87-B9A4-CECF65B82997}"/>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5995AA0C-314F-4367-9EEA-3D8A8926DACE}"/>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C9E3F803-C613-4ACE-99D9-4A788D374434}"/>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a:extLst>
            <a:ext uri="{FF2B5EF4-FFF2-40B4-BE49-F238E27FC236}">
              <a16:creationId xmlns:a16="http://schemas.microsoft.com/office/drawing/2014/main" id="{1C5E7FBF-CB44-44A2-934B-D28932E5B493}"/>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a:extLst>
            <a:ext uri="{FF2B5EF4-FFF2-40B4-BE49-F238E27FC236}">
              <a16:creationId xmlns:a16="http://schemas.microsoft.com/office/drawing/2014/main" id="{6F9C679A-C90F-4F36-8C39-6FEF39AB31EB}"/>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485F00C5-AC47-4E01-9569-211584D773E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22ED0239-610D-484E-AE14-234495E2AB7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AA190B0-1545-478A-8DEA-F74F0390804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95A79D61-1DBB-4451-AFD0-5824669270E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5D455207-AFE1-4152-9092-C81E22D47B5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D3E2D24A-E7A3-4071-9524-476D6CF61C7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8BD5B747-B8E1-43FB-8D20-56F4D63B765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49154C4D-335B-48DB-A390-B00D4855051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8C4B8C40-5068-4D7E-AC18-E341554AC62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FBFEE4A3-AC48-4329-894F-957BCF7D9A6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E7B08567-EE9C-41D1-83D7-2E887D20839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6949C2FE-F1FA-4758-81E3-B12F769C012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BFBE0412-73B9-4EC2-B559-8017A279F32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業務の委託化など、様々な分野で行政のスリム化を進めており、平成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年度以降類似団体平均値を下回る職員数となっている。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今後も安定的な財政構造を確立し、行政サービスの質を維持しつつ適正な定員管理に努める。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6F6FED7-333F-490E-9933-188D8C0063D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D6923C2B-2870-4D2F-9CB0-C6B0825385D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3999BB98-2162-4DF2-80E0-DEA22F791DC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F6B8BD25-8E2A-4D50-BC02-EDAA8EB11ED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9F16B326-AF04-4452-BFEE-F3B8AD1E4F6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9595B5FF-BE21-44FF-B3A9-1E91534596A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A271E340-7945-4F26-868C-D46E8D5F136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D6C9B3C7-D1D1-4B24-99B6-6523F1DE887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82139558-6D0B-4636-B97A-E043CC89B84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16A51637-7F2B-4B16-9469-D1AE5FB08FB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E005910D-3716-4972-B98C-63E8C7BBE54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C36A28B-C141-4CC8-AA5E-7B6522A9C791}"/>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7A9630AF-D1CE-4904-B5C2-2D69B849374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8D7ECF01-F242-4C26-8DA5-B311BEAF652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FA04101F-53A0-4137-BD6A-4C2ECB86AAF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8C521589-A563-42A2-A072-B51930DD2E5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C360EAB1-7172-468E-BAFD-5AFF62AF98C8}"/>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E6A1204A-3D8E-46BA-806D-768FA375C29E}"/>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843E8BB1-D293-4A88-9BA9-343DBB0E9901}"/>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9A8D7DD0-4D0F-4C03-9FFD-6EE2AD8938DB}"/>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25A11DE0-0089-4873-97FF-0E712C024108}"/>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62</xdr:row>
      <xdr:rowOff>153035</xdr:rowOff>
    </xdr:to>
    <xdr:cxnSp macro="">
      <xdr:nvCxnSpPr>
        <xdr:cNvPr id="324" name="直線コネクタ 323">
          <a:extLst>
            <a:ext uri="{FF2B5EF4-FFF2-40B4-BE49-F238E27FC236}">
              <a16:creationId xmlns:a16="http://schemas.microsoft.com/office/drawing/2014/main" id="{534F241B-5A61-4CF6-8562-31D6C45F9D3E}"/>
            </a:ext>
          </a:extLst>
        </xdr:cNvPr>
        <xdr:cNvCxnSpPr/>
      </xdr:nvCxnSpPr>
      <xdr:spPr>
        <a:xfrm>
          <a:off x="16179800" y="107708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97FC277E-03D8-4E27-BC67-309136F2BD28}"/>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B5967118-B4A7-4905-89EA-D15BBA2E697C}"/>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136948</xdr:rowOff>
    </xdr:from>
    <xdr:to>
      <xdr:col>77</xdr:col>
      <xdr:colOff>44450</xdr:colOff>
      <xdr:row>62</xdr:row>
      <xdr:rowOff>140970</xdr:rowOff>
    </xdr:to>
    <xdr:cxnSp macro="">
      <xdr:nvCxnSpPr>
        <xdr:cNvPr id="327" name="直線コネクタ 326">
          <a:extLst>
            <a:ext uri="{FF2B5EF4-FFF2-40B4-BE49-F238E27FC236}">
              <a16:creationId xmlns:a16="http://schemas.microsoft.com/office/drawing/2014/main" id="{DF13C107-2D05-4F49-86D3-BBD05B14DF1F}"/>
            </a:ext>
          </a:extLst>
        </xdr:cNvPr>
        <xdr:cNvCxnSpPr/>
      </xdr:nvCxnSpPr>
      <xdr:spPr>
        <a:xfrm>
          <a:off x="15290800" y="107668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91ACD2F7-ACDD-460D-85D5-6F0C43D938F3}"/>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2DD17DD2-EAC9-4F25-A417-35566B9DA901}"/>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114829</xdr:rowOff>
    </xdr:from>
    <xdr:to>
      <xdr:col>72</xdr:col>
      <xdr:colOff>203200</xdr:colOff>
      <xdr:row>62</xdr:row>
      <xdr:rowOff>136948</xdr:rowOff>
    </xdr:to>
    <xdr:cxnSp macro="">
      <xdr:nvCxnSpPr>
        <xdr:cNvPr id="330" name="直線コネクタ 329">
          <a:extLst>
            <a:ext uri="{FF2B5EF4-FFF2-40B4-BE49-F238E27FC236}">
              <a16:creationId xmlns:a16="http://schemas.microsoft.com/office/drawing/2014/main" id="{096B4C28-EE0C-4B01-A364-861A616D84E7}"/>
            </a:ext>
          </a:extLst>
        </xdr:cNvPr>
        <xdr:cNvCxnSpPr/>
      </xdr:nvCxnSpPr>
      <xdr:spPr>
        <a:xfrm>
          <a:off x="14401800" y="1074472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13844087-0B4E-46E0-AC60-7BE5EED1A789}"/>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B2AACD88-9F16-4784-8BCC-B0D7F48DA906}"/>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114829</xdr:rowOff>
    </xdr:from>
    <xdr:to>
      <xdr:col>68</xdr:col>
      <xdr:colOff>152400</xdr:colOff>
      <xdr:row>62</xdr:row>
      <xdr:rowOff>128905</xdr:rowOff>
    </xdr:to>
    <xdr:cxnSp macro="">
      <xdr:nvCxnSpPr>
        <xdr:cNvPr id="333" name="直線コネクタ 332">
          <a:extLst>
            <a:ext uri="{FF2B5EF4-FFF2-40B4-BE49-F238E27FC236}">
              <a16:creationId xmlns:a16="http://schemas.microsoft.com/office/drawing/2014/main" id="{8E24C2AC-8D56-4D37-8431-9FF93AA9D77F}"/>
            </a:ext>
          </a:extLst>
        </xdr:cNvPr>
        <xdr:cNvCxnSpPr/>
      </xdr:nvCxnSpPr>
      <xdr:spPr>
        <a:xfrm flipV="1">
          <a:off x="13512800" y="1074472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F68E845-2D42-4759-9149-1F7E90C44895}"/>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C60DCCBE-C1C4-419F-9242-CBBEF3647042}"/>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D820B491-21AB-47A3-ACB8-E8BD2D3692C1}"/>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5F7CB739-BDA1-40A3-827A-615B7AA25DFD}"/>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398DEC1-8EC5-41E4-BF78-9BE807FD766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CC6ACFB-B97C-4A41-A8A3-304ED9218B8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9D0814D-E648-4800-8731-2BB672F075A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E63A981-6022-4263-809F-BCF9A0A0358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A4227581-5487-4571-936C-86FD2E11B71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43" name="楕円 342">
          <a:extLst>
            <a:ext uri="{FF2B5EF4-FFF2-40B4-BE49-F238E27FC236}">
              <a16:creationId xmlns:a16="http://schemas.microsoft.com/office/drawing/2014/main" id="{16E6C722-8CA6-4838-A8CE-92552A605F78}"/>
            </a:ext>
          </a:extLst>
        </xdr:cNvPr>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118762</xdr:rowOff>
    </xdr:from>
    <xdr:ext cx="762000" cy="259045"/>
    <xdr:sp macro="" textlink="">
      <xdr:nvSpPr>
        <xdr:cNvPr id="344" name="定員管理の状況該当値テキスト">
          <a:extLst>
            <a:ext uri="{FF2B5EF4-FFF2-40B4-BE49-F238E27FC236}">
              <a16:creationId xmlns:a16="http://schemas.microsoft.com/office/drawing/2014/main" id="{58B263C6-0124-49A9-B69C-DF5DFBB41E09}"/>
            </a:ext>
          </a:extLst>
        </xdr:cNvPr>
        <xdr:cNvSpPr txBox="1"/>
      </xdr:nvSpPr>
      <xdr:spPr>
        <a:xfrm>
          <a:off x="17106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5" name="楕円 344">
          <a:extLst>
            <a:ext uri="{FF2B5EF4-FFF2-40B4-BE49-F238E27FC236}">
              <a16:creationId xmlns:a16="http://schemas.microsoft.com/office/drawing/2014/main" id="{4C1ECB7E-1AFE-4A95-B081-0F9BED39CDCD}"/>
            </a:ext>
          </a:extLst>
        </xdr:cNvPr>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30497</xdr:rowOff>
    </xdr:from>
    <xdr:ext cx="736600" cy="259045"/>
    <xdr:sp macro="" textlink="">
      <xdr:nvSpPr>
        <xdr:cNvPr id="346" name="テキスト ボックス 345">
          <a:extLst>
            <a:ext uri="{FF2B5EF4-FFF2-40B4-BE49-F238E27FC236}">
              <a16:creationId xmlns:a16="http://schemas.microsoft.com/office/drawing/2014/main" id="{FACCBB1B-152F-446E-9D2F-3345CA41F666}"/>
            </a:ext>
          </a:extLst>
        </xdr:cNvPr>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86148</xdr:rowOff>
    </xdr:from>
    <xdr:to>
      <xdr:col>73</xdr:col>
      <xdr:colOff>44450</xdr:colOff>
      <xdr:row>63</xdr:row>
      <xdr:rowOff>16298</xdr:rowOff>
    </xdr:to>
    <xdr:sp macro="" textlink="">
      <xdr:nvSpPr>
        <xdr:cNvPr id="347" name="楕円 346">
          <a:extLst>
            <a:ext uri="{FF2B5EF4-FFF2-40B4-BE49-F238E27FC236}">
              <a16:creationId xmlns:a16="http://schemas.microsoft.com/office/drawing/2014/main" id="{ADE19E82-5D08-45DD-9DFE-78C7CF59ACD1}"/>
            </a:ext>
          </a:extLst>
        </xdr:cNvPr>
        <xdr:cNvSpPr/>
      </xdr:nvSpPr>
      <xdr:spPr>
        <a:xfrm>
          <a:off x="15240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26475</xdr:rowOff>
    </xdr:from>
    <xdr:ext cx="762000" cy="259045"/>
    <xdr:sp macro="" textlink="">
      <xdr:nvSpPr>
        <xdr:cNvPr id="348" name="テキスト ボックス 347">
          <a:extLst>
            <a:ext uri="{FF2B5EF4-FFF2-40B4-BE49-F238E27FC236}">
              <a16:creationId xmlns:a16="http://schemas.microsoft.com/office/drawing/2014/main" id="{2C6983D3-C74F-48F0-9DFC-958D3907D222}"/>
            </a:ext>
          </a:extLst>
        </xdr:cNvPr>
        <xdr:cNvSpPr txBox="1"/>
      </xdr:nvSpPr>
      <xdr:spPr>
        <a:xfrm>
          <a:off x="14909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64029</xdr:rowOff>
    </xdr:from>
    <xdr:to>
      <xdr:col>68</xdr:col>
      <xdr:colOff>203200</xdr:colOff>
      <xdr:row>62</xdr:row>
      <xdr:rowOff>165629</xdr:rowOff>
    </xdr:to>
    <xdr:sp macro="" textlink="">
      <xdr:nvSpPr>
        <xdr:cNvPr id="349" name="楕円 348">
          <a:extLst>
            <a:ext uri="{FF2B5EF4-FFF2-40B4-BE49-F238E27FC236}">
              <a16:creationId xmlns:a16="http://schemas.microsoft.com/office/drawing/2014/main" id="{7FA26A07-DE81-497C-B9D2-FF2A9254B63C}"/>
            </a:ext>
          </a:extLst>
        </xdr:cNvPr>
        <xdr:cNvSpPr/>
      </xdr:nvSpPr>
      <xdr:spPr>
        <a:xfrm>
          <a:off x="14351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4356</xdr:rowOff>
    </xdr:from>
    <xdr:ext cx="762000" cy="259045"/>
    <xdr:sp macro="" textlink="">
      <xdr:nvSpPr>
        <xdr:cNvPr id="350" name="テキスト ボックス 349">
          <a:extLst>
            <a:ext uri="{FF2B5EF4-FFF2-40B4-BE49-F238E27FC236}">
              <a16:creationId xmlns:a16="http://schemas.microsoft.com/office/drawing/2014/main" id="{58606766-8745-4139-88CC-3EF9F062434F}"/>
            </a:ext>
          </a:extLst>
        </xdr:cNvPr>
        <xdr:cNvSpPr txBox="1"/>
      </xdr:nvSpPr>
      <xdr:spPr>
        <a:xfrm>
          <a:off x="14020800" y="104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51" name="楕円 350">
          <a:extLst>
            <a:ext uri="{FF2B5EF4-FFF2-40B4-BE49-F238E27FC236}">
              <a16:creationId xmlns:a16="http://schemas.microsoft.com/office/drawing/2014/main" id="{485AEA69-45F0-4B94-B6D7-A5FF12C42CC1}"/>
            </a:ext>
          </a:extLst>
        </xdr:cNvPr>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18432</xdr:rowOff>
    </xdr:from>
    <xdr:ext cx="762000" cy="259045"/>
    <xdr:sp macro="" textlink="">
      <xdr:nvSpPr>
        <xdr:cNvPr id="352" name="テキスト ボックス 351">
          <a:extLst>
            <a:ext uri="{FF2B5EF4-FFF2-40B4-BE49-F238E27FC236}">
              <a16:creationId xmlns:a16="http://schemas.microsoft.com/office/drawing/2014/main" id="{08252C93-47B8-407D-A148-B696B7BC3A00}"/>
            </a:ext>
          </a:extLst>
        </xdr:cNvPr>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689ECC40-3603-4262-A2B8-5CDB5CB2C2E6}"/>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761DAB0A-79B3-416B-9BA8-C24C1A99397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A0ED3048-4573-439F-990B-438E8FDD76E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66A62006-71E2-4E8F-A591-EA70FA12DEE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1C5685A-98AF-4DE7-9485-7565803B882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6CD0539C-D8E0-4426-AF1D-5D721F4AFD2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4767286E-79B3-4BA1-9112-29443221D66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F9B71D7A-18E7-4822-83AC-AF38B887E15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536C493C-8BF2-4004-9A47-A311A4AD137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6111CFE8-3D65-49F5-895B-C55387E6BD1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D02B2F90-3725-46DB-AE6D-5F3DCA2D792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83E91DC-B0A1-4F96-9415-F728F5DDE18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7ADFB299-7D35-4877-A757-785FAC33710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令和４年度は、一般会計の元利償還金及び企業債の元利償還金に充当したと認められる一般会計からの繰入金が増加した結果、</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ポイント悪化したもの、類似団体内平均を下回る水準を維持している。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今後も地方債発行にあたっては、引き続き交付税算入率の高い地方債の活用を図るなど、実質公債費比率の適正な管理に努める。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1458551-380D-4ACE-BA36-D77447985EF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2272037D-0EEF-4CA3-9B60-B72A9D910B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7D5AC62E-AC43-44B8-B753-5C02CB56C91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12D3C565-3187-47EE-8882-38F9F636B25B}"/>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C52D1D8-E63F-4AA1-B2F0-3D58573598C6}"/>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7682ED1E-5713-45CA-B5B0-EF53182A30E7}"/>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5B2F368C-C7D0-4350-A1E6-65DF1BB66653}"/>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CC0F1AE0-D24F-44F8-B983-986D422A3CC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E33E229D-BCE1-461C-A58C-30DEA81BAE36}"/>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71E616AC-E08F-452A-BE61-8E5E9126DE73}"/>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CAA6C3E4-2A8E-4390-9E1D-B49C39219695}"/>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8E42414E-6998-4EFD-93D3-6BC569237912}"/>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412B7630-B0AF-45C0-AE8C-FB4F0CD87D46}"/>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2A1386AA-0CDF-4954-A931-D956CB397F7E}"/>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43335944-F2DC-4EC0-AA90-E6372809992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CBC5FC6D-19BE-4241-86D5-A8D220E498A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C5D06EC3-C916-44A5-80CA-5B1E27E7D585}"/>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D8714999-7156-41F8-A9BD-72DE063F510B}"/>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2F00BE69-58B5-4F92-A86C-3B0BEE69E9C7}"/>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AF1E63AB-99B8-4188-886B-B254E030C76B}"/>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955C24EB-5651-4A76-9399-E94F8B20D59D}"/>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90715</xdr:rowOff>
    </xdr:to>
    <xdr:cxnSp macro="">
      <xdr:nvCxnSpPr>
        <xdr:cNvPr id="387" name="直線コネクタ 386">
          <a:extLst>
            <a:ext uri="{FF2B5EF4-FFF2-40B4-BE49-F238E27FC236}">
              <a16:creationId xmlns:a16="http://schemas.microsoft.com/office/drawing/2014/main" id="{AFFC11D7-0A65-4D5C-99FD-B05470C39DE6}"/>
            </a:ext>
          </a:extLst>
        </xdr:cNvPr>
        <xdr:cNvCxnSpPr/>
      </xdr:nvCxnSpPr>
      <xdr:spPr>
        <a:xfrm>
          <a:off x="16179800" y="65943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DA543DBB-8607-476A-8F62-3D835DAB555A}"/>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28258F23-6826-438A-8ECF-A6E54174CE79}"/>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40</xdr:row>
      <xdr:rowOff>605</xdr:rowOff>
    </xdr:to>
    <xdr:cxnSp macro="">
      <xdr:nvCxnSpPr>
        <xdr:cNvPr id="390" name="直線コネクタ 389">
          <a:extLst>
            <a:ext uri="{FF2B5EF4-FFF2-40B4-BE49-F238E27FC236}">
              <a16:creationId xmlns:a16="http://schemas.microsoft.com/office/drawing/2014/main" id="{36BEE99A-300B-4710-9E5A-4B87874BA956}"/>
            </a:ext>
          </a:extLst>
        </xdr:cNvPr>
        <xdr:cNvCxnSpPr/>
      </xdr:nvCxnSpPr>
      <xdr:spPr>
        <a:xfrm flipV="1">
          <a:off x="15290800" y="6594324"/>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EB708E43-C400-45B1-ACC6-87646B2A2137}"/>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D4A1B650-B59D-4F14-83F6-B0E8ECF53282}"/>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149981</xdr:rowOff>
    </xdr:to>
    <xdr:cxnSp macro="">
      <xdr:nvCxnSpPr>
        <xdr:cNvPr id="393" name="直線コネクタ 392">
          <a:extLst>
            <a:ext uri="{FF2B5EF4-FFF2-40B4-BE49-F238E27FC236}">
              <a16:creationId xmlns:a16="http://schemas.microsoft.com/office/drawing/2014/main" id="{8FCEB143-F3BA-4D5F-B508-88E86399F484}"/>
            </a:ext>
          </a:extLst>
        </xdr:cNvPr>
        <xdr:cNvCxnSpPr/>
      </xdr:nvCxnSpPr>
      <xdr:spPr>
        <a:xfrm flipV="1">
          <a:off x="14401800" y="685860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CDEEEB7E-D311-4520-81A3-CBF499E6E86A}"/>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5FE50B46-8534-4E71-BACD-B4282E059CE8}"/>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41</xdr:row>
      <xdr:rowOff>70455</xdr:rowOff>
    </xdr:to>
    <xdr:cxnSp macro="">
      <xdr:nvCxnSpPr>
        <xdr:cNvPr id="396" name="直線コネクタ 395">
          <a:extLst>
            <a:ext uri="{FF2B5EF4-FFF2-40B4-BE49-F238E27FC236}">
              <a16:creationId xmlns:a16="http://schemas.microsoft.com/office/drawing/2014/main" id="{C5E42EE9-B23D-4723-A7E7-F25C25CD7445}"/>
            </a:ext>
          </a:extLst>
        </xdr:cNvPr>
        <xdr:cNvCxnSpPr/>
      </xdr:nvCxnSpPr>
      <xdr:spPr>
        <a:xfrm flipV="1">
          <a:off x="13512800" y="70079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5F051783-53BA-4947-A14A-B25B64532203}"/>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F9A5B011-1E62-41F1-B7A3-B93546D7C95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3A9C2B58-559B-4BE7-BB31-D3EB2FC9ED9D}"/>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F42270F3-4119-46A5-9EED-1E838BF901F7}"/>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078B0D9-1147-4EC2-9388-1561D924015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1D13C0AE-8182-455C-99E0-285041B86BE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B2B97F0-D5EC-4F5B-BEA9-43BBCCCDAD7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A084FE2B-0CB8-4909-BC6A-ED52D0D1B25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FE40CFB1-E4F5-41D2-94E2-4DBC87C9486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6" name="楕円 405">
          <a:extLst>
            <a:ext uri="{FF2B5EF4-FFF2-40B4-BE49-F238E27FC236}">
              <a16:creationId xmlns:a16="http://schemas.microsoft.com/office/drawing/2014/main" id="{03EB7201-1EDC-4C35-96E4-A3CD1C7BBFF9}"/>
            </a:ext>
          </a:extLst>
        </xdr:cNvPr>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7" name="公債費負担の状況該当値テキスト">
          <a:extLst>
            <a:ext uri="{FF2B5EF4-FFF2-40B4-BE49-F238E27FC236}">
              <a16:creationId xmlns:a16="http://schemas.microsoft.com/office/drawing/2014/main" id="{67BC266F-0494-43A4-B13A-A7C3EF192EEE}"/>
            </a:ext>
          </a:extLst>
        </xdr:cNvPr>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28424</xdr:rowOff>
    </xdr:from>
    <xdr:to>
      <xdr:col>77</xdr:col>
      <xdr:colOff>95250</xdr:colOff>
      <xdr:row>38</xdr:row>
      <xdr:rowOff>130024</xdr:rowOff>
    </xdr:to>
    <xdr:sp macro="" textlink="">
      <xdr:nvSpPr>
        <xdr:cNvPr id="408" name="楕円 407">
          <a:extLst>
            <a:ext uri="{FF2B5EF4-FFF2-40B4-BE49-F238E27FC236}">
              <a16:creationId xmlns:a16="http://schemas.microsoft.com/office/drawing/2014/main" id="{08B15CA3-7709-4ADE-A28F-412F11FD31C5}"/>
            </a:ext>
          </a:extLst>
        </xdr:cNvPr>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140201</xdr:rowOff>
    </xdr:from>
    <xdr:ext cx="736600" cy="259045"/>
    <xdr:sp macro="" textlink="">
      <xdr:nvSpPr>
        <xdr:cNvPr id="409" name="テキスト ボックス 408">
          <a:extLst>
            <a:ext uri="{FF2B5EF4-FFF2-40B4-BE49-F238E27FC236}">
              <a16:creationId xmlns:a16="http://schemas.microsoft.com/office/drawing/2014/main" id="{A0C7315B-C5D7-415B-A573-0C71C45E1FF2}"/>
            </a:ext>
          </a:extLst>
        </xdr:cNvPr>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10" name="楕円 409">
          <a:extLst>
            <a:ext uri="{FF2B5EF4-FFF2-40B4-BE49-F238E27FC236}">
              <a16:creationId xmlns:a16="http://schemas.microsoft.com/office/drawing/2014/main" id="{C882D2E3-D286-4BD1-A815-6B83BB1782D7}"/>
            </a:ext>
          </a:extLst>
        </xdr:cNvPr>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11" name="テキスト ボックス 410">
          <a:extLst>
            <a:ext uri="{FF2B5EF4-FFF2-40B4-BE49-F238E27FC236}">
              <a16:creationId xmlns:a16="http://schemas.microsoft.com/office/drawing/2014/main" id="{7A1411C9-07B7-42A0-B65B-5A824E01E6BC}"/>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12" name="楕円 411">
          <a:extLst>
            <a:ext uri="{FF2B5EF4-FFF2-40B4-BE49-F238E27FC236}">
              <a16:creationId xmlns:a16="http://schemas.microsoft.com/office/drawing/2014/main" id="{6FF67F03-E0F9-427F-8581-61B944B9F350}"/>
            </a:ext>
          </a:extLst>
        </xdr:cNvPr>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13" name="テキスト ボックス 412">
          <a:extLst>
            <a:ext uri="{FF2B5EF4-FFF2-40B4-BE49-F238E27FC236}">
              <a16:creationId xmlns:a16="http://schemas.microsoft.com/office/drawing/2014/main" id="{A0D50B76-5C8C-4DCC-8818-6E9C8786971D}"/>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4" name="楕円 413">
          <a:extLst>
            <a:ext uri="{FF2B5EF4-FFF2-40B4-BE49-F238E27FC236}">
              <a16:creationId xmlns:a16="http://schemas.microsoft.com/office/drawing/2014/main" id="{A101B0B0-287D-48DE-9E33-CCB942F3B314}"/>
            </a:ext>
          </a:extLst>
        </xdr:cNvPr>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15" name="テキスト ボックス 414">
          <a:extLst>
            <a:ext uri="{FF2B5EF4-FFF2-40B4-BE49-F238E27FC236}">
              <a16:creationId xmlns:a16="http://schemas.microsoft.com/office/drawing/2014/main" id="{BA8FDBD6-5767-4333-AFEE-C21E371545BC}"/>
            </a:ext>
          </a:extLst>
        </xdr:cNvPr>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5AE89F1A-5C18-4110-AC36-542B60C0806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BEF4C6A6-D396-4FA0-A980-67908DAB334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6CE938D1-CF01-48F4-99E8-24F3636A10E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B1CF32AC-EF03-4D7C-B3C7-82DFD886BCB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B3C2A3E4-2F98-4E91-BABF-8B8EB621F85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4978AF68-B95F-45BA-B961-0477D2A8546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628DFCB8-C2B0-48F5-8C75-799E45B5F86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362D7DD1-4A6D-4649-BDE9-9569B6B9585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F11A99A5-542A-42B8-B33A-D987032FEB2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CB19CDFF-2FAA-46E9-8568-430F9B9878D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633C49A9-5A67-4DA5-B2EE-3617571A725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195CEF7B-02BF-497A-B64D-FF242634B50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DD72673D-B947-44CE-A9A9-C611B9E6A83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令和４年度は公営企業債等へ一般会計繰入見込額の減少や、臨時財政対策債等の発行の減による地方債残高の減少により前年度に引き続き、比率が算定されない結果となった。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今後、老朽化した公共施設の更新に取り組まなければならないため、「公共施設等総合管理計画」などの中長期的計画のもと、将来への負担を少しでも軽減できるよう適正な公債管理に努める。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C4F27ED2-F773-4EF0-BA8F-093AAB4A432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4BB6326B-9E7B-445A-8D7A-B644B562CE6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6AE480E4-E225-42AD-951C-EE4A045E06D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C3547F3D-41DE-4432-85FB-B75CD16D8BA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BFBA50AB-450B-4465-93D1-A2850B5E10C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94EAE267-C089-4B94-9ACB-F52EEA479079}"/>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9889EA49-418B-4ACF-B614-05395637353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A719E7F0-64ED-4A27-96A1-06BC150623E2}"/>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BCE7288E-8233-49E5-8B64-D3FFA841509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64C799FC-73AA-45C5-815C-B35FF739156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81F5A5AB-1B89-4ADE-A573-1EEEB3B3A5AC}"/>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B2BC463F-2033-4B78-BF1F-D63FEE21DF2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5352506F-C50E-4B1D-85E3-F47CCA1B96C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A210B4D7-1B04-4A15-A055-4F6D8402F02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C3D73228-17EE-4344-8CAD-D64E8F3B787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384FB6EA-1651-4521-9A88-D3986AD0E6D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21738A04-C162-45E6-BA57-95AE2FEAEB9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22C0C4DA-069D-4E59-8BF9-9926520C3603}"/>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E3E1EFF-2A88-4FA9-8DC2-019D13781ED1}"/>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3072F067-1CCF-4CBC-853B-7E848970694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2AF92EA1-12EB-4FF8-98E0-0100EBF30537}"/>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A5423AC1-0D6B-48ED-ABC7-12EFCEE8EF2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3CF33712-AF58-4538-923C-1B4E8B69DBE3}"/>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D72849CD-2359-4453-85C8-22DC394455F1}"/>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DEAE4166-08A7-45C3-84FA-D45A87818D4A}"/>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C2DADFE0-339B-4074-B2B6-B35CCE709934}"/>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a:extLst>
            <a:ext uri="{FF2B5EF4-FFF2-40B4-BE49-F238E27FC236}">
              <a16:creationId xmlns:a16="http://schemas.microsoft.com/office/drawing/2014/main" id="{5029F567-7E29-42FF-A5BB-C7AD80F74FDB}"/>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a:extLst>
            <a:ext uri="{FF2B5EF4-FFF2-40B4-BE49-F238E27FC236}">
              <a16:creationId xmlns:a16="http://schemas.microsoft.com/office/drawing/2014/main" id="{4BE8C9C2-9F85-4442-B2C8-311CDE53A2D9}"/>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a:extLst>
            <a:ext uri="{FF2B5EF4-FFF2-40B4-BE49-F238E27FC236}">
              <a16:creationId xmlns:a16="http://schemas.microsoft.com/office/drawing/2014/main" id="{3C8E0BB6-2FAA-4EF4-9AD1-16C04482D9FF}"/>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a:extLst>
            <a:ext uri="{FF2B5EF4-FFF2-40B4-BE49-F238E27FC236}">
              <a16:creationId xmlns:a16="http://schemas.microsoft.com/office/drawing/2014/main" id="{41D4BBF5-6F11-4949-8C0D-C7E561DD3F7F}"/>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a:extLst>
            <a:ext uri="{FF2B5EF4-FFF2-40B4-BE49-F238E27FC236}">
              <a16:creationId xmlns:a16="http://schemas.microsoft.com/office/drawing/2014/main" id="{C89BCC7D-EFD2-45D4-B971-3F221E423E66}"/>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34670</xdr:rowOff>
    </xdr:from>
    <xdr:ext cx="762000" cy="259045"/>
    <xdr:sp macro="" textlink="">
      <xdr:nvSpPr>
        <xdr:cNvPr id="460" name="テキスト ボックス 459">
          <a:extLst>
            <a:ext uri="{FF2B5EF4-FFF2-40B4-BE49-F238E27FC236}">
              <a16:creationId xmlns:a16="http://schemas.microsoft.com/office/drawing/2014/main" id="{AF6C0927-DD4A-4E43-BCB4-38BF1FD217C6}"/>
            </a:ext>
          </a:extLst>
        </xdr:cNvPr>
        <xdr:cNvSpPr txBox="1"/>
      </xdr:nvSpPr>
      <xdr:spPr>
        <a:xfrm>
          <a:off x="13131800" y="243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EFF133A-6460-4ACD-9C8C-B1ADBE433ED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BB1AFC9-CD47-4385-B8E7-2925CE871DF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4A0860A1-CF75-4393-808C-735701A47F2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8E280D43-B403-43F7-900C-9A8B1CDABAE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8A94A49E-C0D3-41EB-A3C6-E23A5CE71B8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85271</xdr:rowOff>
    </xdr:from>
    <xdr:to>
      <xdr:col>64</xdr:col>
      <xdr:colOff>152400</xdr:colOff>
      <xdr:row>14</xdr:row>
      <xdr:rowOff>15421</xdr:rowOff>
    </xdr:to>
    <xdr:sp macro="" textlink="">
      <xdr:nvSpPr>
        <xdr:cNvPr id="466" name="楕円 465">
          <a:extLst>
            <a:ext uri="{FF2B5EF4-FFF2-40B4-BE49-F238E27FC236}">
              <a16:creationId xmlns:a16="http://schemas.microsoft.com/office/drawing/2014/main" id="{F0F79505-B23B-4444-A0FA-CEC482627DE0}"/>
            </a:ext>
          </a:extLst>
        </xdr:cNvPr>
        <xdr:cNvSpPr/>
      </xdr:nvSpPr>
      <xdr:spPr>
        <a:xfrm>
          <a:off x="13462000" y="23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25598</xdr:rowOff>
    </xdr:from>
    <xdr:ext cx="762000" cy="259045"/>
    <xdr:sp macro="" textlink="">
      <xdr:nvSpPr>
        <xdr:cNvPr id="467" name="テキスト ボックス 466">
          <a:extLst>
            <a:ext uri="{FF2B5EF4-FFF2-40B4-BE49-F238E27FC236}">
              <a16:creationId xmlns:a16="http://schemas.microsoft.com/office/drawing/2014/main" id="{D3151902-173E-4726-ADCF-57BF97DDB385}"/>
            </a:ext>
          </a:extLst>
        </xdr:cNvPr>
        <xdr:cNvSpPr txBox="1"/>
      </xdr:nvSpPr>
      <xdr:spPr>
        <a:xfrm>
          <a:off x="13131800" y="208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103,074
100,930
22.14
41,037,551
40,804,878
118,381
23,419,207
33,004,314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会計年度任用職員に係る人件費の増加に加えて、退職手当が増加したことなどから、人件費に係る経常収支比率は前年度に比べて悪化した。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令和元年度から技能職給料表を導入したが、現給保障により依然として技能職員の平均給与が高水準であるなどの理由から、類似団体と比して人件費に係る経常収支比率は高い水準となっている。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94996</xdr:rowOff>
    </xdr:from>
    <xdr:to>
      <xdr:col>24</xdr:col>
      <xdr:colOff>25400</xdr:colOff>
      <xdr:row>40</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9529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94996</xdr:rowOff>
    </xdr:from>
    <xdr:to>
      <xdr:col>19</xdr:col>
      <xdr:colOff>187325</xdr:colOff>
      <xdr:row>41</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529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41</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15252"/>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40</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152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108204</xdr:rowOff>
    </xdr:from>
    <xdr:to>
      <xdr:col>24</xdr:col>
      <xdr:colOff>76200</xdr:colOff>
      <xdr:row>41</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80281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44196</xdr:rowOff>
    </xdr:from>
    <xdr:to>
      <xdr:col>20</xdr:col>
      <xdr:colOff>38100</xdr:colOff>
      <xdr:row>40</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130573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8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9906</xdr:rowOff>
    </xdr:from>
    <xdr:to>
      <xdr:col>15</xdr:col>
      <xdr:colOff>149225</xdr:colOff>
      <xdr:row>41</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151638</xdr:rowOff>
    </xdr:from>
    <xdr:to>
      <xdr:col>6</xdr:col>
      <xdr:colOff>171450</xdr:colOff>
      <xdr:row>40</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物件費に係る経常収支比率は、類似団体内平均値及び全国平均、大阪府平均のいずれと比べても高い水準にある。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委託化による人件費から物件費への移行は継続していくため、行政のスリム化により委託料以外の物件費の縮減に努めるとともに、委託料についても民間活力による効率化や競争に伴うコスト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64407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89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45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97064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45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42636</xdr:rowOff>
    </xdr:from>
    <xdr:to>
      <xdr:col>69</xdr:col>
      <xdr:colOff>92075</xdr:colOff>
      <xdr:row>19</xdr:row>
      <xdr:rowOff>97064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00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46264</xdr:rowOff>
    </xdr:from>
    <xdr:to>
      <xdr:col>69</xdr:col>
      <xdr:colOff>142875</xdr:colOff>
      <xdr:row>19</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132641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163286</xdr:rowOff>
    </xdr:from>
    <xdr:to>
      <xdr:col>65</xdr:col>
      <xdr:colOff>53975</xdr:colOff>
      <xdr:row>19</xdr:row>
      <xdr:rowOff>93436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78213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令和４年度は、前年度より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ポイント増加したものの、引き続き類似団体内平均値を下回る水準となっている。その要因としては、生活保護率が類似団体内平均値と比べて低いことが挙げられる。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決算額については、保健衛生費関連経費や障がい福祉関連経費などが増加し続けており、今後も扶助費は上昇が続くと見込まれる。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5080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7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73660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68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xdr:rowOff>
    </xdr:from>
    <xdr:to>
      <xdr:col>11</xdr:col>
      <xdr:colOff>9525</xdr:colOff>
      <xdr:row>56</xdr:row>
      <xdr:rowOff>73660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142257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22860</xdr:rowOff>
    </xdr:from>
    <xdr:to>
      <xdr:col>11</xdr:col>
      <xdr:colOff>60325</xdr:colOff>
      <xdr:row>56</xdr:row>
      <xdr:rowOff>124460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134637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125730</xdr:rowOff>
    </xdr:from>
    <xdr:to>
      <xdr:col>6</xdr:col>
      <xdr:colOff>171450</xdr:colOff>
      <xdr:row>56</xdr:row>
      <xdr:rowOff>55880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66057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effectLst/>
              <a:latin typeface="+mn-lt"/>
              <a:ea typeface="ＭＳ Ｐゴシック" panose="020B0600070205080204" pitchFamily="50" charset="-128"/>
              <a:cs typeface="+mn-cs"/>
            </a:rPr>
            <a:t>　</a:t>
          </a:r>
          <a:r>
            <a:rPr kumimoji="1" lang="ja-JP" altLang="ja-JP" sz="1300" baseline="0">
              <a:solidFill>
                <a:schemeClr val="tx1"/>
              </a:solidFill>
              <a:effectLst/>
              <a:latin typeface="+mn-lt"/>
              <a:ea typeface="ＭＳ Ｐゴシック" panose="020B0600070205080204" pitchFamily="50" charset="-128"/>
              <a:cs typeface="+mn-cs"/>
            </a:rPr>
            <a:t>令和</a:t>
          </a:r>
          <a:r>
            <a:rPr kumimoji="1" lang="ja-JP" altLang="en-US" sz="1300" baseline="0">
              <a:solidFill>
                <a:schemeClr val="tx1"/>
              </a:solidFill>
              <a:effectLst/>
              <a:latin typeface="+mn-lt"/>
              <a:ea typeface="ＭＳ Ｐゴシック" panose="020B0600070205080204" pitchFamily="50" charset="-128"/>
              <a:cs typeface="+mn-cs"/>
            </a:rPr>
            <a:t>４</a:t>
          </a:r>
          <a:r>
            <a:rPr kumimoji="1" lang="ja-JP" altLang="ja-JP" sz="1300" baseline="0">
              <a:solidFill>
                <a:schemeClr val="tx1"/>
              </a:solidFill>
              <a:effectLst/>
              <a:latin typeface="+mn-lt"/>
              <a:ea typeface="ＭＳ Ｐゴシック" panose="020B0600070205080204" pitchFamily="50" charset="-128"/>
              <a:cs typeface="+mn-cs"/>
            </a:rPr>
            <a:t>年度は</a:t>
          </a:r>
          <a:r>
            <a:rPr kumimoji="1" lang="ja-JP" altLang="en-US" sz="1300" baseline="0">
              <a:solidFill>
                <a:schemeClr val="tx1"/>
              </a:solidFill>
              <a:effectLst/>
              <a:latin typeface="+mn-lt"/>
              <a:ea typeface="ＭＳ Ｐゴシック" panose="020B0600070205080204" pitchFamily="50" charset="-128"/>
              <a:cs typeface="+mn-cs"/>
            </a:rPr>
            <a:t>、</a:t>
          </a:r>
          <a:r>
            <a:rPr kumimoji="1" lang="ja-JP" altLang="ja-JP" sz="1300" baseline="0">
              <a:solidFill>
                <a:schemeClr val="tx1"/>
              </a:solidFill>
              <a:effectLst/>
              <a:latin typeface="+mn-lt"/>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aseline="0">
              <a:solidFill>
                <a:schemeClr val="tx1"/>
              </a:solidFill>
              <a:effectLst/>
              <a:latin typeface="+mn-lt"/>
              <a:ea typeface="ＭＳ Ｐゴシック" panose="020B0600070205080204" pitchFamily="50" charset="-128"/>
              <a:cs typeface="+mn-cs"/>
            </a:rPr>
            <a:t>ポイント</a:t>
          </a:r>
          <a:r>
            <a:rPr kumimoji="1" lang="ja-JP" altLang="en-US" sz="1300" baseline="0">
              <a:solidFill>
                <a:schemeClr val="tx1"/>
              </a:solidFill>
              <a:effectLst/>
              <a:latin typeface="+mn-lt"/>
              <a:ea typeface="ＭＳ Ｐゴシック" panose="020B0600070205080204" pitchFamily="50" charset="-128"/>
              <a:cs typeface="+mn-cs"/>
            </a:rPr>
            <a:t>増加し</a:t>
          </a:r>
          <a:r>
            <a:rPr kumimoji="1" lang="ja-JP" altLang="ja-JP" sz="1300" baseline="0">
              <a:solidFill>
                <a:schemeClr val="tx1"/>
              </a:solidFill>
              <a:effectLst/>
              <a:latin typeface="+mn-lt"/>
              <a:ea typeface="ＭＳ Ｐゴシック" panose="020B0600070205080204" pitchFamily="50" charset="-128"/>
              <a:cs typeface="+mn-cs"/>
            </a:rPr>
            <a:t>、類似団体内平均値を上回る水準となっている。</a:t>
          </a:r>
          <a:endParaRPr lang="ja-JP" altLang="ja-JP" sz="1300" baseline="0">
            <a:solidFill>
              <a:schemeClr val="tx1"/>
            </a:solidFill>
            <a:effectLst/>
            <a:ea typeface="ＭＳ Ｐゴシック" panose="020B0600070205080204" pitchFamily="50" charset="-128"/>
          </a:endParaRPr>
        </a:p>
        <a:p>
          <a:r>
            <a:rPr kumimoji="1" lang="ja-JP" altLang="ja-JP" sz="1300" baseline="0">
              <a:solidFill>
                <a:schemeClr val="tx1"/>
              </a:solidFill>
              <a:effectLst/>
              <a:latin typeface="+mn-lt"/>
              <a:ea typeface="ＭＳ Ｐゴシック" panose="020B0600070205080204" pitchFamily="50" charset="-128"/>
              <a:cs typeface="+mn-cs"/>
            </a:rPr>
            <a:t>　今後も高齢化の影響などにより、医療・介護関係の特別会計への繰出金の増加傾向が続くと見込まれるため、特別会計の健全化を図り、繰出金の適正化に</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300" baseline="0">
              <a:solidFill>
                <a:schemeClr val="tx1"/>
              </a:solidFill>
              <a:effectLst/>
              <a:latin typeface="+mn-lt"/>
              <a:ea typeface="ＭＳ Ｐゴシック" panose="020B0600070205080204" pitchFamily="50" charset="-128"/>
              <a:cs typeface="+mn-cs"/>
            </a:rPr>
            <a:t>。</a:t>
          </a:r>
          <a:endParaRPr lang="ja-JP" altLang="ja-JP" sz="1300" baseline="0">
            <a:solidFill>
              <a:schemeClr val="tx1"/>
            </a:solidFill>
            <a:effectLst/>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58</xdr:row>
      <xdr:rowOff>29028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60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57</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86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57</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29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57</xdr:row>
      <xdr:rowOff>156935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4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tx1"/>
              </a:solidFill>
              <a:effectLst/>
              <a:latin typeface="+mn-lt"/>
              <a:ea typeface="ＭＳ Ｐゴシック" panose="020B0600070205080204" pitchFamily="50" charset="-128"/>
              <a:cs typeface="+mn-cs"/>
            </a:rPr>
            <a:t>　令和</a:t>
          </a:r>
          <a:r>
            <a:rPr kumimoji="1" lang="ja-JP" altLang="en-US" sz="1300" baseline="0">
              <a:solidFill>
                <a:schemeClr val="tx1"/>
              </a:solidFill>
              <a:effectLst/>
              <a:latin typeface="+mn-lt"/>
              <a:ea typeface="ＭＳ Ｐゴシック" panose="020B0600070205080204" pitchFamily="50" charset="-128"/>
              <a:cs typeface="+mn-cs"/>
            </a:rPr>
            <a:t>４</a:t>
          </a:r>
          <a:r>
            <a:rPr kumimoji="1" lang="ja-JP" altLang="ja-JP" sz="1300" baseline="0">
              <a:solidFill>
                <a:schemeClr val="tx1"/>
              </a:solidFill>
              <a:effectLst/>
              <a:latin typeface="+mn-lt"/>
              <a:ea typeface="ＭＳ Ｐゴシック" panose="020B0600070205080204" pitchFamily="50" charset="-128"/>
              <a:cs typeface="+mn-cs"/>
            </a:rPr>
            <a:t>年度は、</a:t>
          </a:r>
          <a:r>
            <a:rPr kumimoji="1" lang="ja-JP" altLang="en-US" sz="1300" baseline="0">
              <a:solidFill>
                <a:schemeClr val="tx1"/>
              </a:solidFill>
              <a:effectLst/>
              <a:latin typeface="+mn-lt"/>
              <a:ea typeface="ＭＳ Ｐゴシック" panose="020B0600070205080204" pitchFamily="50" charset="-128"/>
              <a:cs typeface="+mn-cs"/>
            </a:rPr>
            <a:t>小規模事業者支援給付金給付事業の完了等により、</a:t>
          </a:r>
          <a:r>
            <a:rPr kumimoji="1" lang="ja-JP" altLang="ja-JP" sz="1300" baseline="0">
              <a:solidFill>
                <a:schemeClr val="tx1"/>
              </a:solidFill>
              <a:effectLst/>
              <a:latin typeface="+mn-lt"/>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aseline="0">
              <a:solidFill>
                <a:schemeClr val="tx1"/>
              </a:solidFill>
              <a:effectLst/>
              <a:latin typeface="+mn-lt"/>
              <a:ea typeface="ＭＳ Ｐゴシック" panose="020B0600070205080204" pitchFamily="50" charset="-128"/>
              <a:cs typeface="+mn-cs"/>
            </a:rPr>
            <a:t>ポイント減少し、引き続き類似団体内平均値を下回る水準を維持している。</a:t>
          </a:r>
          <a:endParaRPr lang="ja-JP" altLang="ja-JP" sz="1300" baseline="0">
            <a:solidFill>
              <a:schemeClr val="tx1"/>
            </a:solidFill>
            <a:effectLst/>
            <a:ea typeface="ＭＳ Ｐゴシック" panose="020B0600070205080204" pitchFamily="50" charset="-128"/>
          </a:endParaRPr>
        </a:p>
        <a:p>
          <a:r>
            <a:rPr kumimoji="1" lang="ja-JP" altLang="ja-JP" sz="1300" baseline="0">
              <a:solidFill>
                <a:schemeClr val="tx1"/>
              </a:solidFill>
              <a:effectLst/>
              <a:latin typeface="+mn-lt"/>
              <a:ea typeface="ＭＳ Ｐゴシック" panose="020B0600070205080204" pitchFamily="50" charset="-128"/>
              <a:cs typeface="+mn-cs"/>
            </a:rPr>
            <a:t>　今後も引き続き公営企業の健全化、また補助費全体の適正な管理に努める。</a:t>
          </a:r>
          <a:endParaRPr lang="ja-JP" altLang="ja-JP" sz="1300" baseline="0">
            <a:solidFill>
              <a:schemeClr val="tx1"/>
            </a:solidFill>
            <a:effectLst/>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152146</xdr:rowOff>
    </xdr:from>
    <xdr:to>
      <xdr:col>82</xdr:col>
      <xdr:colOff>107950</xdr:colOff>
      <xdr:row>34</xdr:row>
      <xdr:rowOff>8128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099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xdr:rowOff>
    </xdr:from>
    <xdr:to>
      <xdr:col>78</xdr:col>
      <xdr:colOff>69850</xdr:colOff>
      <xdr:row>34</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37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72136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648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35</xdr:row>
      <xdr:rowOff>10414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014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101346</xdr:rowOff>
    </xdr:from>
    <xdr:to>
      <xdr:col>82</xdr:col>
      <xdr:colOff>158750</xdr:colOff>
      <xdr:row>34</xdr:row>
      <xdr:rowOff>31496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117873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128778</xdr:rowOff>
    </xdr:from>
    <xdr:to>
      <xdr:col>78</xdr:col>
      <xdr:colOff>120650</xdr:colOff>
      <xdr:row>34</xdr:row>
      <xdr:rowOff>58928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69105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令和４年度は、元金償還が増加したことにより、前年度より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ポイント増加し、類似団体内平均値を上回る水準となった。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建設事業債の発行にあたっては、多くの公共施設が更新時期を迎えるため、その発行を精査することで引き続き適正な公債管理に努める。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724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76</xdr:row>
      <xdr:rowOff>142239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72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76</xdr:row>
      <xdr:rowOff>142239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72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157480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、人件費や扶助費の増加等</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によって前年度より</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し、類似団体内平均値を上回る水準となっている。</a:t>
          </a:r>
          <a:endParaRPr lang="ja-JP" altLang="ja-JP" sz="1300" baseline="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　物件費や扶助費に係る経常収支比率は上昇傾向が見込まれるため、</a:t>
          </a:r>
          <a:r>
            <a:rPr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行財政改革ステップアップガイド重点計画</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などに基づき、事務事業の見直しやコスト削減及び歳入の確保に努めることで、経常収支比率の上昇を抑制する。</a:t>
          </a:r>
          <a:endParaRPr lang="ja-JP" altLang="ja-JP" sz="1300" baseline="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181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16511</xdr:rowOff>
    </xdr:from>
    <xdr:to>
      <xdr:col>78</xdr:col>
      <xdr:colOff>69850</xdr:colOff>
      <xdr:row>77</xdr:row>
      <xdr:rowOff>153670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181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153670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48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130811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2486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50335</xdr:rowOff>
    </xdr:from>
    <xdr:to>
      <xdr:col>29</xdr:col>
      <xdr:colOff>127000</xdr:colOff>
      <xdr:row>15</xdr:row>
      <xdr:rowOff>145936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69710"/>
          <a:ext cx="647700" cy="9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145936</xdr:rowOff>
    </xdr:from>
    <xdr:to>
      <xdr:col>26</xdr:col>
      <xdr:colOff>50800</xdr:colOff>
      <xdr:row>15</xdr:row>
      <xdr:rowOff>153960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65311"/>
          <a:ext cx="698500" cy="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153960</xdr:rowOff>
    </xdr:from>
    <xdr:to>
      <xdr:col>22</xdr:col>
      <xdr:colOff>114300</xdr:colOff>
      <xdr:row>16</xdr:row>
      <xdr:rowOff>45100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73335"/>
          <a:ext cx="698500" cy="6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45100</xdr:rowOff>
    </xdr:from>
    <xdr:to>
      <xdr:col>18</xdr:col>
      <xdr:colOff>177800</xdr:colOff>
      <xdr:row>16</xdr:row>
      <xdr:rowOff>51364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35925"/>
          <a:ext cx="698500" cy="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170985</xdr:rowOff>
    </xdr:from>
    <xdr:to>
      <xdr:col>29</xdr:col>
      <xdr:colOff>177800</xdr:colOff>
      <xdr:row>15</xdr:row>
      <xdr:rowOff>101135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1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16062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6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95136</xdr:rowOff>
    </xdr:from>
    <xdr:to>
      <xdr:col>26</xdr:col>
      <xdr:colOff>101600</xdr:colOff>
      <xdr:row>16</xdr:row>
      <xdr:rowOff>25286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1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35463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8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103160</xdr:rowOff>
    </xdr:from>
    <xdr:to>
      <xdr:col>22</xdr:col>
      <xdr:colOff>165100</xdr:colOff>
      <xdr:row>16</xdr:row>
      <xdr:rowOff>33310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22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43487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9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165750</xdr:rowOff>
    </xdr:from>
    <xdr:to>
      <xdr:col>19</xdr:col>
      <xdr:colOff>38100</xdr:colOff>
      <xdr:row>16</xdr:row>
      <xdr:rowOff>95900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8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106077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5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564</xdr:rowOff>
    </xdr:from>
    <xdr:to>
      <xdr:col>15</xdr:col>
      <xdr:colOff>101600</xdr:colOff>
      <xdr:row>16</xdr:row>
      <xdr:rowOff>102164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9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112341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6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77927</xdr:rowOff>
    </xdr:from>
    <xdr:to>
      <xdr:col>29</xdr:col>
      <xdr:colOff>127000</xdr:colOff>
      <xdr:row>36</xdr:row>
      <xdr:rowOff>166777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31177"/>
          <a:ext cx="647700" cy="88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145631</xdr:rowOff>
    </xdr:from>
    <xdr:to>
      <xdr:col>26</xdr:col>
      <xdr:colOff>50800</xdr:colOff>
      <xdr:row>36</xdr:row>
      <xdr:rowOff>166777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98881"/>
          <a:ext cx="698500" cy="21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97282</xdr:rowOff>
    </xdr:from>
    <xdr:to>
      <xdr:col>22</xdr:col>
      <xdr:colOff>114300</xdr:colOff>
      <xdr:row>36</xdr:row>
      <xdr:rowOff>145631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50532"/>
          <a:ext cx="698500" cy="4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46875</xdr:rowOff>
    </xdr:from>
    <xdr:to>
      <xdr:col>18</xdr:col>
      <xdr:colOff>177800</xdr:colOff>
      <xdr:row>36</xdr:row>
      <xdr:rowOff>97282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57225"/>
          <a:ext cx="698500" cy="39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27127</xdr:rowOff>
    </xdr:from>
    <xdr:to>
      <xdr:col>29</xdr:col>
      <xdr:colOff>177800</xdr:colOff>
      <xdr:row>36</xdr:row>
      <xdr:rowOff>128727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8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342104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5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115977</xdr:rowOff>
    </xdr:from>
    <xdr:to>
      <xdr:col>26</xdr:col>
      <xdr:colOff>101600</xdr:colOff>
      <xdr:row>37</xdr:row>
      <xdr:rowOff>46127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6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30904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55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94831</xdr:rowOff>
    </xdr:from>
    <xdr:to>
      <xdr:col>22</xdr:col>
      <xdr:colOff>165100</xdr:colOff>
      <xdr:row>37</xdr:row>
      <xdr:rowOff>24981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9758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3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46482</xdr:rowOff>
    </xdr:from>
    <xdr:to>
      <xdr:col>19</xdr:col>
      <xdr:colOff>38100</xdr:colOff>
      <xdr:row>36</xdr:row>
      <xdr:rowOff>148082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9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8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338975</xdr:rowOff>
    </xdr:from>
    <xdr:to>
      <xdr:col>15</xdr:col>
      <xdr:colOff>101600</xdr:colOff>
      <xdr:row>35</xdr:row>
      <xdr:rowOff>97675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0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107853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7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103,074
100,930
22.14
41,037,551
40,804,878
118,381
23,419,207
33,004,314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26863</xdr:rowOff>
    </xdr:from>
    <xdr:to>
      <xdr:col>24</xdr:col>
      <xdr:colOff>63500</xdr:colOff>
      <xdr:row>34</xdr:row>
      <xdr:rowOff>70480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56163"/>
          <a:ext cx="8382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70480</xdr:rowOff>
    </xdr:from>
    <xdr:to>
      <xdr:col>19</xdr:col>
      <xdr:colOff>177800</xdr:colOff>
      <xdr:row>34</xdr:row>
      <xdr:rowOff>79441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99780"/>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79441</xdr:rowOff>
    </xdr:from>
    <xdr:to>
      <xdr:col>15</xdr:col>
      <xdr:colOff>50800</xdr:colOff>
      <xdr:row>36</xdr:row>
      <xdr:rowOff>5992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08741"/>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121458</xdr:rowOff>
    </xdr:from>
    <xdr:to>
      <xdr:col>10</xdr:col>
      <xdr:colOff>114300</xdr:colOff>
      <xdr:row>36</xdr:row>
      <xdr:rowOff>5992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22208"/>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147513</xdr:rowOff>
    </xdr:from>
    <xdr:to>
      <xdr:col>24</xdr:col>
      <xdr:colOff>114300</xdr:colOff>
      <xdr:row>34</xdr:row>
      <xdr:rowOff>77663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170390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19680</xdr:rowOff>
    </xdr:from>
    <xdr:to>
      <xdr:col>20</xdr:col>
      <xdr:colOff>38100</xdr:colOff>
      <xdr:row>34</xdr:row>
      <xdr:rowOff>121280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137807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2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28641</xdr:rowOff>
    </xdr:from>
    <xdr:to>
      <xdr:col>15</xdr:col>
      <xdr:colOff>101600</xdr:colOff>
      <xdr:row>34</xdr:row>
      <xdr:rowOff>130241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146768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3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126642</xdr:rowOff>
    </xdr:from>
    <xdr:to>
      <xdr:col>10</xdr:col>
      <xdr:colOff>165100</xdr:colOff>
      <xdr:row>36</xdr:row>
      <xdr:rowOff>56792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2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73319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70658</xdr:rowOff>
    </xdr:from>
    <xdr:to>
      <xdr:col>6</xdr:col>
      <xdr:colOff>38100</xdr:colOff>
      <xdr:row>36</xdr:row>
      <xdr:rowOff>808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17335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84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166969</xdr:rowOff>
    </xdr:from>
    <xdr:to>
      <xdr:col>24</xdr:col>
      <xdr:colOff>63500</xdr:colOff>
      <xdr:row>56</xdr:row>
      <xdr:rowOff>13578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6719"/>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13578</xdr:rowOff>
    </xdr:from>
    <xdr:to>
      <xdr:col>19</xdr:col>
      <xdr:colOff>177800</xdr:colOff>
      <xdr:row>57</xdr:row>
      <xdr:rowOff>101230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14778"/>
          <a:ext cx="889000" cy="25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94290</xdr:rowOff>
    </xdr:from>
    <xdr:to>
      <xdr:col>15</xdr:col>
      <xdr:colOff>50800</xdr:colOff>
      <xdr:row>57</xdr:row>
      <xdr:rowOff>101230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66940"/>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94290</xdr:rowOff>
    </xdr:from>
    <xdr:to>
      <xdr:col>10</xdr:col>
      <xdr:colOff>114300</xdr:colOff>
      <xdr:row>57</xdr:row>
      <xdr:rowOff>115828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6940"/>
          <a:ext cx="889000" cy="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116169</xdr:rowOff>
    </xdr:from>
    <xdr:to>
      <xdr:col>24</xdr:col>
      <xdr:colOff>114300</xdr:colOff>
      <xdr:row>56</xdr:row>
      <xdr:rowOff>46319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139046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134228</xdr:rowOff>
    </xdr:from>
    <xdr:to>
      <xdr:col>20</xdr:col>
      <xdr:colOff>38100</xdr:colOff>
      <xdr:row>56</xdr:row>
      <xdr:rowOff>64378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80905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3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50430</xdr:rowOff>
    </xdr:from>
    <xdr:to>
      <xdr:col>15</xdr:col>
      <xdr:colOff>101600</xdr:colOff>
      <xdr:row>57</xdr:row>
      <xdr:rowOff>152030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168557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43490</xdr:rowOff>
    </xdr:from>
    <xdr:to>
      <xdr:col>10</xdr:col>
      <xdr:colOff>165100</xdr:colOff>
      <xdr:row>57</xdr:row>
      <xdr:rowOff>145090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161617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65028</xdr:rowOff>
    </xdr:from>
    <xdr:to>
      <xdr:col>6</xdr:col>
      <xdr:colOff>38100</xdr:colOff>
      <xdr:row>57</xdr:row>
      <xdr:rowOff>166628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1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147382</xdr:rowOff>
    </xdr:from>
    <xdr:to>
      <xdr:col>24</xdr:col>
      <xdr:colOff>63500</xdr:colOff>
      <xdr:row>78</xdr:row>
      <xdr:rowOff>25811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9032"/>
          <a:ext cx="838200" cy="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4415</xdr:rowOff>
    </xdr:from>
    <xdr:to>
      <xdr:col>19</xdr:col>
      <xdr:colOff>177800</xdr:colOff>
      <xdr:row>78</xdr:row>
      <xdr:rowOff>25811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77515"/>
          <a:ext cx="889000" cy="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1946</xdr:rowOff>
    </xdr:from>
    <xdr:to>
      <xdr:col>15</xdr:col>
      <xdr:colOff>50800</xdr:colOff>
      <xdr:row>78</xdr:row>
      <xdr:rowOff>4415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504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163795</xdr:rowOff>
    </xdr:from>
    <xdr:to>
      <xdr:col>10</xdr:col>
      <xdr:colOff>114300</xdr:colOff>
      <xdr:row>78</xdr:row>
      <xdr:rowOff>1946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6544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96582</xdr:rowOff>
    </xdr:from>
    <xdr:to>
      <xdr:col>24</xdr:col>
      <xdr:colOff>114300</xdr:colOff>
      <xdr:row>78</xdr:row>
      <xdr:rowOff>26732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57910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146461</xdr:rowOff>
    </xdr:from>
    <xdr:to>
      <xdr:col>20</xdr:col>
      <xdr:colOff>38100</xdr:colOff>
      <xdr:row>78</xdr:row>
      <xdr:rowOff>76611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67738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125065</xdr:rowOff>
    </xdr:from>
    <xdr:to>
      <xdr:col>15</xdr:col>
      <xdr:colOff>101600</xdr:colOff>
      <xdr:row>78</xdr:row>
      <xdr:rowOff>55215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46342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122596</xdr:rowOff>
    </xdr:from>
    <xdr:to>
      <xdr:col>10</xdr:col>
      <xdr:colOff>165100</xdr:colOff>
      <xdr:row>78</xdr:row>
      <xdr:rowOff>52746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43873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34272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54555</xdr:rowOff>
    </xdr:from>
    <xdr:to>
      <xdr:col>24</xdr:col>
      <xdr:colOff>63500</xdr:colOff>
      <xdr:row>96</xdr:row>
      <xdr:rowOff>125444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13755"/>
          <a:ext cx="838200" cy="7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54555</xdr:rowOff>
    </xdr:from>
    <xdr:to>
      <xdr:col>19</xdr:col>
      <xdr:colOff>177800</xdr:colOff>
      <xdr:row>97</xdr:row>
      <xdr:rowOff>58029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13755"/>
          <a:ext cx="889000" cy="17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58029</xdr:rowOff>
    </xdr:from>
    <xdr:to>
      <xdr:col>15</xdr:col>
      <xdr:colOff>50800</xdr:colOff>
      <xdr:row>97</xdr:row>
      <xdr:rowOff>91839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88679"/>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91839</xdr:rowOff>
    </xdr:from>
    <xdr:to>
      <xdr:col>10</xdr:col>
      <xdr:colOff>114300</xdr:colOff>
      <xdr:row>97</xdr:row>
      <xdr:rowOff>140280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22489"/>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74644</xdr:rowOff>
    </xdr:from>
    <xdr:to>
      <xdr:col>24</xdr:col>
      <xdr:colOff>114300</xdr:colOff>
      <xdr:row>97</xdr:row>
      <xdr:rowOff>4794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53071</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1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3755</xdr:rowOff>
    </xdr:from>
    <xdr:to>
      <xdr:col>20</xdr:col>
      <xdr:colOff>38100</xdr:colOff>
      <xdr:row>96</xdr:row>
      <xdr:rowOff>105355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96482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7229</xdr:rowOff>
    </xdr:from>
    <xdr:to>
      <xdr:col>15</xdr:col>
      <xdr:colOff>101600</xdr:colOff>
      <xdr:row>97</xdr:row>
      <xdr:rowOff>108829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3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99956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3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41039</xdr:rowOff>
    </xdr:from>
    <xdr:to>
      <xdr:col>10</xdr:col>
      <xdr:colOff>165100</xdr:colOff>
      <xdr:row>97</xdr:row>
      <xdr:rowOff>142639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133766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6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89480</xdr:rowOff>
    </xdr:from>
    <xdr:to>
      <xdr:col>6</xdr:col>
      <xdr:colOff>38100</xdr:colOff>
      <xdr:row>98</xdr:row>
      <xdr:rowOff>19630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70946</xdr:rowOff>
    </xdr:from>
    <xdr:to>
      <xdr:col>55</xdr:col>
      <xdr:colOff>0</xdr:colOff>
      <xdr:row>37</xdr:row>
      <xdr:rowOff>107718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14596"/>
          <a:ext cx="8382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12892</xdr:rowOff>
    </xdr:from>
    <xdr:to>
      <xdr:col>50</xdr:col>
      <xdr:colOff>114300</xdr:colOff>
      <xdr:row>37</xdr:row>
      <xdr:rowOff>107718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27842"/>
          <a:ext cx="889000" cy="1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12892</xdr:rowOff>
    </xdr:from>
    <xdr:to>
      <xdr:col>45</xdr:col>
      <xdr:colOff>177800</xdr:colOff>
      <xdr:row>37</xdr:row>
      <xdr:rowOff>158663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27842"/>
          <a:ext cx="889000" cy="11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152784</xdr:rowOff>
    </xdr:from>
    <xdr:to>
      <xdr:col>41</xdr:col>
      <xdr:colOff>50800</xdr:colOff>
      <xdr:row>37</xdr:row>
      <xdr:rowOff>158663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96434"/>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20146</xdr:rowOff>
    </xdr:from>
    <xdr:to>
      <xdr:col>55</xdr:col>
      <xdr:colOff>50800</xdr:colOff>
      <xdr:row>37</xdr:row>
      <xdr:rowOff>121746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170023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56918</xdr:rowOff>
    </xdr:from>
    <xdr:to>
      <xdr:col>50</xdr:col>
      <xdr:colOff>165100</xdr:colOff>
      <xdr:row>37</xdr:row>
      <xdr:rowOff>158518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149644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9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133542</xdr:rowOff>
    </xdr:from>
    <xdr:to>
      <xdr:col>46</xdr:col>
      <xdr:colOff>38100</xdr:colOff>
      <xdr:row>31</xdr:row>
      <xdr:rowOff>63692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54819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6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107863</xdr:rowOff>
    </xdr:from>
    <xdr:to>
      <xdr:col>41</xdr:col>
      <xdr:colOff>101600</xdr:colOff>
      <xdr:row>38</xdr:row>
      <xdr:rowOff>38013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29140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4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101984</xdr:rowOff>
    </xdr:from>
    <xdr:to>
      <xdr:col>36</xdr:col>
      <xdr:colOff>165100</xdr:colOff>
      <xdr:row>38</xdr:row>
      <xdr:rowOff>32134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23261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122390</xdr:rowOff>
    </xdr:from>
    <xdr:to>
      <xdr:col>55</xdr:col>
      <xdr:colOff>0</xdr:colOff>
      <xdr:row>58</xdr:row>
      <xdr:rowOff>38392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23590"/>
          <a:ext cx="838200" cy="2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55245</xdr:rowOff>
    </xdr:from>
    <xdr:to>
      <xdr:col>50</xdr:col>
      <xdr:colOff>114300</xdr:colOff>
      <xdr:row>56</xdr:row>
      <xdr:rowOff>122390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56445"/>
          <a:ext cx="889000" cy="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161366</xdr:rowOff>
    </xdr:from>
    <xdr:to>
      <xdr:col>45</xdr:col>
      <xdr:colOff>177800</xdr:colOff>
      <xdr:row>56</xdr:row>
      <xdr:rowOff>55245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248216"/>
          <a:ext cx="889000" cy="4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161366</xdr:rowOff>
    </xdr:from>
    <xdr:to>
      <xdr:col>41</xdr:col>
      <xdr:colOff>50800</xdr:colOff>
      <xdr:row>55</xdr:row>
      <xdr:rowOff>130759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248216"/>
          <a:ext cx="889000" cy="31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51757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159042</xdr:rowOff>
    </xdr:from>
    <xdr:to>
      <xdr:col>55</xdr:col>
      <xdr:colOff>50800</xdr:colOff>
      <xdr:row>58</xdr:row>
      <xdr:rowOff>89192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73969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4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71590</xdr:rowOff>
    </xdr:from>
    <xdr:to>
      <xdr:col>50</xdr:col>
      <xdr:colOff>165100</xdr:colOff>
      <xdr:row>57</xdr:row>
      <xdr:rowOff>1740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164317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4445</xdr:rowOff>
    </xdr:from>
    <xdr:to>
      <xdr:col>46</xdr:col>
      <xdr:colOff>38100</xdr:colOff>
      <xdr:row>56</xdr:row>
      <xdr:rowOff>106045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97172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6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110566</xdr:rowOff>
    </xdr:from>
    <xdr:to>
      <xdr:col>41</xdr:col>
      <xdr:colOff>101600</xdr:colOff>
      <xdr:row>54</xdr:row>
      <xdr:rowOff>40716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1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57243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89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79959</xdr:rowOff>
    </xdr:from>
    <xdr:to>
      <xdr:col>36</xdr:col>
      <xdr:colOff>165100</xdr:colOff>
      <xdr:row>56</xdr:row>
      <xdr:rowOff>10109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26636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28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105936</xdr:rowOff>
    </xdr:from>
    <xdr:to>
      <xdr:col>55</xdr:col>
      <xdr:colOff>0</xdr:colOff>
      <xdr:row>78</xdr:row>
      <xdr:rowOff>59644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07586"/>
          <a:ext cx="8382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87442</xdr:rowOff>
    </xdr:from>
    <xdr:to>
      <xdr:col>50</xdr:col>
      <xdr:colOff>114300</xdr:colOff>
      <xdr:row>77</xdr:row>
      <xdr:rowOff>105936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946192"/>
          <a:ext cx="889000" cy="36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87442</xdr:rowOff>
    </xdr:from>
    <xdr:to>
      <xdr:col>45</xdr:col>
      <xdr:colOff>177800</xdr:colOff>
      <xdr:row>75</xdr:row>
      <xdr:rowOff>135859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946192"/>
          <a:ext cx="889000" cy="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135859</xdr:rowOff>
    </xdr:from>
    <xdr:to>
      <xdr:col>41</xdr:col>
      <xdr:colOff>50800</xdr:colOff>
      <xdr:row>77</xdr:row>
      <xdr:rowOff>119469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994609"/>
          <a:ext cx="889000" cy="3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8844</xdr:rowOff>
    </xdr:from>
    <xdr:to>
      <xdr:col>55</xdr:col>
      <xdr:colOff>50800</xdr:colOff>
      <xdr:row>78</xdr:row>
      <xdr:rowOff>110444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95221</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9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55136</xdr:rowOff>
    </xdr:from>
    <xdr:to>
      <xdr:col>50</xdr:col>
      <xdr:colOff>165100</xdr:colOff>
      <xdr:row>77</xdr:row>
      <xdr:rowOff>156736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147863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4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36642</xdr:rowOff>
    </xdr:from>
    <xdr:to>
      <xdr:col>46</xdr:col>
      <xdr:colOff>38100</xdr:colOff>
      <xdr:row>75</xdr:row>
      <xdr:rowOff>138242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8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154769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67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85059</xdr:rowOff>
    </xdr:from>
    <xdr:to>
      <xdr:col>41</xdr:col>
      <xdr:colOff>101600</xdr:colOff>
      <xdr:row>76</xdr:row>
      <xdr:rowOff>15208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943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31736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1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68669</xdr:rowOff>
    </xdr:from>
    <xdr:to>
      <xdr:col>36</xdr:col>
      <xdr:colOff>165100</xdr:colOff>
      <xdr:row>77</xdr:row>
      <xdr:rowOff>170269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161396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36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159657</xdr:rowOff>
    </xdr:from>
    <xdr:to>
      <xdr:col>55</xdr:col>
      <xdr:colOff>0</xdr:colOff>
      <xdr:row>97</xdr:row>
      <xdr:rowOff>83601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447407"/>
          <a:ext cx="838200" cy="26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159657</xdr:rowOff>
    </xdr:from>
    <xdr:to>
      <xdr:col>50</xdr:col>
      <xdr:colOff>114300</xdr:colOff>
      <xdr:row>97</xdr:row>
      <xdr:rowOff>35230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447407"/>
          <a:ext cx="889000" cy="2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20371</xdr:rowOff>
    </xdr:from>
    <xdr:to>
      <xdr:col>45</xdr:col>
      <xdr:colOff>177800</xdr:colOff>
      <xdr:row>97</xdr:row>
      <xdr:rowOff>35230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136671"/>
          <a:ext cx="889000" cy="5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127219</xdr:rowOff>
    </xdr:from>
    <xdr:to>
      <xdr:col>41</xdr:col>
      <xdr:colOff>50800</xdr:colOff>
      <xdr:row>94</xdr:row>
      <xdr:rowOff>20371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072069"/>
          <a:ext cx="8890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32801</xdr:rowOff>
    </xdr:from>
    <xdr:to>
      <xdr:col>55</xdr:col>
      <xdr:colOff>50800</xdr:colOff>
      <xdr:row>97</xdr:row>
      <xdr:rowOff>134401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11228</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4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108857</xdr:rowOff>
    </xdr:from>
    <xdr:to>
      <xdr:col>50</xdr:col>
      <xdr:colOff>165100</xdr:colOff>
      <xdr:row>96</xdr:row>
      <xdr:rowOff>39007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3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8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155880</xdr:rowOff>
    </xdr:from>
    <xdr:to>
      <xdr:col>46</xdr:col>
      <xdr:colOff>38100</xdr:colOff>
      <xdr:row>97</xdr:row>
      <xdr:rowOff>86030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77157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141021</xdr:rowOff>
    </xdr:from>
    <xdr:to>
      <xdr:col>41</xdr:col>
      <xdr:colOff>101600</xdr:colOff>
      <xdr:row>94</xdr:row>
      <xdr:rowOff>71171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0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87698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8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76419</xdr:rowOff>
    </xdr:from>
    <xdr:to>
      <xdr:col>36</xdr:col>
      <xdr:colOff>165100</xdr:colOff>
      <xdr:row>94</xdr:row>
      <xdr:rowOff>6569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0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23096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79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38989</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5539"/>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30099</xdr:rowOff>
    </xdr:from>
    <xdr:to>
      <xdr:col>76</xdr:col>
      <xdr:colOff>114300</xdr:colOff>
      <xdr:row>39</xdr:row>
      <xdr:rowOff>38989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16649"/>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19304</xdr:rowOff>
    </xdr:from>
    <xdr:to>
      <xdr:col>71</xdr:col>
      <xdr:colOff>177800</xdr:colOff>
      <xdr:row>39</xdr:row>
      <xdr:rowOff>30099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191504"/>
          <a:ext cx="889000" cy="5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79011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159639</xdr:rowOff>
    </xdr:from>
    <xdr:to>
      <xdr:col>76</xdr:col>
      <xdr:colOff>165100</xdr:colOff>
      <xdr:row>39</xdr:row>
      <xdr:rowOff>89789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80916</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6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150749</xdr:rowOff>
    </xdr:from>
    <xdr:to>
      <xdr:col>72</xdr:col>
      <xdr:colOff>38100</xdr:colOff>
      <xdr:row>39</xdr:row>
      <xdr:rowOff>80899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72026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139954</xdr:rowOff>
    </xdr:from>
    <xdr:to>
      <xdr:col>67</xdr:col>
      <xdr:colOff>101600</xdr:colOff>
      <xdr:row>36</xdr:row>
      <xdr:rowOff>70104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86631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93446</xdr:rowOff>
    </xdr:from>
    <xdr:to>
      <xdr:col>85</xdr:col>
      <xdr:colOff>127000</xdr:colOff>
      <xdr:row>75</xdr:row>
      <xdr:rowOff>140424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52196"/>
          <a:ext cx="838200" cy="4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140424</xdr:rowOff>
    </xdr:from>
    <xdr:to>
      <xdr:col>81</xdr:col>
      <xdr:colOff>50800</xdr:colOff>
      <xdr:row>75</xdr:row>
      <xdr:rowOff>156502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99174"/>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156502</xdr:rowOff>
    </xdr:from>
    <xdr:to>
      <xdr:col>76</xdr:col>
      <xdr:colOff>114300</xdr:colOff>
      <xdr:row>75</xdr:row>
      <xdr:rowOff>161474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15252"/>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32239</xdr:rowOff>
    </xdr:from>
    <xdr:to>
      <xdr:col>71</xdr:col>
      <xdr:colOff>177800</xdr:colOff>
      <xdr:row>75</xdr:row>
      <xdr:rowOff>161474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890989"/>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42646</xdr:rowOff>
    </xdr:from>
    <xdr:to>
      <xdr:col>85</xdr:col>
      <xdr:colOff>177800</xdr:colOff>
      <xdr:row>75</xdr:row>
      <xdr:rowOff>144246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21073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7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89624</xdr:rowOff>
    </xdr:from>
    <xdr:to>
      <xdr:col>81</xdr:col>
      <xdr:colOff>101600</xdr:colOff>
      <xdr:row>76</xdr:row>
      <xdr:rowOff>19774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105702</xdr:rowOff>
    </xdr:from>
    <xdr:to>
      <xdr:col>76</xdr:col>
      <xdr:colOff>165100</xdr:colOff>
      <xdr:row>76</xdr:row>
      <xdr:rowOff>35852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26979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110674</xdr:rowOff>
    </xdr:from>
    <xdr:to>
      <xdr:col>72</xdr:col>
      <xdr:colOff>38100</xdr:colOff>
      <xdr:row>76</xdr:row>
      <xdr:rowOff>40824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31951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0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152889</xdr:rowOff>
    </xdr:from>
    <xdr:to>
      <xdr:col>67</xdr:col>
      <xdr:colOff>101600</xdr:colOff>
      <xdr:row>75</xdr:row>
      <xdr:rowOff>83039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99566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1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75812</xdr:rowOff>
    </xdr:from>
    <xdr:to>
      <xdr:col>85</xdr:col>
      <xdr:colOff>127000</xdr:colOff>
      <xdr:row>99</xdr:row>
      <xdr:rowOff>77956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7049362"/>
          <a:ext cx="8382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77467</xdr:rowOff>
    </xdr:from>
    <xdr:to>
      <xdr:col>81</xdr:col>
      <xdr:colOff>50800</xdr:colOff>
      <xdr:row>99</xdr:row>
      <xdr:rowOff>77956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7051017"/>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74571</xdr:rowOff>
    </xdr:from>
    <xdr:to>
      <xdr:col>76</xdr:col>
      <xdr:colOff>114300</xdr:colOff>
      <xdr:row>99</xdr:row>
      <xdr:rowOff>77467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704812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59908</xdr:rowOff>
    </xdr:from>
    <xdr:to>
      <xdr:col>71</xdr:col>
      <xdr:colOff>177800</xdr:colOff>
      <xdr:row>99</xdr:row>
      <xdr:rowOff>74571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7033458"/>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25012</xdr:rowOff>
    </xdr:from>
    <xdr:to>
      <xdr:col>85</xdr:col>
      <xdr:colOff>177800</xdr:colOff>
      <xdr:row>99</xdr:row>
      <xdr:rowOff>126612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111389</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91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27156</xdr:rowOff>
    </xdr:from>
    <xdr:to>
      <xdr:col>81</xdr:col>
      <xdr:colOff>101600</xdr:colOff>
      <xdr:row>99</xdr:row>
      <xdr:rowOff>128756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7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119883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9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26667</xdr:rowOff>
    </xdr:from>
    <xdr:to>
      <xdr:col>76</xdr:col>
      <xdr:colOff>165100</xdr:colOff>
      <xdr:row>99</xdr:row>
      <xdr:rowOff>128267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700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119394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9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23771</xdr:rowOff>
    </xdr:from>
    <xdr:to>
      <xdr:col>72</xdr:col>
      <xdr:colOff>38100</xdr:colOff>
      <xdr:row>99</xdr:row>
      <xdr:rowOff>125371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116498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9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9108</xdr:rowOff>
    </xdr:from>
    <xdr:to>
      <xdr:col>67</xdr:col>
      <xdr:colOff>101600</xdr:colOff>
      <xdr:row>99</xdr:row>
      <xdr:rowOff>110708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8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101835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7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30734</xdr:rowOff>
    </xdr:from>
    <xdr:to>
      <xdr:col>116</xdr:col>
      <xdr:colOff>63500</xdr:colOff>
      <xdr:row>30</xdr:row>
      <xdr:rowOff>83312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517423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30734</xdr:rowOff>
    </xdr:from>
    <xdr:to>
      <xdr:col>111</xdr:col>
      <xdr:colOff>177800</xdr:colOff>
      <xdr:row>30</xdr:row>
      <xdr:rowOff>101981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5174234"/>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75709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101981</xdr:rowOff>
    </xdr:from>
    <xdr:to>
      <xdr:col>107</xdr:col>
      <xdr:colOff>50800</xdr:colOff>
      <xdr:row>30</xdr:row>
      <xdr:rowOff>163132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5245481"/>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58564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163132</xdr:rowOff>
    </xdr:from>
    <xdr:to>
      <xdr:col>102</xdr:col>
      <xdr:colOff>114300</xdr:colOff>
      <xdr:row>32</xdr:row>
      <xdr:rowOff>39116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5306632"/>
          <a:ext cx="889000" cy="2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105046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69422</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32512</xdr:rowOff>
    </xdr:from>
    <xdr:to>
      <xdr:col>116</xdr:col>
      <xdr:colOff>114300</xdr:colOff>
      <xdr:row>30</xdr:row>
      <xdr:rowOff>134112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51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156989</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12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151384</xdr:rowOff>
    </xdr:from>
    <xdr:to>
      <xdr:col>112</xdr:col>
      <xdr:colOff>38100</xdr:colOff>
      <xdr:row>30</xdr:row>
      <xdr:rowOff>81534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51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98061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489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51181</xdr:rowOff>
    </xdr:from>
    <xdr:to>
      <xdr:col>107</xdr:col>
      <xdr:colOff>101600</xdr:colOff>
      <xdr:row>30</xdr:row>
      <xdr:rowOff>152781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51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169308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49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112332</xdr:rowOff>
    </xdr:from>
    <xdr:to>
      <xdr:col>102</xdr:col>
      <xdr:colOff>165100</xdr:colOff>
      <xdr:row>31</xdr:row>
      <xdr:rowOff>42482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5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59009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0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159766</xdr:rowOff>
    </xdr:from>
    <xdr:to>
      <xdr:col>98</xdr:col>
      <xdr:colOff>38100</xdr:colOff>
      <xdr:row>32</xdr:row>
      <xdr:rowOff>89916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106443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22028</xdr:rowOff>
    </xdr:from>
    <xdr:to>
      <xdr:col>116</xdr:col>
      <xdr:colOff>63500</xdr:colOff>
      <xdr:row>59</xdr:row>
      <xdr:rowOff>22104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3757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22104</xdr:rowOff>
    </xdr:from>
    <xdr:to>
      <xdr:col>111</xdr:col>
      <xdr:colOff>177800</xdr:colOff>
      <xdr:row>59</xdr:row>
      <xdr:rowOff>22123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3765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22123</xdr:rowOff>
    </xdr:from>
    <xdr:to>
      <xdr:col>107</xdr:col>
      <xdr:colOff>50800</xdr:colOff>
      <xdr:row>59</xdr:row>
      <xdr:rowOff>23895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37673"/>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23895</xdr:rowOff>
    </xdr:from>
    <xdr:to>
      <xdr:col>102</xdr:col>
      <xdr:colOff>114300</xdr:colOff>
      <xdr:row>59</xdr:row>
      <xdr:rowOff>23933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3944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142678</xdr:rowOff>
    </xdr:from>
    <xdr:to>
      <xdr:col>116</xdr:col>
      <xdr:colOff>114300</xdr:colOff>
      <xdr:row>59</xdr:row>
      <xdr:rowOff>72828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65231</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142754</xdr:rowOff>
    </xdr:from>
    <xdr:to>
      <xdr:col>112</xdr:col>
      <xdr:colOff>38100</xdr:colOff>
      <xdr:row>59</xdr:row>
      <xdr:rowOff>72904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64031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142773</xdr:rowOff>
    </xdr:from>
    <xdr:to>
      <xdr:col>107</xdr:col>
      <xdr:colOff>101600</xdr:colOff>
      <xdr:row>59</xdr:row>
      <xdr:rowOff>72923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64050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144545</xdr:rowOff>
    </xdr:from>
    <xdr:to>
      <xdr:col>102</xdr:col>
      <xdr:colOff>165100</xdr:colOff>
      <xdr:row>59</xdr:row>
      <xdr:rowOff>74695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65822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144583</xdr:rowOff>
    </xdr:from>
    <xdr:to>
      <xdr:col>98</xdr:col>
      <xdr:colOff>38100</xdr:colOff>
      <xdr:row>59</xdr:row>
      <xdr:rowOff>74733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8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65860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8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139853</xdr:rowOff>
    </xdr:from>
    <xdr:to>
      <xdr:col>116</xdr:col>
      <xdr:colOff>63500</xdr:colOff>
      <xdr:row>75</xdr:row>
      <xdr:rowOff>9969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27153"/>
          <a:ext cx="838200" cy="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9969</xdr:rowOff>
    </xdr:from>
    <xdr:to>
      <xdr:col>111</xdr:col>
      <xdr:colOff>177800</xdr:colOff>
      <xdr:row>75</xdr:row>
      <xdr:rowOff>36411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68719"/>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36411</xdr:rowOff>
    </xdr:from>
    <xdr:to>
      <xdr:col>107</xdr:col>
      <xdr:colOff>50800</xdr:colOff>
      <xdr:row>75</xdr:row>
      <xdr:rowOff>87770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95161"/>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87770</xdr:rowOff>
    </xdr:from>
    <xdr:to>
      <xdr:col>102</xdr:col>
      <xdr:colOff>114300</xdr:colOff>
      <xdr:row>75</xdr:row>
      <xdr:rowOff>116536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46520"/>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89053</xdr:rowOff>
    </xdr:from>
    <xdr:to>
      <xdr:col>116</xdr:col>
      <xdr:colOff>114300</xdr:colOff>
      <xdr:row>75</xdr:row>
      <xdr:rowOff>19203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111930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130619</xdr:rowOff>
    </xdr:from>
    <xdr:to>
      <xdr:col>112</xdr:col>
      <xdr:colOff>38100</xdr:colOff>
      <xdr:row>75</xdr:row>
      <xdr:rowOff>60769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77296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157061</xdr:rowOff>
    </xdr:from>
    <xdr:to>
      <xdr:col>107</xdr:col>
      <xdr:colOff>101600</xdr:colOff>
      <xdr:row>75</xdr:row>
      <xdr:rowOff>87211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103738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36970</xdr:rowOff>
    </xdr:from>
    <xdr:to>
      <xdr:col>102</xdr:col>
      <xdr:colOff>165100</xdr:colOff>
      <xdr:row>75</xdr:row>
      <xdr:rowOff>138570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129697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65736</xdr:rowOff>
    </xdr:from>
    <xdr:to>
      <xdr:col>98</xdr:col>
      <xdr:colOff>38100</xdr:colOff>
      <xdr:row>75</xdr:row>
      <xdr:rowOff>167336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158463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補助費等は、学校給食への補助事業などの実施により類似団体内平均値と同様に増加した。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物件費は、住民税非課税世帯等への臨時特別給付金関連事業や消費喚起事業の実施により増加した。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普通建設事業費全体では、市民活動交流センターやツナガリエ石橋（ダイバーシティセンター）の建設などが完了したことにより減少した。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普通建設事業費のうち新規整備は、中学校空調機器整備事業などを行ったものの、類似団体内平均値を下回った。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普通建設事業費のうち更新整備は、中学校体育館アスベスト除去や照明改修工事、橋りょう長寿命化事業などを行ったものの、類似団体内平均値を大きく下回った。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投資及び出資金は、市立病院の企業債償還金の負担により、類似団体内平均値を大きく上回る水準となっている。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103,074
100,930
22.14
41,037,551
40,804,878
118,381
23,419,207
33,004,314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50546</xdr:rowOff>
    </xdr:from>
    <xdr:to>
      <xdr:col>24</xdr:col>
      <xdr:colOff>62865</xdr:colOff>
      <xdr:row>39</xdr:row>
      <xdr:rowOff>107696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708396"/>
          <a:ext cx="127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111523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107696</xdr:rowOff>
    </xdr:from>
    <xdr:to>
      <xdr:col>24</xdr:col>
      <xdr:colOff>152400</xdr:colOff>
      <xdr:row>39</xdr:row>
      <xdr:rowOff>107696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94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168673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48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50546</xdr:rowOff>
    </xdr:from>
    <xdr:to>
      <xdr:col>24</xdr:col>
      <xdr:colOff>152400</xdr:colOff>
      <xdr:row>33</xdr:row>
      <xdr:rowOff>50546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70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48260</xdr:rowOff>
    </xdr:from>
    <xdr:to>
      <xdr:col>24</xdr:col>
      <xdr:colOff>63500</xdr:colOff>
      <xdr:row>33</xdr:row>
      <xdr:rowOff>50546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346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68089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89662</xdr:rowOff>
    </xdr:from>
    <xdr:to>
      <xdr:col>24</xdr:col>
      <xdr:colOff>114300</xdr:colOff>
      <xdr:row>37</xdr:row>
      <xdr:rowOff>19812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27686</xdr:rowOff>
    </xdr:from>
    <xdr:to>
      <xdr:col>19</xdr:col>
      <xdr:colOff>177800</xdr:colOff>
      <xdr:row>32</xdr:row>
      <xdr:rowOff>48260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1408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75946</xdr:rowOff>
    </xdr:from>
    <xdr:to>
      <xdr:col>20</xdr:col>
      <xdr:colOff>38100</xdr:colOff>
      <xdr:row>37</xdr:row>
      <xdr:rowOff>6096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168673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133604</xdr:rowOff>
    </xdr:from>
    <xdr:to>
      <xdr:col>15</xdr:col>
      <xdr:colOff>50800</xdr:colOff>
      <xdr:row>32</xdr:row>
      <xdr:rowOff>27686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48554"/>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82804</xdr:rowOff>
    </xdr:from>
    <xdr:to>
      <xdr:col>15</xdr:col>
      <xdr:colOff>101600</xdr:colOff>
      <xdr:row>37</xdr:row>
      <xdr:rowOff>12954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4081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133604</xdr:rowOff>
    </xdr:from>
    <xdr:to>
      <xdr:col>10</xdr:col>
      <xdr:colOff>114300</xdr:colOff>
      <xdr:row>31</xdr:row>
      <xdr:rowOff>141224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4855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39370</xdr:rowOff>
    </xdr:from>
    <xdr:to>
      <xdr:col>10</xdr:col>
      <xdr:colOff>165100</xdr:colOff>
      <xdr:row>36</xdr:row>
      <xdr:rowOff>140970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10414</xdr:rowOff>
    </xdr:from>
    <xdr:to>
      <xdr:col>6</xdr:col>
      <xdr:colOff>38100</xdr:colOff>
      <xdr:row>36</xdr:row>
      <xdr:rowOff>112014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103141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171196</xdr:rowOff>
    </xdr:from>
    <xdr:to>
      <xdr:col>24</xdr:col>
      <xdr:colOff>114300</xdr:colOff>
      <xdr:row>33</xdr:row>
      <xdr:rowOff>101346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124223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168910</xdr:rowOff>
    </xdr:from>
    <xdr:to>
      <xdr:col>20</xdr:col>
      <xdr:colOff>38100</xdr:colOff>
      <xdr:row>32</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115587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148336</xdr:rowOff>
    </xdr:from>
    <xdr:to>
      <xdr:col>15</xdr:col>
      <xdr:colOff>101600</xdr:colOff>
      <xdr:row>32</xdr:row>
      <xdr:rowOff>78486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95013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82804</xdr:rowOff>
    </xdr:from>
    <xdr:to>
      <xdr:col>10</xdr:col>
      <xdr:colOff>165100</xdr:colOff>
      <xdr:row>32</xdr:row>
      <xdr:rowOff>12954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29481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7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90424</xdr:rowOff>
    </xdr:from>
    <xdr:to>
      <xdr:col>6</xdr:col>
      <xdr:colOff>38100</xdr:colOff>
      <xdr:row>32</xdr:row>
      <xdr:rowOff>20574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37101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123689</xdr:rowOff>
    </xdr:from>
    <xdr:to>
      <xdr:col>24</xdr:col>
      <xdr:colOff>63500</xdr:colOff>
      <xdr:row>57</xdr:row>
      <xdr:rowOff>141940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96339"/>
          <a:ext cx="8382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6014</xdr:rowOff>
    </xdr:from>
    <xdr:to>
      <xdr:col>19</xdr:col>
      <xdr:colOff>177800</xdr:colOff>
      <xdr:row>57</xdr:row>
      <xdr:rowOff>123689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35764"/>
          <a:ext cx="889000" cy="46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6014</xdr:rowOff>
    </xdr:from>
    <xdr:to>
      <xdr:col>15</xdr:col>
      <xdr:colOff>50800</xdr:colOff>
      <xdr:row>57</xdr:row>
      <xdr:rowOff>146343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35764"/>
          <a:ext cx="889000" cy="48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146343</xdr:rowOff>
    </xdr:from>
    <xdr:to>
      <xdr:col>10</xdr:col>
      <xdr:colOff>114300</xdr:colOff>
      <xdr:row>57</xdr:row>
      <xdr:rowOff>148039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18993"/>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91140</xdr:rowOff>
    </xdr:from>
    <xdr:to>
      <xdr:col>24</xdr:col>
      <xdr:colOff>114300</xdr:colOff>
      <xdr:row>58</xdr:row>
      <xdr:rowOff>21290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6067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72889</xdr:rowOff>
    </xdr:from>
    <xdr:to>
      <xdr:col>20</xdr:col>
      <xdr:colOff>38100</xdr:colOff>
      <xdr:row>58</xdr:row>
      <xdr:rowOff>3039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165616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126664</xdr:rowOff>
    </xdr:from>
    <xdr:to>
      <xdr:col>15</xdr:col>
      <xdr:colOff>101600</xdr:colOff>
      <xdr:row>55</xdr:row>
      <xdr:rowOff>56814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47941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7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95543</xdr:rowOff>
    </xdr:from>
    <xdr:to>
      <xdr:col>10</xdr:col>
      <xdr:colOff>165100</xdr:colOff>
      <xdr:row>58</xdr:row>
      <xdr:rowOff>25693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97239</xdr:rowOff>
    </xdr:from>
    <xdr:to>
      <xdr:col>6</xdr:col>
      <xdr:colOff>38100</xdr:colOff>
      <xdr:row>58</xdr:row>
      <xdr:rowOff>27389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18516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78412</xdr:rowOff>
    </xdr:from>
    <xdr:to>
      <xdr:col>24</xdr:col>
      <xdr:colOff>63500</xdr:colOff>
      <xdr:row>75</xdr:row>
      <xdr:rowOff>154392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37162"/>
          <a:ext cx="838200" cy="7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78412</xdr:rowOff>
    </xdr:from>
    <xdr:to>
      <xdr:col>19</xdr:col>
      <xdr:colOff>177800</xdr:colOff>
      <xdr:row>76</xdr:row>
      <xdr:rowOff>124116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7162"/>
          <a:ext cx="889000" cy="2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124116</xdr:rowOff>
    </xdr:from>
    <xdr:to>
      <xdr:col>15</xdr:col>
      <xdr:colOff>50800</xdr:colOff>
      <xdr:row>77</xdr:row>
      <xdr:rowOff>5953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54316"/>
          <a:ext cx="8890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5953</xdr:rowOff>
    </xdr:from>
    <xdr:to>
      <xdr:col>10</xdr:col>
      <xdr:colOff>114300</xdr:colOff>
      <xdr:row>77</xdr:row>
      <xdr:rowOff>11249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7603"/>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103591</xdr:rowOff>
    </xdr:from>
    <xdr:to>
      <xdr:col>24</xdr:col>
      <xdr:colOff>114300</xdr:colOff>
      <xdr:row>76</xdr:row>
      <xdr:rowOff>33741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82018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4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27612</xdr:rowOff>
    </xdr:from>
    <xdr:to>
      <xdr:col>20</xdr:col>
      <xdr:colOff>38100</xdr:colOff>
      <xdr:row>75</xdr:row>
      <xdr:rowOff>129212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120339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7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73316</xdr:rowOff>
    </xdr:from>
    <xdr:to>
      <xdr:col>15</xdr:col>
      <xdr:colOff>101600</xdr:colOff>
      <xdr:row>77</xdr:row>
      <xdr:rowOff>3466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166043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9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126603</xdr:rowOff>
    </xdr:from>
    <xdr:to>
      <xdr:col>10</xdr:col>
      <xdr:colOff>165100</xdr:colOff>
      <xdr:row>77</xdr:row>
      <xdr:rowOff>56753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131899</xdr:rowOff>
    </xdr:from>
    <xdr:to>
      <xdr:col>6</xdr:col>
      <xdr:colOff>38100</xdr:colOff>
      <xdr:row>77</xdr:row>
      <xdr:rowOff>62049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53176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5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150330</xdr:rowOff>
    </xdr:from>
    <xdr:to>
      <xdr:col>24</xdr:col>
      <xdr:colOff>63500</xdr:colOff>
      <xdr:row>94</xdr:row>
      <xdr:rowOff>152022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266630"/>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150330</xdr:rowOff>
    </xdr:from>
    <xdr:to>
      <xdr:col>19</xdr:col>
      <xdr:colOff>177800</xdr:colOff>
      <xdr:row>97</xdr:row>
      <xdr:rowOff>21171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266630"/>
          <a:ext cx="889000" cy="3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5969</xdr:rowOff>
    </xdr:from>
    <xdr:to>
      <xdr:col>15</xdr:col>
      <xdr:colOff>50800</xdr:colOff>
      <xdr:row>97</xdr:row>
      <xdr:rowOff>21171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6293719"/>
          <a:ext cx="889000" cy="3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5969</xdr:rowOff>
    </xdr:from>
    <xdr:to>
      <xdr:col>10</xdr:col>
      <xdr:colOff>114300</xdr:colOff>
      <xdr:row>95</xdr:row>
      <xdr:rowOff>30406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293719"/>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2084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101222</xdr:rowOff>
    </xdr:from>
    <xdr:to>
      <xdr:col>24</xdr:col>
      <xdr:colOff>114300</xdr:colOff>
      <xdr:row>95</xdr:row>
      <xdr:rowOff>31372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2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124099</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99530</xdr:rowOff>
    </xdr:from>
    <xdr:to>
      <xdr:col>20</xdr:col>
      <xdr:colOff>38100</xdr:colOff>
      <xdr:row>95</xdr:row>
      <xdr:rowOff>29680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2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46207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59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141821</xdr:rowOff>
    </xdr:from>
    <xdr:to>
      <xdr:col>15</xdr:col>
      <xdr:colOff>101600</xdr:colOff>
      <xdr:row>97</xdr:row>
      <xdr:rowOff>71971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6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63098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126619</xdr:rowOff>
    </xdr:from>
    <xdr:to>
      <xdr:col>10</xdr:col>
      <xdr:colOff>165100</xdr:colOff>
      <xdr:row>95</xdr:row>
      <xdr:rowOff>56769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2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73296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0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151056</xdr:rowOff>
    </xdr:from>
    <xdr:to>
      <xdr:col>6</xdr:col>
      <xdr:colOff>38100</xdr:colOff>
      <xdr:row>95</xdr:row>
      <xdr:rowOff>81206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2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97733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0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52070</xdr:rowOff>
    </xdr:from>
    <xdr:to>
      <xdr:col>55</xdr:col>
      <xdr:colOff>0</xdr:colOff>
      <xdr:row>38</xdr:row>
      <xdr:rowOff>60833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67170"/>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52070</xdr:rowOff>
    </xdr:from>
    <xdr:to>
      <xdr:col>50</xdr:col>
      <xdr:colOff>114300</xdr:colOff>
      <xdr:row>38</xdr:row>
      <xdr:rowOff>53213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671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53213</xdr:rowOff>
    </xdr:from>
    <xdr:to>
      <xdr:col>45</xdr:col>
      <xdr:colOff>177800</xdr:colOff>
      <xdr:row>38</xdr:row>
      <xdr:rowOff>56642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6831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33782</xdr:rowOff>
    </xdr:from>
    <xdr:to>
      <xdr:col>41</xdr:col>
      <xdr:colOff>50800</xdr:colOff>
      <xdr:row>38</xdr:row>
      <xdr:rowOff>56642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77432"/>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10033</xdr:rowOff>
    </xdr:from>
    <xdr:to>
      <xdr:col>55</xdr:col>
      <xdr:colOff>50800</xdr:colOff>
      <xdr:row>38</xdr:row>
      <xdr:rowOff>111633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159910</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xdr:rowOff>
    </xdr:from>
    <xdr:to>
      <xdr:col>50</xdr:col>
      <xdr:colOff>165100</xdr:colOff>
      <xdr:row>38</xdr:row>
      <xdr:rowOff>102870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93997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0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2413</xdr:rowOff>
    </xdr:from>
    <xdr:to>
      <xdr:col>46</xdr:col>
      <xdr:colOff>38100</xdr:colOff>
      <xdr:row>38</xdr:row>
      <xdr:rowOff>104013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95140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5842</xdr:rowOff>
    </xdr:from>
    <xdr:to>
      <xdr:col>41</xdr:col>
      <xdr:colOff>101600</xdr:colOff>
      <xdr:row>38</xdr:row>
      <xdr:rowOff>107442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98569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1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154432</xdr:rowOff>
    </xdr:from>
    <xdr:to>
      <xdr:col>36</xdr:col>
      <xdr:colOff>165100</xdr:colOff>
      <xdr:row>37</xdr:row>
      <xdr:rowOff>84582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101109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1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118166</xdr:rowOff>
    </xdr:from>
    <xdr:to>
      <xdr:col>55</xdr:col>
      <xdr:colOff>0</xdr:colOff>
      <xdr:row>58</xdr:row>
      <xdr:rowOff>122144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10062266"/>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116063</xdr:rowOff>
    </xdr:from>
    <xdr:to>
      <xdr:col>50</xdr:col>
      <xdr:colOff>114300</xdr:colOff>
      <xdr:row>58</xdr:row>
      <xdr:rowOff>122144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10060163"/>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116063</xdr:rowOff>
    </xdr:from>
    <xdr:to>
      <xdr:col>45</xdr:col>
      <xdr:colOff>177800</xdr:colOff>
      <xdr:row>58</xdr:row>
      <xdr:rowOff>118120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6016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117708</xdr:rowOff>
    </xdr:from>
    <xdr:to>
      <xdr:col>41</xdr:col>
      <xdr:colOff>50800</xdr:colOff>
      <xdr:row>58</xdr:row>
      <xdr:rowOff>118120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1006180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67366</xdr:rowOff>
    </xdr:from>
    <xdr:to>
      <xdr:col>55</xdr:col>
      <xdr:colOff>50800</xdr:colOff>
      <xdr:row>58</xdr:row>
      <xdr:rowOff>168966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100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153743</xdr:rowOff>
    </xdr:from>
    <xdr:ext cx="378565"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2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71344</xdr:rowOff>
    </xdr:from>
    <xdr:to>
      <xdr:col>50</xdr:col>
      <xdr:colOff>165100</xdr:colOff>
      <xdr:row>59</xdr:row>
      <xdr:rowOff>1494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164071</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50017" y="1010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65263</xdr:rowOff>
    </xdr:from>
    <xdr:to>
      <xdr:col>46</xdr:col>
      <xdr:colOff>38100</xdr:colOff>
      <xdr:row>58</xdr:row>
      <xdr:rowOff>166863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157990</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61017" y="101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67320</xdr:rowOff>
    </xdr:from>
    <xdr:to>
      <xdr:col>41</xdr:col>
      <xdr:colOff>101600</xdr:colOff>
      <xdr:row>58</xdr:row>
      <xdr:rowOff>168920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100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160047</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2017" y="10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66908</xdr:rowOff>
    </xdr:from>
    <xdr:to>
      <xdr:col>36</xdr:col>
      <xdr:colOff>165100</xdr:colOff>
      <xdr:row>58</xdr:row>
      <xdr:rowOff>168508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100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159635</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3017" y="1010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37140</xdr:rowOff>
    </xdr:from>
    <xdr:to>
      <xdr:col>55</xdr:col>
      <xdr:colOff>0</xdr:colOff>
      <xdr:row>79</xdr:row>
      <xdr:rowOff>44634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81690"/>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1299</xdr:rowOff>
    </xdr:from>
    <xdr:to>
      <xdr:col>50</xdr:col>
      <xdr:colOff>114300</xdr:colOff>
      <xdr:row>79</xdr:row>
      <xdr:rowOff>37140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545849"/>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1299</xdr:rowOff>
    </xdr:from>
    <xdr:to>
      <xdr:col>45</xdr:col>
      <xdr:colOff>177800</xdr:colOff>
      <xdr:row>79</xdr:row>
      <xdr:rowOff>26462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45849"/>
          <a:ext cx="8890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26462</xdr:rowOff>
    </xdr:from>
    <xdr:to>
      <xdr:col>41</xdr:col>
      <xdr:colOff>50800</xdr:colOff>
      <xdr:row>79</xdr:row>
      <xdr:rowOff>47754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71012"/>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165284</xdr:rowOff>
    </xdr:from>
    <xdr:to>
      <xdr:col>55</xdr:col>
      <xdr:colOff>50800</xdr:colOff>
      <xdr:row>79</xdr:row>
      <xdr:rowOff>95434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80211</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5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157790</xdr:rowOff>
    </xdr:from>
    <xdr:to>
      <xdr:col>50</xdr:col>
      <xdr:colOff>165100</xdr:colOff>
      <xdr:row>79</xdr:row>
      <xdr:rowOff>87940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79067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121949</xdr:rowOff>
    </xdr:from>
    <xdr:to>
      <xdr:col>46</xdr:col>
      <xdr:colOff>38100</xdr:colOff>
      <xdr:row>79</xdr:row>
      <xdr:rowOff>52099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43226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147112</xdr:rowOff>
    </xdr:from>
    <xdr:to>
      <xdr:col>41</xdr:col>
      <xdr:colOff>101600</xdr:colOff>
      <xdr:row>79</xdr:row>
      <xdr:rowOff>77262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68389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1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168404</xdr:rowOff>
    </xdr:from>
    <xdr:to>
      <xdr:col>36</xdr:col>
      <xdr:colOff>165100</xdr:colOff>
      <xdr:row>79</xdr:row>
      <xdr:rowOff>98554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89681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121428</xdr:rowOff>
    </xdr:from>
    <xdr:to>
      <xdr:col>55</xdr:col>
      <xdr:colOff>0</xdr:colOff>
      <xdr:row>98</xdr:row>
      <xdr:rowOff>151456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923528"/>
          <a:ext cx="838200" cy="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113902</xdr:rowOff>
    </xdr:from>
    <xdr:to>
      <xdr:col>50</xdr:col>
      <xdr:colOff>114300</xdr:colOff>
      <xdr:row>98</xdr:row>
      <xdr:rowOff>121428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16002"/>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117346</xdr:rowOff>
    </xdr:from>
    <xdr:to>
      <xdr:col>45</xdr:col>
      <xdr:colOff>177800</xdr:colOff>
      <xdr:row>98</xdr:row>
      <xdr:rowOff>113902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47996"/>
          <a:ext cx="889000" cy="16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117346</xdr:rowOff>
    </xdr:from>
    <xdr:to>
      <xdr:col>41</xdr:col>
      <xdr:colOff>50800</xdr:colOff>
      <xdr:row>98</xdr:row>
      <xdr:rowOff>149301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47996"/>
          <a:ext cx="889000" cy="20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100656</xdr:rowOff>
    </xdr:from>
    <xdr:to>
      <xdr:col>55</xdr:col>
      <xdr:colOff>50800</xdr:colOff>
      <xdr:row>99</xdr:row>
      <xdr:rowOff>30806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79083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70628</xdr:rowOff>
    </xdr:from>
    <xdr:to>
      <xdr:col>50</xdr:col>
      <xdr:colOff>165100</xdr:colOff>
      <xdr:row>99</xdr:row>
      <xdr:rowOff>778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163355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63102</xdr:rowOff>
    </xdr:from>
    <xdr:to>
      <xdr:col>46</xdr:col>
      <xdr:colOff>38100</xdr:colOff>
      <xdr:row>98</xdr:row>
      <xdr:rowOff>164702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155829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66546</xdr:rowOff>
    </xdr:from>
    <xdr:to>
      <xdr:col>41</xdr:col>
      <xdr:colOff>101600</xdr:colOff>
      <xdr:row>97</xdr:row>
      <xdr:rowOff>168146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7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98501</xdr:rowOff>
    </xdr:from>
    <xdr:to>
      <xdr:col>36</xdr:col>
      <xdr:colOff>165100</xdr:colOff>
      <xdr:row>99</xdr:row>
      <xdr:rowOff>28651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19778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58928</xdr:rowOff>
    </xdr:from>
    <xdr:to>
      <xdr:col>85</xdr:col>
      <xdr:colOff>127000</xdr:colOff>
      <xdr:row>36</xdr:row>
      <xdr:rowOff>139795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31128"/>
          <a:ext cx="838200" cy="8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139795</xdr:rowOff>
    </xdr:from>
    <xdr:to>
      <xdr:col>81</xdr:col>
      <xdr:colOff>50800</xdr:colOff>
      <xdr:row>36</xdr:row>
      <xdr:rowOff>162370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11995"/>
          <a:ext cx="889000" cy="2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48260</xdr:rowOff>
    </xdr:from>
    <xdr:to>
      <xdr:col>76</xdr:col>
      <xdr:colOff>114300</xdr:colOff>
      <xdr:row>36</xdr:row>
      <xdr:rowOff>162370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706110"/>
          <a:ext cx="889000" cy="6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48260</xdr:rowOff>
    </xdr:from>
    <xdr:to>
      <xdr:col>71</xdr:col>
      <xdr:colOff>177800</xdr:colOff>
      <xdr:row>36</xdr:row>
      <xdr:rowOff>43307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706110"/>
          <a:ext cx="889000" cy="5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xdr:rowOff>
    </xdr:from>
    <xdr:to>
      <xdr:col>85</xdr:col>
      <xdr:colOff>177800</xdr:colOff>
      <xdr:row>36</xdr:row>
      <xdr:rowOff>109728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158005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88995</xdr:rowOff>
    </xdr:from>
    <xdr:to>
      <xdr:col>81</xdr:col>
      <xdr:colOff>101600</xdr:colOff>
      <xdr:row>37</xdr:row>
      <xdr:rowOff>19145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3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111570</xdr:rowOff>
    </xdr:from>
    <xdr:to>
      <xdr:col>76</xdr:col>
      <xdr:colOff>165100</xdr:colOff>
      <xdr:row>37</xdr:row>
      <xdr:rowOff>41720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32847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7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168910</xdr:rowOff>
    </xdr:from>
    <xdr:to>
      <xdr:col>72</xdr:col>
      <xdr:colOff>38100</xdr:colOff>
      <xdr:row>33</xdr:row>
      <xdr:rowOff>99060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115587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4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163957</xdr:rowOff>
    </xdr:from>
    <xdr:to>
      <xdr:col>67</xdr:col>
      <xdr:colOff>101600</xdr:colOff>
      <xdr:row>36</xdr:row>
      <xdr:rowOff>94107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85234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108222</xdr:rowOff>
    </xdr:from>
    <xdr:to>
      <xdr:col>85</xdr:col>
      <xdr:colOff>127000</xdr:colOff>
      <xdr:row>54</xdr:row>
      <xdr:rowOff>63371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195072"/>
          <a:ext cx="838200" cy="1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33721</xdr:rowOff>
    </xdr:from>
    <xdr:to>
      <xdr:col>81</xdr:col>
      <xdr:colOff>50800</xdr:colOff>
      <xdr:row>53</xdr:row>
      <xdr:rowOff>108222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8949121"/>
          <a:ext cx="889000" cy="24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33721</xdr:rowOff>
    </xdr:from>
    <xdr:to>
      <xdr:col>76</xdr:col>
      <xdr:colOff>114300</xdr:colOff>
      <xdr:row>53</xdr:row>
      <xdr:rowOff>121595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949121"/>
          <a:ext cx="889000" cy="25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121595</xdr:rowOff>
    </xdr:from>
    <xdr:to>
      <xdr:col>71</xdr:col>
      <xdr:colOff>177800</xdr:colOff>
      <xdr:row>54</xdr:row>
      <xdr:rowOff>153393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208445"/>
          <a:ext cx="889000" cy="20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12571</xdr:rowOff>
    </xdr:from>
    <xdr:to>
      <xdr:col>85</xdr:col>
      <xdr:colOff>177800</xdr:colOff>
      <xdr:row>54</xdr:row>
      <xdr:rowOff>114171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35448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57422</xdr:rowOff>
    </xdr:from>
    <xdr:to>
      <xdr:col>81</xdr:col>
      <xdr:colOff>101600</xdr:colOff>
      <xdr:row>53</xdr:row>
      <xdr:rowOff>159022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1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4099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9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154371</xdr:rowOff>
    </xdr:from>
    <xdr:to>
      <xdr:col>76</xdr:col>
      <xdr:colOff>165100</xdr:colOff>
      <xdr:row>52</xdr:row>
      <xdr:rowOff>84521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8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101048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67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70795</xdr:rowOff>
    </xdr:from>
    <xdr:to>
      <xdr:col>72</xdr:col>
      <xdr:colOff>38100</xdr:colOff>
      <xdr:row>54</xdr:row>
      <xdr:rowOff>945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17472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9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102593</xdr:rowOff>
    </xdr:from>
    <xdr:to>
      <xdr:col>67</xdr:col>
      <xdr:colOff>101600</xdr:colOff>
      <xdr:row>55</xdr:row>
      <xdr:rowOff>32743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3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49270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1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38988</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3538"/>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30099</xdr:rowOff>
    </xdr:from>
    <xdr:to>
      <xdr:col>76</xdr:col>
      <xdr:colOff>114300</xdr:colOff>
      <xdr:row>79</xdr:row>
      <xdr:rowOff>38988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74649"/>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19304</xdr:rowOff>
    </xdr:from>
    <xdr:to>
      <xdr:col>71</xdr:col>
      <xdr:colOff>177800</xdr:colOff>
      <xdr:row>79</xdr:row>
      <xdr:rowOff>30099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049504"/>
          <a:ext cx="889000" cy="5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79012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159638</xdr:rowOff>
    </xdr:from>
    <xdr:to>
      <xdr:col>76</xdr:col>
      <xdr:colOff>165100</xdr:colOff>
      <xdr:row>79</xdr:row>
      <xdr:rowOff>89788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80915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254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150749</xdr:rowOff>
    </xdr:from>
    <xdr:to>
      <xdr:col>72</xdr:col>
      <xdr:colOff>38100</xdr:colOff>
      <xdr:row>79</xdr:row>
      <xdr:rowOff>80899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72026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1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139954</xdr:rowOff>
    </xdr:from>
    <xdr:to>
      <xdr:col>67</xdr:col>
      <xdr:colOff>101600</xdr:colOff>
      <xdr:row>76</xdr:row>
      <xdr:rowOff>70104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9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86631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77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93447</xdr:rowOff>
    </xdr:from>
    <xdr:to>
      <xdr:col>85</xdr:col>
      <xdr:colOff>127000</xdr:colOff>
      <xdr:row>95</xdr:row>
      <xdr:rowOff>140424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81197"/>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140424</xdr:rowOff>
    </xdr:from>
    <xdr:to>
      <xdr:col>81</xdr:col>
      <xdr:colOff>50800</xdr:colOff>
      <xdr:row>95</xdr:row>
      <xdr:rowOff>156502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28174"/>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156502</xdr:rowOff>
    </xdr:from>
    <xdr:to>
      <xdr:col>76</xdr:col>
      <xdr:colOff>114300</xdr:colOff>
      <xdr:row>95</xdr:row>
      <xdr:rowOff>161474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44252"/>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32238</xdr:rowOff>
    </xdr:from>
    <xdr:to>
      <xdr:col>71</xdr:col>
      <xdr:colOff>177800</xdr:colOff>
      <xdr:row>95</xdr:row>
      <xdr:rowOff>161474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19988"/>
          <a:ext cx="889000" cy="1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42647</xdr:rowOff>
    </xdr:from>
    <xdr:to>
      <xdr:col>85</xdr:col>
      <xdr:colOff>177800</xdr:colOff>
      <xdr:row>95</xdr:row>
      <xdr:rowOff>144247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21074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89624</xdr:rowOff>
    </xdr:from>
    <xdr:to>
      <xdr:col>81</xdr:col>
      <xdr:colOff>101600</xdr:colOff>
      <xdr:row>96</xdr:row>
      <xdr:rowOff>19774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10901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105702</xdr:rowOff>
    </xdr:from>
    <xdr:to>
      <xdr:col>76</xdr:col>
      <xdr:colOff>165100</xdr:colOff>
      <xdr:row>96</xdr:row>
      <xdr:rowOff>35852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26979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110674</xdr:rowOff>
    </xdr:from>
    <xdr:to>
      <xdr:col>72</xdr:col>
      <xdr:colOff>38100</xdr:colOff>
      <xdr:row>96</xdr:row>
      <xdr:rowOff>40824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31951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152888</xdr:rowOff>
    </xdr:from>
    <xdr:to>
      <xdr:col>67</xdr:col>
      <xdr:colOff>101600</xdr:colOff>
      <xdr:row>95</xdr:row>
      <xdr:rowOff>83038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99565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総務費は、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市民活動交流センターやツナガリエ石橋（ダイバーシティセンター）の建設の完了等により、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減少した。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民生費は、子育て世帯臨時特別給付金給付事業の概ねの完了により減少した。</a:t>
          </a: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衛生費は、新型コロナワクチン接種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事業の縮小</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教育費は、「教育日本一」を目指した取組の影響により類似団体内平均値を上回る水準で推移している。令和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石橋図書館の建設</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の完了等により、普通建設事業費において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減少した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令和４年度決算は、市税や地方交付税の増加等により、財政調整基金の取り崩しを行うことなく、黒字を維持した。</a:t>
          </a:r>
        </a:p>
        <a:p>
          <a:r>
            <a:rPr kumimoji="1" lang="ja-JP" altLang="en-US" sz="1400">
              <a:solidFill>
                <a:schemeClr val="tx1"/>
              </a:solidFill>
              <a:latin typeface="ＭＳ ゴシック" pitchFamily="49" charset="-128"/>
              <a:ea typeface="ＭＳ ゴシック" pitchFamily="49" charset="-128"/>
            </a:rPr>
            <a:t>　財政調整基金は上記により残高が増加し、標準財政規模比において</a:t>
          </a:r>
          <a:r>
            <a:rPr kumimoji="1" lang="en-US" altLang="ja-JP" sz="1400">
              <a:solidFill>
                <a:schemeClr val="tx1"/>
              </a:solidFill>
              <a:latin typeface="ＭＳ ゴシック" pitchFamily="49" charset="-128"/>
              <a:ea typeface="ＭＳ ゴシック" pitchFamily="49" charset="-128"/>
            </a:rPr>
            <a:t>20</a:t>
          </a:r>
          <a:r>
            <a:rPr kumimoji="1" lang="ja-JP" altLang="en-US" sz="1400">
              <a:solidFill>
                <a:schemeClr val="tx1"/>
              </a:solidFill>
              <a:latin typeface="ＭＳ ゴシック" pitchFamily="49" charset="-128"/>
              <a:ea typeface="ＭＳ ゴシック" pitchFamily="49" charset="-128"/>
            </a:rPr>
            <a:t>％を超える基金残高を維持している。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ＭＳ ゴシック" pitchFamily="49" charset="-128"/>
              <a:ea typeface="ＭＳ ゴシック" pitchFamily="49" charset="-128"/>
            </a:rPr>
            <a:t>水道事業会計</a:t>
          </a:r>
          <a:r>
            <a:rPr kumimoji="1" lang="ja-JP" altLang="en-US" sz="900" baseline="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a:t>
          </a:r>
          <a:r>
            <a:rPr kumimoji="1" lang="ja-JP" altLang="en-US" sz="900">
              <a:solidFill>
                <a:schemeClr val="tx1"/>
              </a:solidFill>
              <a:latin typeface="ＭＳ ゴシック" pitchFamily="49" charset="-128"/>
              <a:ea typeface="ＭＳ ゴシック" pitchFamily="49" charset="-128"/>
            </a:rPr>
            <a:t>収益は受託工事収益や口径別納付金などが増加したものの、給水収益や他会計負担金などが減少した。なお、前年度に引き続き今年度も実施された新型コロナウイルス感染症対策に係る水道料金の減免による給水収益の減収分は、一般会計からの他会計補助金により補てんされている。費用は工事請負費や動力費などが増加したものの、修繕費や支払利息などが減少した。前年度に引き続き純利益を計上し、資金剰余額は</a:t>
          </a:r>
          <a:r>
            <a:rPr kumimoji="1" lang="en-US" altLang="ja-JP" sz="900">
              <a:solidFill>
                <a:schemeClr val="tx1"/>
              </a:solidFill>
              <a:latin typeface="ＭＳ ゴシック" pitchFamily="49" charset="-128"/>
              <a:ea typeface="ＭＳ ゴシック" pitchFamily="49" charset="-128"/>
            </a:rPr>
            <a:t>28</a:t>
          </a:r>
          <a:r>
            <a:rPr kumimoji="1" lang="ja-JP" altLang="en-US" sz="900">
              <a:solidFill>
                <a:schemeClr val="tx1"/>
              </a:solidFill>
              <a:latin typeface="ＭＳ ゴシック" pitchFamily="49" charset="-128"/>
              <a:ea typeface="ＭＳ ゴシック" pitchFamily="49" charset="-128"/>
            </a:rPr>
            <a:t>億円台を計上した。</a:t>
          </a:r>
        </a:p>
        <a:p>
          <a:endParaRPr kumimoji="1" lang="ja-JP" altLang="en-US" sz="900">
            <a:solidFill>
              <a:schemeClr val="tx1"/>
            </a:solidFill>
            <a:latin typeface="ＭＳ ゴシック" pitchFamily="49" charset="-128"/>
            <a:ea typeface="ＭＳ ゴシック" pitchFamily="49" charset="-128"/>
          </a:endParaRPr>
        </a:p>
        <a:p>
          <a:r>
            <a:rPr kumimoji="1" lang="ja-JP" altLang="en-US" sz="900">
              <a:solidFill>
                <a:schemeClr val="tx1"/>
              </a:solidFill>
              <a:latin typeface="ＭＳ ゴシック" pitchFamily="49" charset="-128"/>
              <a:ea typeface="ＭＳ ゴシック" pitchFamily="49" charset="-128"/>
            </a:rPr>
            <a:t>公共下水道事業会計</a:t>
          </a:r>
          <a:r>
            <a:rPr kumimoji="1" lang="ja-JP" altLang="en-US" sz="900" baseline="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a:t>
          </a:r>
          <a:r>
            <a:rPr kumimoji="1" lang="ja-JP" altLang="en-US" sz="900">
              <a:solidFill>
                <a:schemeClr val="tx1"/>
              </a:solidFill>
              <a:latin typeface="ＭＳ ゴシック" pitchFamily="49" charset="-128"/>
              <a:ea typeface="ＭＳ ゴシック" pitchFamily="49" charset="-128"/>
            </a:rPr>
            <a:t>収益は受託工事収益などが増加したものの、下水道使用料や長期前受金戻入などが減少した。なお、前年度に引き続き今年度も実施された新型コロナウイルス感染症対策に係る下水道使用料の減免による下水道使用料の減収分は、一般会計からの他会計補助金により補てんされている。費用は負担金や動力費などが増加したものの、工事請負費や減価償却費などが減少した。純損失を計上したものの、資金剰余額は前年度と同じく</a:t>
          </a:r>
          <a:r>
            <a:rPr kumimoji="1" lang="en-US" altLang="ja-JP" sz="900">
              <a:solidFill>
                <a:schemeClr val="tx1"/>
              </a:solidFill>
              <a:latin typeface="ＭＳ ゴシック" pitchFamily="49" charset="-128"/>
              <a:ea typeface="ＭＳ ゴシック" pitchFamily="49" charset="-128"/>
            </a:rPr>
            <a:t>21</a:t>
          </a:r>
          <a:r>
            <a:rPr kumimoji="1" lang="ja-JP" altLang="en-US" sz="900">
              <a:solidFill>
                <a:schemeClr val="tx1"/>
              </a:solidFill>
              <a:latin typeface="ＭＳ ゴシック" pitchFamily="49" charset="-128"/>
              <a:ea typeface="ＭＳ ゴシック" pitchFamily="49" charset="-128"/>
            </a:rPr>
            <a:t>億円を計上した。</a:t>
          </a:r>
        </a:p>
        <a:p>
          <a:endParaRPr kumimoji="1" lang="ja-JP" altLang="en-US" sz="900">
            <a:solidFill>
              <a:schemeClr val="tx1"/>
            </a:solidFill>
            <a:latin typeface="ＭＳ ゴシック" pitchFamily="49" charset="-128"/>
            <a:ea typeface="ＭＳ ゴシック" pitchFamily="49" charset="-128"/>
          </a:endParaRPr>
        </a:p>
        <a:p>
          <a:r>
            <a:rPr kumimoji="1" lang="ja-JP" altLang="en-US" sz="900">
              <a:solidFill>
                <a:schemeClr val="tx1"/>
              </a:solidFill>
              <a:latin typeface="ＭＳ ゴシック" pitchFamily="49" charset="-128"/>
              <a:ea typeface="ＭＳ ゴシック" pitchFamily="49" charset="-128"/>
            </a:rPr>
            <a:t>病院事業会計</a:t>
          </a:r>
          <a:r>
            <a:rPr kumimoji="1" lang="ja-JP" altLang="en-US" sz="900" baseline="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a:t>
          </a:r>
          <a:r>
            <a:rPr kumimoji="1" lang="ja-JP" altLang="en-US" sz="900">
              <a:solidFill>
                <a:schemeClr val="tx1"/>
              </a:solidFill>
              <a:latin typeface="ＭＳ ゴシック" pitchFamily="49" charset="-128"/>
              <a:ea typeface="ＭＳ ゴシック" pitchFamily="49" charset="-128"/>
            </a:rPr>
            <a:t>収入に関しては入院患者数及び外来患者数ともに僅かずつ減少となったものの、診療単価が上昇したため入院収益、外来収益ともに増収となった。費用に関しては光熱水費や設備修繕費、薬品費の増加などにより医業費用は増加となったが、交付金を活用し減収の補てんをすることができたため、経常損益及び当年度純損益は黒字を計上し、資金剰余金も</a:t>
          </a:r>
          <a:r>
            <a:rPr kumimoji="1" lang="en-US" altLang="ja-JP" sz="900">
              <a:solidFill>
                <a:schemeClr val="tx1"/>
              </a:solidFill>
              <a:latin typeface="ＭＳ ゴシック" pitchFamily="49" charset="-128"/>
              <a:ea typeface="ＭＳ ゴシック" pitchFamily="49" charset="-128"/>
            </a:rPr>
            <a:t>40</a:t>
          </a:r>
          <a:r>
            <a:rPr kumimoji="1" lang="ja-JP" altLang="en-US" sz="900">
              <a:solidFill>
                <a:schemeClr val="tx1"/>
              </a:solidFill>
              <a:latin typeface="ＭＳ ゴシック" pitchFamily="49" charset="-128"/>
              <a:ea typeface="ＭＳ ゴシック" pitchFamily="49" charset="-128"/>
            </a:rPr>
            <a:t>億円を超えた。</a:t>
          </a:r>
        </a:p>
        <a:p>
          <a:r>
            <a:rPr kumimoji="1" lang="en-US" altLang="ja-JP" sz="900">
              <a:solidFill>
                <a:schemeClr val="tx1"/>
              </a:solidFill>
              <a:latin typeface="ＭＳ ゴシック" pitchFamily="49" charset="-128"/>
              <a:ea typeface="ＭＳ ゴシック" pitchFamily="49" charset="-128"/>
            </a:rPr>
            <a:t> </a:t>
          </a:r>
          <a:endParaRPr kumimoji="1" lang="ja-JP" altLang="en-US" sz="900">
            <a:solidFill>
              <a:schemeClr val="tx1"/>
            </a:solidFill>
            <a:latin typeface="ＭＳ ゴシック" pitchFamily="49" charset="-128"/>
            <a:ea typeface="ＭＳ ゴシック" pitchFamily="49" charset="-128"/>
          </a:endParaRPr>
        </a:p>
        <a:p>
          <a:r>
            <a:rPr kumimoji="1" lang="ja-JP" altLang="en-US" sz="900">
              <a:solidFill>
                <a:schemeClr val="tx1"/>
              </a:solidFill>
              <a:latin typeface="ＭＳ ゴシック" pitchFamily="49" charset="-128"/>
              <a:ea typeface="ＭＳ ゴシック" pitchFamily="49" charset="-128"/>
            </a:rPr>
            <a:t>国民健康保険特別会計 </a:t>
          </a:r>
          <a:r>
            <a:rPr kumimoji="1" lang="en-US" altLang="ja-JP" sz="900">
              <a:solidFill>
                <a:schemeClr val="tx1"/>
              </a:solidFill>
              <a:latin typeface="ＭＳ ゴシック" pitchFamily="49" charset="-128"/>
              <a:ea typeface="ＭＳ ゴシック" pitchFamily="49" charset="-128"/>
            </a:rPr>
            <a:t>…</a:t>
          </a:r>
          <a:r>
            <a:rPr kumimoji="1" lang="ja-JP" altLang="en-US" sz="900">
              <a:solidFill>
                <a:schemeClr val="tx1"/>
              </a:solidFill>
              <a:latin typeface="ＭＳ ゴシック" pitchFamily="49" charset="-128"/>
              <a:ea typeface="ＭＳ ゴシック" pitchFamily="49" charset="-128"/>
            </a:rPr>
            <a:t>令和</a:t>
          </a:r>
          <a:r>
            <a:rPr kumimoji="1" lang="en-US" altLang="ja-JP" sz="900">
              <a:solidFill>
                <a:schemeClr val="tx1"/>
              </a:solidFill>
              <a:latin typeface="ＭＳ ゴシック" pitchFamily="49" charset="-128"/>
              <a:ea typeface="ＭＳ ゴシック" pitchFamily="49" charset="-128"/>
            </a:rPr>
            <a:t>4</a:t>
          </a:r>
          <a:r>
            <a:rPr kumimoji="1" lang="ja-JP" altLang="en-US" sz="900">
              <a:solidFill>
                <a:schemeClr val="tx1"/>
              </a:solidFill>
              <a:latin typeface="ＭＳ ゴシック" pitchFamily="49" charset="-128"/>
              <a:ea typeface="ＭＳ ゴシック" pitchFamily="49" charset="-128"/>
            </a:rPr>
            <a:t>年度決算では、団塊の世代の後期高齢者医療制度への移行や社会保険の適用拡大などによる被保険者数の減少に伴い医療費総額が減少したことで、歳入では府支出金、歳出では保険給付費がそれぞれ減少となったほか、歳出で事業費納付金が増加となったものの、単年度収支の黒字を堅持した。</a:t>
          </a:r>
          <a:endParaRPr kumimoji="1" lang="en-US" altLang="ja-JP" sz="900">
            <a:solidFill>
              <a:schemeClr val="tx1"/>
            </a:solidFill>
            <a:latin typeface="ＭＳ ゴシック" pitchFamily="49" charset="-128"/>
            <a:ea typeface="ＭＳ ゴシック" pitchFamily="49" charset="-128"/>
          </a:endParaRPr>
        </a:p>
        <a:p>
          <a:endParaRPr kumimoji="1" lang="ja-JP" altLang="en-US" sz="1400">
            <a:solidFill>
              <a:schemeClr val="tx1"/>
            </a:solidFill>
            <a:latin typeface="ＭＳ ゴシック" pitchFamily="49" charset="-128"/>
            <a:ea typeface="ＭＳ ゴシック" pitchFamily="49" charset="-128"/>
          </a:endParaRPr>
        </a:p>
        <a:p>
          <a:r>
            <a:rPr kumimoji="1" lang="ja-JP" altLang="en-US" sz="900">
              <a:solidFill>
                <a:schemeClr val="tx1"/>
              </a:solidFill>
              <a:latin typeface="ＭＳ ゴシック" pitchFamily="49" charset="-128"/>
              <a:ea typeface="ＭＳ ゴシック" pitchFamily="49" charset="-128"/>
            </a:rPr>
            <a:t>介護保険事業特別会計 </a:t>
          </a:r>
          <a:r>
            <a:rPr kumimoji="1" lang="en-US" altLang="ja-JP" sz="900">
              <a:solidFill>
                <a:schemeClr val="tx1"/>
              </a:solidFill>
              <a:latin typeface="ＭＳ ゴシック" pitchFamily="49" charset="-128"/>
              <a:ea typeface="ＭＳ ゴシック" pitchFamily="49" charset="-128"/>
            </a:rPr>
            <a:t>…</a:t>
          </a:r>
          <a:r>
            <a:rPr kumimoji="1" lang="ja-JP" altLang="en-US" sz="900">
              <a:solidFill>
                <a:schemeClr val="tx1"/>
              </a:solidFill>
              <a:latin typeface="ＭＳ ゴシック" pitchFamily="49" charset="-128"/>
              <a:ea typeface="ＭＳ ゴシック" pitchFamily="49" charset="-128"/>
            </a:rPr>
            <a:t>平成</a:t>
          </a:r>
          <a:r>
            <a:rPr kumimoji="1" lang="en-US" altLang="ja-JP" sz="900">
              <a:solidFill>
                <a:schemeClr val="tx1"/>
              </a:solidFill>
              <a:latin typeface="ＭＳ ゴシック" pitchFamily="49" charset="-128"/>
              <a:ea typeface="ＭＳ ゴシック" pitchFamily="49" charset="-128"/>
            </a:rPr>
            <a:t>12</a:t>
          </a:r>
          <a:r>
            <a:rPr kumimoji="1" lang="ja-JP" altLang="en-US" sz="900">
              <a:solidFill>
                <a:schemeClr val="tx1"/>
              </a:solidFill>
              <a:latin typeface="ＭＳ ゴシック" pitchFamily="49" charset="-128"/>
              <a:ea typeface="ＭＳ ゴシック" pitchFamily="49" charset="-128"/>
            </a:rPr>
            <a:t>年の制度創設以来、黒字決算が続いている。令和４年度については、「第８期介護保険事業計画」の中間年度にあたり、黒字額は前年度並みで、全体では堅調に推移している。</a:t>
          </a:r>
        </a:p>
        <a:p>
          <a:endParaRPr kumimoji="1" lang="ja-JP" altLang="en-US" sz="900">
            <a:solidFill>
              <a:schemeClr val="tx1"/>
            </a:solidFill>
            <a:latin typeface="ＭＳ ゴシック" pitchFamily="49" charset="-128"/>
            <a:ea typeface="ＭＳ ゴシック" pitchFamily="49" charset="-128"/>
          </a:endParaRPr>
        </a:p>
        <a:p>
          <a:r>
            <a:rPr kumimoji="1" lang="ja-JP" altLang="en-US" sz="900">
              <a:solidFill>
                <a:schemeClr val="tx1"/>
              </a:solidFill>
              <a:latin typeface="ＭＳ ゴシック" pitchFamily="49" charset="-128"/>
              <a:ea typeface="ＭＳ ゴシック" pitchFamily="49" charset="-128"/>
            </a:rPr>
            <a:t>後期高齢者医療事業特別会計 </a:t>
          </a:r>
          <a:r>
            <a:rPr kumimoji="1" lang="en-US" altLang="ja-JP" sz="900">
              <a:solidFill>
                <a:schemeClr val="tx1"/>
              </a:solidFill>
              <a:latin typeface="ＭＳ ゴシック" pitchFamily="49" charset="-128"/>
              <a:ea typeface="ＭＳ ゴシック" pitchFamily="49" charset="-128"/>
            </a:rPr>
            <a:t>…</a:t>
          </a:r>
          <a:r>
            <a:rPr kumimoji="1" lang="ja-JP" altLang="en-US" sz="900">
              <a:solidFill>
                <a:schemeClr val="tx1"/>
              </a:solidFill>
              <a:latin typeface="ＭＳ ゴシック" pitchFamily="49" charset="-128"/>
              <a:ea typeface="ＭＳ ゴシック" pitchFamily="49" charset="-128"/>
            </a:rPr>
            <a:t>平成</a:t>
          </a:r>
          <a:r>
            <a:rPr kumimoji="1" lang="en-US" altLang="ja-JP" sz="900">
              <a:solidFill>
                <a:schemeClr val="tx1"/>
              </a:solidFill>
              <a:latin typeface="ＭＳ ゴシック" pitchFamily="49" charset="-128"/>
              <a:ea typeface="ＭＳ ゴシック" pitchFamily="49" charset="-128"/>
            </a:rPr>
            <a:t>20</a:t>
          </a:r>
          <a:r>
            <a:rPr kumimoji="1" lang="ja-JP" altLang="en-US" sz="900">
              <a:solidFill>
                <a:schemeClr val="tx1"/>
              </a:solidFill>
              <a:latin typeface="ＭＳ ゴシック" pitchFamily="49" charset="-128"/>
              <a:ea typeface="ＭＳ ゴシック" pitchFamily="49" charset="-128"/>
            </a:rPr>
            <a:t>年度の制度創設以来、黒字決算が続いている。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41037551</v>
      </c>
      <c r="BO4" s="449"/>
      <c r="BP4" s="449"/>
      <c r="BQ4" s="449"/>
      <c r="BR4" s="449"/>
      <c r="BS4" s="449"/>
      <c r="BT4" s="449"/>
      <c r="BU4" s="450"/>
      <c r="BV4" s="448">
        <v>43631137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0.5</v>
      </c>
      <c r="CU4" s="589"/>
      <c r="CV4" s="589"/>
      <c r="CW4" s="589"/>
      <c r="CX4" s="589"/>
      <c r="CY4" s="589"/>
      <c r="CZ4" s="589"/>
      <c r="DA4" s="590"/>
      <c r="DB4" s="588">
        <v>2.2000000000000002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40804878</v>
      </c>
      <c r="BO5" s="420"/>
      <c r="BP5" s="420"/>
      <c r="BQ5" s="420"/>
      <c r="BR5" s="420"/>
      <c r="BS5" s="420"/>
      <c r="BT5" s="420"/>
      <c r="BU5" s="421"/>
      <c r="BV5" s="419">
        <v>42864482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95.9</v>
      </c>
      <c r="CU5" s="417"/>
      <c r="CV5" s="417"/>
      <c r="CW5" s="417"/>
      <c r="CX5" s="417"/>
      <c r="CY5" s="417"/>
      <c r="CZ5" s="417"/>
      <c r="DA5" s="418"/>
      <c r="DB5" s="416">
        <v>93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232673</v>
      </c>
      <c r="BO6" s="420"/>
      <c r="BP6" s="420"/>
      <c r="BQ6" s="420"/>
      <c r="BR6" s="420"/>
      <c r="BS6" s="420"/>
      <c r="BT6" s="420"/>
      <c r="BU6" s="421"/>
      <c r="BV6" s="419">
        <v>766655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95.9</v>
      </c>
      <c r="CU6" s="563"/>
      <c r="CV6" s="563"/>
      <c r="CW6" s="563"/>
      <c r="CX6" s="563"/>
      <c r="CY6" s="563"/>
      <c r="CZ6" s="563"/>
      <c r="DA6" s="564"/>
      <c r="DB6" s="562">
        <v>94.3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114292</v>
      </c>
      <c r="BO7" s="420"/>
      <c r="BP7" s="420"/>
      <c r="BQ7" s="420"/>
      <c r="BR7" s="420"/>
      <c r="BS7" s="420"/>
      <c r="BT7" s="420"/>
      <c r="BU7" s="421"/>
      <c r="BV7" s="419">
        <v>255843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23419207</v>
      </c>
      <c r="CU7" s="420"/>
      <c r="CV7" s="420"/>
      <c r="CW7" s="420"/>
      <c r="CX7" s="420"/>
      <c r="CY7" s="420"/>
      <c r="CZ7" s="420"/>
      <c r="DA7" s="421"/>
      <c r="DB7" s="419">
        <v>23670911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118381</v>
      </c>
      <c r="BO8" s="420"/>
      <c r="BP8" s="420"/>
      <c r="BQ8" s="420"/>
      <c r="BR8" s="420"/>
      <c r="BS8" s="420"/>
      <c r="BT8" s="420"/>
      <c r="BU8" s="421"/>
      <c r="BV8" s="419">
        <v>510812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0.82</v>
      </c>
      <c r="CU8" s="523"/>
      <c r="CV8" s="523"/>
      <c r="CW8" s="523"/>
      <c r="CX8" s="523"/>
      <c r="CY8" s="523"/>
      <c r="CZ8" s="523"/>
      <c r="DA8" s="524"/>
      <c r="DB8" s="522">
        <v>0.86</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104993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-392431</v>
      </c>
      <c r="BO9" s="420"/>
      <c r="BP9" s="420"/>
      <c r="BQ9" s="420"/>
      <c r="BR9" s="420"/>
      <c r="BS9" s="420"/>
      <c r="BT9" s="420"/>
      <c r="BU9" s="421"/>
      <c r="BV9" s="419">
        <v>280128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12.7</v>
      </c>
      <c r="CU9" s="417"/>
      <c r="CV9" s="417"/>
      <c r="CW9" s="417"/>
      <c r="CX9" s="417"/>
      <c r="CY9" s="417"/>
      <c r="CZ9" s="417"/>
      <c r="DA9" s="418"/>
      <c r="DB9" s="416">
        <v>12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103069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118</v>
      </c>
      <c r="AV10" s="478"/>
      <c r="AW10" s="478"/>
      <c r="AX10" s="478"/>
      <c r="AY10" s="433" t="s">
        <v>123</v>
      </c>
      <c r="AZ10" s="434"/>
      <c r="BA10" s="434"/>
      <c r="BB10" s="434"/>
      <c r="BC10" s="434"/>
      <c r="BD10" s="434"/>
      <c r="BE10" s="434"/>
      <c r="BF10" s="434"/>
      <c r="BG10" s="434"/>
      <c r="BH10" s="434"/>
      <c r="BI10" s="434"/>
      <c r="BJ10" s="434"/>
      <c r="BK10" s="434"/>
      <c r="BL10" s="434"/>
      <c r="BM10" s="435"/>
      <c r="BN10" s="419">
        <v>1124</v>
      </c>
      <c r="BO10" s="420"/>
      <c r="BP10" s="420"/>
      <c r="BQ10" s="420"/>
      <c r="BR10" s="420"/>
      <c r="BS10" s="420"/>
      <c r="BT10" s="420"/>
      <c r="BU10" s="421"/>
      <c r="BV10" s="419">
        <v>1704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118</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103074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118</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100930</v>
      </c>
      <c r="S13" s="507"/>
      <c r="T13" s="507"/>
      <c r="U13" s="507"/>
      <c r="V13" s="508"/>
      <c r="W13" s="509" t="s">
        <v>140</v>
      </c>
      <c r="X13" s="405"/>
      <c r="Y13" s="405"/>
      <c r="Z13" s="405"/>
      <c r="AA13" s="405"/>
      <c r="AB13" s="406"/>
      <c r="AC13" s="372">
        <v>394</v>
      </c>
      <c r="AD13" s="373"/>
      <c r="AE13" s="373"/>
      <c r="AF13" s="373"/>
      <c r="AG13" s="374"/>
      <c r="AH13" s="372">
        <v>491</v>
      </c>
      <c r="AI13" s="373"/>
      <c r="AJ13" s="373"/>
      <c r="AK13" s="373"/>
      <c r="AL13" s="432"/>
      <c r="AM13" s="476" t="s">
        <v>141</v>
      </c>
      <c r="AN13" s="376"/>
      <c r="AO13" s="376"/>
      <c r="AP13" s="376"/>
      <c r="AQ13" s="376"/>
      <c r="AR13" s="376"/>
      <c r="AS13" s="376"/>
      <c r="AT13" s="377"/>
      <c r="AU13" s="477" t="s">
        <v>111</v>
      </c>
      <c r="AV13" s="478"/>
      <c r="AW13" s="478"/>
      <c r="AX13" s="478"/>
      <c r="AY13" s="433" t="s">
        <v>142</v>
      </c>
      <c r="AZ13" s="434"/>
      <c r="BA13" s="434"/>
      <c r="BB13" s="434"/>
      <c r="BC13" s="434"/>
      <c r="BD13" s="434"/>
      <c r="BE13" s="434"/>
      <c r="BF13" s="434"/>
      <c r="BG13" s="434"/>
      <c r="BH13" s="434"/>
      <c r="BI13" s="434"/>
      <c r="BJ13" s="434"/>
      <c r="BK13" s="434"/>
      <c r="BL13" s="434"/>
      <c r="BM13" s="435"/>
      <c r="BN13" s="419">
        <v>-391307</v>
      </c>
      <c r="BO13" s="420"/>
      <c r="BP13" s="420"/>
      <c r="BQ13" s="420"/>
      <c r="BR13" s="420"/>
      <c r="BS13" s="420"/>
      <c r="BT13" s="420"/>
      <c r="BU13" s="421"/>
      <c r="BV13" s="419">
        <v>281832</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1.2</v>
      </c>
      <c r="CU13" s="417"/>
      <c r="CV13" s="417"/>
      <c r="CW13" s="417"/>
      <c r="CX13" s="417"/>
      <c r="CY13" s="417"/>
      <c r="CZ13" s="417"/>
      <c r="DA13" s="418"/>
      <c r="DB13" s="416">
        <v>1.1000000000000001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103387</v>
      </c>
      <c r="S14" s="507"/>
      <c r="T14" s="507"/>
      <c r="U14" s="507"/>
      <c r="V14" s="508"/>
      <c r="W14" s="510"/>
      <c r="X14" s="408"/>
      <c r="Y14" s="408"/>
      <c r="Z14" s="408"/>
      <c r="AA14" s="408"/>
      <c r="AB14" s="409"/>
      <c r="AC14" s="499">
        <v>0.9</v>
      </c>
      <c r="AD14" s="500"/>
      <c r="AE14" s="500"/>
      <c r="AF14" s="500"/>
      <c r="AG14" s="501"/>
      <c r="AH14" s="499">
        <v>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101562</v>
      </c>
      <c r="S15" s="507"/>
      <c r="T15" s="507"/>
      <c r="U15" s="507"/>
      <c r="V15" s="508"/>
      <c r="W15" s="509" t="s">
        <v>148</v>
      </c>
      <c r="X15" s="405"/>
      <c r="Y15" s="405"/>
      <c r="Z15" s="405"/>
      <c r="AA15" s="405"/>
      <c r="AB15" s="406"/>
      <c r="AC15" s="372">
        <v>8774</v>
      </c>
      <c r="AD15" s="373"/>
      <c r="AE15" s="373"/>
      <c r="AF15" s="373"/>
      <c r="AG15" s="374"/>
      <c r="AH15" s="372">
        <v>8557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14624327</v>
      </c>
      <c r="BO15" s="449"/>
      <c r="BP15" s="449"/>
      <c r="BQ15" s="449"/>
      <c r="BR15" s="449"/>
      <c r="BS15" s="449"/>
      <c r="BT15" s="449"/>
      <c r="BU15" s="450"/>
      <c r="BV15" s="448">
        <v>13754491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19.7</v>
      </c>
      <c r="AD16" s="500"/>
      <c r="AE16" s="500"/>
      <c r="AF16" s="500"/>
      <c r="AG16" s="501"/>
      <c r="AH16" s="499">
        <v>20.5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18590828</v>
      </c>
      <c r="BO16" s="420"/>
      <c r="BP16" s="420"/>
      <c r="BQ16" s="420"/>
      <c r="BR16" s="420"/>
      <c r="BS16" s="420"/>
      <c r="BT16" s="420"/>
      <c r="BU16" s="421"/>
      <c r="BV16" s="419">
        <v>17395947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35389</v>
      </c>
      <c r="AD17" s="373"/>
      <c r="AE17" s="373"/>
      <c r="AF17" s="373"/>
      <c r="AG17" s="374"/>
      <c r="AH17" s="372">
        <v>32778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18784588</v>
      </c>
      <c r="BO17" s="420"/>
      <c r="BP17" s="420"/>
      <c r="BQ17" s="420"/>
      <c r="BR17" s="420"/>
      <c r="BS17" s="420"/>
      <c r="BT17" s="420"/>
      <c r="BU17" s="421"/>
      <c r="BV17" s="419">
        <v>17672598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22.14</v>
      </c>
      <c r="M18" s="472"/>
      <c r="N18" s="472"/>
      <c r="O18" s="472"/>
      <c r="P18" s="472"/>
      <c r="Q18" s="472"/>
      <c r="R18" s="473"/>
      <c r="S18" s="473"/>
      <c r="T18" s="473"/>
      <c r="U18" s="473"/>
      <c r="V18" s="474"/>
      <c r="W18" s="490"/>
      <c r="X18" s="491"/>
      <c r="Y18" s="491"/>
      <c r="Z18" s="491"/>
      <c r="AA18" s="491"/>
      <c r="AB18" s="515"/>
      <c r="AC18" s="389">
        <v>79.400000000000006</v>
      </c>
      <c r="AD18" s="390"/>
      <c r="AE18" s="390"/>
      <c r="AF18" s="390"/>
      <c r="AG18" s="475"/>
      <c r="AH18" s="389">
        <v>78.400000000000006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22463641</v>
      </c>
      <c r="BO18" s="420"/>
      <c r="BP18" s="420"/>
      <c r="BQ18" s="420"/>
      <c r="BR18" s="420"/>
      <c r="BS18" s="420"/>
      <c r="BT18" s="420"/>
      <c r="BU18" s="421"/>
      <c r="BV18" s="419">
        <v>21687095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4742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27157950</v>
      </c>
      <c r="BO19" s="420"/>
      <c r="BP19" s="420"/>
      <c r="BQ19" s="420"/>
      <c r="BR19" s="420"/>
      <c r="BS19" s="420"/>
      <c r="BT19" s="420"/>
      <c r="BU19" s="421"/>
      <c r="BV19" s="419">
        <v>26776118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48611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33004314</v>
      </c>
      <c r="BO22" s="449"/>
      <c r="BP22" s="449"/>
      <c r="BQ22" s="449"/>
      <c r="BR22" s="449"/>
      <c r="BS22" s="449"/>
      <c r="BT22" s="449"/>
      <c r="BU22" s="450"/>
      <c r="BV22" s="448">
        <v>35686642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26913274</v>
      </c>
      <c r="BO23" s="420"/>
      <c r="BP23" s="420"/>
      <c r="BQ23" s="420"/>
      <c r="BR23" s="420"/>
      <c r="BS23" s="420"/>
      <c r="BT23" s="420"/>
      <c r="BU23" s="421"/>
      <c r="BV23" s="419">
        <v>28581466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6860</v>
      </c>
      <c r="R24" s="373"/>
      <c r="S24" s="373"/>
      <c r="T24" s="373"/>
      <c r="U24" s="373"/>
      <c r="V24" s="374"/>
      <c r="W24" s="462"/>
      <c r="X24" s="399"/>
      <c r="Y24" s="400"/>
      <c r="Z24" s="375" t="s">
        <v>173</v>
      </c>
      <c r="AA24" s="376"/>
      <c r="AB24" s="376"/>
      <c r="AC24" s="376"/>
      <c r="AD24" s="376"/>
      <c r="AE24" s="376"/>
      <c r="AF24" s="376"/>
      <c r="AG24" s="377"/>
      <c r="AH24" s="372">
        <v>573</v>
      </c>
      <c r="AI24" s="373"/>
      <c r="AJ24" s="373"/>
      <c r="AK24" s="373"/>
      <c r="AL24" s="374"/>
      <c r="AM24" s="372">
        <v>1755099</v>
      </c>
      <c r="AN24" s="373"/>
      <c r="AO24" s="373"/>
      <c r="AP24" s="373"/>
      <c r="AQ24" s="373"/>
      <c r="AR24" s="374"/>
      <c r="AS24" s="372">
        <v>3063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18049394</v>
      </c>
      <c r="BO24" s="420"/>
      <c r="BP24" s="420"/>
      <c r="BQ24" s="420"/>
      <c r="BR24" s="420"/>
      <c r="BS24" s="420"/>
      <c r="BT24" s="420"/>
      <c r="BU24" s="421"/>
      <c r="BV24" s="419">
        <v>19310326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7650</v>
      </c>
      <c r="R25" s="373"/>
      <c r="S25" s="373"/>
      <c r="T25" s="373"/>
      <c r="U25" s="373"/>
      <c r="V25" s="374"/>
      <c r="W25" s="462"/>
      <c r="X25" s="399"/>
      <c r="Y25" s="400"/>
      <c r="Z25" s="375" t="s">
        <v>176</v>
      </c>
      <c r="AA25" s="376"/>
      <c r="AB25" s="376"/>
      <c r="AC25" s="376"/>
      <c r="AD25" s="376"/>
      <c r="AE25" s="376"/>
      <c r="AF25" s="376"/>
      <c r="AG25" s="377"/>
      <c r="AH25" s="372">
        <v>106</v>
      </c>
      <c r="AI25" s="373"/>
      <c r="AJ25" s="373"/>
      <c r="AK25" s="373"/>
      <c r="AL25" s="374"/>
      <c r="AM25" s="372">
        <v>336232</v>
      </c>
      <c r="AN25" s="373"/>
      <c r="AO25" s="373"/>
      <c r="AP25" s="373"/>
      <c r="AQ25" s="373"/>
      <c r="AR25" s="374"/>
      <c r="AS25" s="372">
        <v>3172</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1592782</v>
      </c>
      <c r="BO25" s="449"/>
      <c r="BP25" s="449"/>
      <c r="BQ25" s="449"/>
      <c r="BR25" s="449"/>
      <c r="BS25" s="449"/>
      <c r="BT25" s="449"/>
      <c r="BU25" s="450"/>
      <c r="BV25" s="448">
        <v>1962940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6750</v>
      </c>
      <c r="R26" s="373"/>
      <c r="S26" s="373"/>
      <c r="T26" s="373"/>
      <c r="U26" s="373"/>
      <c r="V26" s="374"/>
      <c r="W26" s="462"/>
      <c r="X26" s="399"/>
      <c r="Y26" s="400"/>
      <c r="Z26" s="375" t="s">
        <v>179</v>
      </c>
      <c r="AA26" s="430"/>
      <c r="AB26" s="430"/>
      <c r="AC26" s="430"/>
      <c r="AD26" s="430"/>
      <c r="AE26" s="430"/>
      <c r="AF26" s="430"/>
      <c r="AG26" s="431"/>
      <c r="AH26" s="372">
        <v>60</v>
      </c>
      <c r="AI26" s="373"/>
      <c r="AJ26" s="373"/>
      <c r="AK26" s="373"/>
      <c r="AL26" s="374"/>
      <c r="AM26" s="372">
        <v>210780</v>
      </c>
      <c r="AN26" s="373"/>
      <c r="AO26" s="373"/>
      <c r="AP26" s="373"/>
      <c r="AQ26" s="373"/>
      <c r="AR26" s="374"/>
      <c r="AS26" s="372">
        <v>3513</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326886</v>
      </c>
      <c r="BO26" s="420"/>
      <c r="BP26" s="420"/>
      <c r="BQ26" s="420"/>
      <c r="BR26" s="420"/>
      <c r="BS26" s="420"/>
      <c r="BT26" s="420"/>
      <c r="BU26" s="421"/>
      <c r="BV26" s="419">
        <v>254413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7000</v>
      </c>
      <c r="R27" s="373"/>
      <c r="S27" s="373"/>
      <c r="T27" s="373"/>
      <c r="U27" s="373"/>
      <c r="V27" s="374"/>
      <c r="W27" s="462"/>
      <c r="X27" s="399"/>
      <c r="Y27" s="400"/>
      <c r="Z27" s="375" t="s">
        <v>182</v>
      </c>
      <c r="AA27" s="376"/>
      <c r="AB27" s="376"/>
      <c r="AC27" s="376"/>
      <c r="AD27" s="376"/>
      <c r="AE27" s="376"/>
      <c r="AF27" s="376"/>
      <c r="AG27" s="377"/>
      <c r="AH27" s="372">
        <v>39</v>
      </c>
      <c r="AI27" s="373"/>
      <c r="AJ27" s="373"/>
      <c r="AK27" s="373"/>
      <c r="AL27" s="374"/>
      <c r="AM27" s="372">
        <v>137529</v>
      </c>
      <c r="AN27" s="373"/>
      <c r="AO27" s="373"/>
      <c r="AP27" s="373"/>
      <c r="AQ27" s="373"/>
      <c r="AR27" s="374"/>
      <c r="AS27" s="372">
        <v>3526</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100000</v>
      </c>
      <c r="BO27" s="454"/>
      <c r="BP27" s="454"/>
      <c r="BQ27" s="454"/>
      <c r="BR27" s="454"/>
      <c r="BS27" s="454"/>
      <c r="BT27" s="454"/>
      <c r="BU27" s="455"/>
      <c r="BV27" s="453">
        <v>100000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6400</v>
      </c>
      <c r="R28" s="373"/>
      <c r="S28" s="373"/>
      <c r="T28" s="373"/>
      <c r="U28" s="373"/>
      <c r="V28" s="374"/>
      <c r="W28" s="462"/>
      <c r="X28" s="399"/>
      <c r="Y28" s="400"/>
      <c r="Z28" s="375" t="s">
        <v>185</v>
      </c>
      <c r="AA28" s="376"/>
      <c r="AB28" s="376"/>
      <c r="AC28" s="376"/>
      <c r="AD28" s="376"/>
      <c r="AE28" s="376"/>
      <c r="AF28" s="376"/>
      <c r="AG28" s="377"/>
      <c r="AH28" s="372" t="s">
        <v>186</v>
      </c>
      <c r="AI28" s="373"/>
      <c r="AJ28" s="373"/>
      <c r="AK28" s="373"/>
      <c r="AL28" s="374"/>
      <c r="AM28" s="372" t="s">
        <v>186</v>
      </c>
      <c r="AN28" s="373"/>
      <c r="AO28" s="373"/>
      <c r="AP28" s="373"/>
      <c r="AQ28" s="373"/>
      <c r="AR28" s="374"/>
      <c r="AS28" s="372" t="s">
        <v>186</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5234650</v>
      </c>
      <c r="BO28" s="449"/>
      <c r="BP28" s="449"/>
      <c r="BQ28" s="449"/>
      <c r="BR28" s="449"/>
      <c r="BS28" s="449"/>
      <c r="BT28" s="449"/>
      <c r="BU28" s="450"/>
      <c r="BV28" s="448">
        <v>4933526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20</v>
      </c>
      <c r="M29" s="373"/>
      <c r="N29" s="373"/>
      <c r="O29" s="373"/>
      <c r="P29" s="374"/>
      <c r="Q29" s="372">
        <v>6000</v>
      </c>
      <c r="R29" s="373"/>
      <c r="S29" s="373"/>
      <c r="T29" s="373"/>
      <c r="U29" s="373"/>
      <c r="V29" s="374"/>
      <c r="W29" s="463"/>
      <c r="X29" s="464"/>
      <c r="Y29" s="465"/>
      <c r="Z29" s="375" t="s">
        <v>189</v>
      </c>
      <c r="AA29" s="376"/>
      <c r="AB29" s="376"/>
      <c r="AC29" s="376"/>
      <c r="AD29" s="376"/>
      <c r="AE29" s="376"/>
      <c r="AF29" s="376"/>
      <c r="AG29" s="377"/>
      <c r="AH29" s="372">
        <v>612</v>
      </c>
      <c r="AI29" s="373"/>
      <c r="AJ29" s="373"/>
      <c r="AK29" s="373"/>
      <c r="AL29" s="374"/>
      <c r="AM29" s="372">
        <v>1892628</v>
      </c>
      <c r="AN29" s="373"/>
      <c r="AO29" s="373"/>
      <c r="AP29" s="373"/>
      <c r="AQ29" s="373"/>
      <c r="AR29" s="374"/>
      <c r="AS29" s="372">
        <v>3093</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t="s">
        <v>131</v>
      </c>
      <c r="BO29" s="420"/>
      <c r="BP29" s="420"/>
      <c r="BQ29" s="420"/>
      <c r="BR29" s="420"/>
      <c r="BS29" s="420"/>
      <c r="BT29" s="420"/>
      <c r="BU29" s="421"/>
      <c r="BV29" s="419" t="s">
        <v>186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100.6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2448776</v>
      </c>
      <c r="BO30" s="454"/>
      <c r="BP30" s="454"/>
      <c r="BQ30" s="454"/>
      <c r="BR30" s="454"/>
      <c r="BS30" s="454"/>
      <c r="BT30" s="454"/>
      <c r="BU30" s="455"/>
      <c r="BV30" s="453">
        <v>2308182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大阪府都市競艇企業団</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池田みどりスポーツ財団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大阪府後期高齢者医療広域連合（一般会計）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池田市再開発ビル</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大阪府後期高齢者医療広域連合（後期高齢者医療特別会計）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15</v>
      </c>
      <c r="CP36" s="367"/>
      <c r="CQ36" s="368" t="str">
        <f>IF('各会計、関係団体の財政状況及び健全化判断比率'!BS9="","",'各会計、関係団体の財政状況及び健全化判断比率'!BS9)</f>
        <v>いけだ市民文化振興財団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大阪広域水道企業団（水道事業会計）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大阪広域水道企業団（工業用水道事業会計）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OW2ytz7DBjp6qGRjBqFbS1kRLegxr1MfO5d3IOo9v8VXPD3ODpg2J5keIE9FJrLWbNr4vxA3qmoJ/nZUFKILvA==" saltValue="gfpb9emZSejuZWgBFbXNA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574</v>
      </c>
      <c r="D34" s="1151"/>
      <c r="E34" s="1152"/>
      <c r="F34" s="32">
        <v>1.87</v>
      </c>
      <c r="G34" s="33">
        <v>2.56</v>
      </c>
      <c r="H34" s="33">
        <v>5.72</v>
      </c>
      <c r="I34" s="33">
        <v>12.83</v>
      </c>
      <c r="J34" s="34">
        <v>19.54</v>
      </c>
      <c r="K34" s="22"/>
      <c r="L34" s="22"/>
      <c r="M34" s="22"/>
      <c r="N34" s="22"/>
      <c r="O34" s="22"/>
      <c r="P34" s="22"/>
    </row>
    <row r="35" spans="1:16" ht="39" customHeight="1" x14ac:dyDescent="0.2">
      <c r="A35" s="22"/>
      <c r="B35" s="35"/>
      <c r="C35" s="1145" t="s">
        <v>575</v>
      </c>
      <c r="D35" s="1146"/>
      <c r="E35" s="1147"/>
      <c r="F35" s="36">
        <v>12.47</v>
      </c>
      <c r="G35" s="37">
        <v>14.12</v>
      </c>
      <c r="H35" s="37">
        <v>13.78</v>
      </c>
      <c r="I35" s="37">
        <v>12.96</v>
      </c>
      <c r="J35" s="38">
        <v>12.23</v>
      </c>
      <c r="K35" s="22"/>
      <c r="L35" s="22"/>
      <c r="M35" s="22"/>
      <c r="N35" s="22"/>
      <c r="O35" s="22"/>
      <c r="P35" s="22"/>
    </row>
    <row r="36" spans="1:16" ht="39" customHeight="1" x14ac:dyDescent="0.2">
      <c r="A36" s="22"/>
      <c r="B36" s="35"/>
      <c r="C36" s="1145" t="s">
        <v>576</v>
      </c>
      <c r="D36" s="1146"/>
      <c r="E36" s="1147"/>
      <c r="F36" s="36">
        <v>8.68</v>
      </c>
      <c r="G36" s="37">
        <v>9.27</v>
      </c>
      <c r="H36" s="37">
        <v>9.66</v>
      </c>
      <c r="I36" s="37">
        <v>9.25</v>
      </c>
      <c r="J36" s="38">
        <v>9.16</v>
      </c>
      <c r="K36" s="22"/>
      <c r="L36" s="22"/>
      <c r="M36" s="22"/>
      <c r="N36" s="22"/>
      <c r="O36" s="22"/>
      <c r="P36" s="22"/>
    </row>
    <row r="37" spans="1:16" ht="39" customHeight="1" x14ac:dyDescent="0.2">
      <c r="A37" s="22"/>
      <c r="B37" s="35"/>
      <c r="C37" s="1145" t="s">
        <v>577</v>
      </c>
      <c r="D37" s="1146"/>
      <c r="E37" s="1147"/>
      <c r="F37" s="36">
        <v>0.39</v>
      </c>
      <c r="G37" s="37">
        <v>0.94</v>
      </c>
      <c r="H37" s="37">
        <v>1.8</v>
      </c>
      <c r="I37" s="37">
        <v>2.2400000000000002</v>
      </c>
      <c r="J37" s="38">
        <v>2.29</v>
      </c>
      <c r="K37" s="22"/>
      <c r="L37" s="22"/>
      <c r="M37" s="22"/>
      <c r="N37" s="22"/>
      <c r="O37" s="22"/>
      <c r="P37" s="22"/>
    </row>
    <row r="38" spans="1:16" ht="39" customHeight="1" x14ac:dyDescent="0.2">
      <c r="A38" s="22"/>
      <c r="B38" s="35"/>
      <c r="C38" s="1145" t="s">
        <v>578</v>
      </c>
      <c r="D38" s="1146"/>
      <c r="E38" s="1147"/>
      <c r="F38" s="36">
        <v>0.53</v>
      </c>
      <c r="G38" s="37">
        <v>0.19</v>
      </c>
      <c r="H38" s="37">
        <v>1.32</v>
      </c>
      <c r="I38" s="37">
        <v>0.94</v>
      </c>
      <c r="J38" s="38">
        <v>0.94</v>
      </c>
      <c r="K38" s="22"/>
      <c r="L38" s="22"/>
      <c r="M38" s="22"/>
      <c r="N38" s="22"/>
      <c r="O38" s="22"/>
      <c r="P38" s="22"/>
    </row>
    <row r="39" spans="1:16" ht="39" customHeight="1" x14ac:dyDescent="0.2">
      <c r="A39" s="22"/>
      <c r="B39" s="35"/>
      <c r="C39" s="1145" t="s">
        <v>579</v>
      </c>
      <c r="D39" s="1146"/>
      <c r="E39" s="1147"/>
      <c r="F39" s="36">
        <v>0.56000000000000005</v>
      </c>
      <c r="G39" s="37">
        <v>0.5</v>
      </c>
      <c r="H39" s="37">
        <v>1.03</v>
      </c>
      <c r="I39" s="37">
        <v>2.15</v>
      </c>
      <c r="J39" s="38">
        <v>0.5</v>
      </c>
      <c r="K39" s="22"/>
      <c r="L39" s="22"/>
      <c r="M39" s="22"/>
      <c r="N39" s="22"/>
      <c r="O39" s="22"/>
      <c r="P39" s="22"/>
    </row>
    <row r="40" spans="1:16" ht="39" customHeight="1" x14ac:dyDescent="0.2">
      <c r="A40" s="22"/>
      <c r="B40" s="35"/>
      <c r="C40" s="1145" t="s">
        <v>580</v>
      </c>
      <c r="D40" s="1146"/>
      <c r="E40" s="1147"/>
      <c r="F40" s="36">
        <v>0.27</v>
      </c>
      <c r="G40" s="37">
        <v>0.27</v>
      </c>
      <c r="H40" s="37">
        <v>0.26</v>
      </c>
      <c r="I40" s="37">
        <v>0.25</v>
      </c>
      <c r="J40" s="38">
        <v>0.28000000000000003</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582</v>
      </c>
      <c r="D43" s="1149"/>
      <c r="E43" s="1150"/>
      <c r="F43" s="41" t="s">
        <v>524</v>
      </c>
      <c r="G43" s="42" t="s">
        <v>524</v>
      </c>
      <c r="H43" s="42" t="s">
        <v>524</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6odykRi0eb1ifpg5DzJAVpUjQphJV4yJztCagB2NGYMopF9R3z2ZEmMfSFk+DfAqG4fC/HGBPiwaphawB9sVQ==" saltValue="bVkhv/kXHFM0jqYqpb7S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C000"/>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3798</v>
      </c>
      <c r="L45" s="60">
        <v>3081</v>
      </c>
      <c r="M45" s="60">
        <v>3103</v>
      </c>
      <c r="N45" s="60">
        <v>3201</v>
      </c>
      <c r="O45" s="61">
        <v>3443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2">
      <c r="A48" s="48"/>
      <c r="B48" s="1178"/>
      <c r="C48" s="1179"/>
      <c r="D48" s="62"/>
      <c r="E48" s="1155" t="s">
        <v>15</v>
      </c>
      <c r="F48" s="1155"/>
      <c r="G48" s="1155"/>
      <c r="H48" s="1155"/>
      <c r="I48" s="1155"/>
      <c r="J48" s="1156"/>
      <c r="K48" s="63">
        <v>970</v>
      </c>
      <c r="L48" s="64">
        <v>714</v>
      </c>
      <c r="M48" s="64">
        <v>625</v>
      </c>
      <c r="N48" s="64">
        <v>576</v>
      </c>
      <c r="O48" s="65">
        <v>633</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524</v>
      </c>
      <c r="L49" s="64" t="s">
        <v>524</v>
      </c>
      <c r="M49" s="64" t="s">
        <v>524</v>
      </c>
      <c r="N49" s="64" t="s">
        <v>524</v>
      </c>
      <c r="O49" s="65" t="s">
        <v>524</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524</v>
      </c>
      <c r="L50" s="64" t="s">
        <v>524</v>
      </c>
      <c r="M50" s="64">
        <v>0</v>
      </c>
      <c r="N50" s="64">
        <v>0</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3358</v>
      </c>
      <c r="L52" s="64">
        <v>3455</v>
      </c>
      <c r="M52" s="64">
        <v>3520</v>
      </c>
      <c r="N52" s="64">
        <v>3627</v>
      </c>
      <c r="O52" s="65">
        <v>3685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1410</v>
      </c>
      <c r="L53" s="69">
        <v>340</v>
      </c>
      <c r="M53" s="69">
        <v>208</v>
      </c>
      <c r="N53" s="69">
        <v>150</v>
      </c>
      <c r="O53" s="70">
        <v>391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js1rG1/4mGFfXpBkZYEmOy3DiT5B8Az1l6Ku7cV+/r4VQQiQw4KQn7byd67PDAGhLGb6+DoTBMcLt/gJO3nJw==" saltValue="uMNcxJmCRstcq4LltLugO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C000"/>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96" t="s">
        <v>32</v>
      </c>
      <c r="C41" s="1197"/>
      <c r="D41" s="105"/>
      <c r="E41" s="1198" t="s">
        <v>33</v>
      </c>
      <c r="F41" s="1198"/>
      <c r="G41" s="1198"/>
      <c r="H41" s="1199"/>
      <c r="I41" s="355">
        <v>34642</v>
      </c>
      <c r="J41" s="356">
        <v>36325</v>
      </c>
      <c r="K41" s="356">
        <v>36650</v>
      </c>
      <c r="L41" s="356">
        <v>35687</v>
      </c>
      <c r="M41" s="357">
        <v>33004</v>
      </c>
    </row>
    <row r="42" spans="2:13" ht="27.75" customHeight="1" x14ac:dyDescent="0.2">
      <c r="B42" s="1186"/>
      <c r="C42" s="1187"/>
      <c r="D42" s="106"/>
      <c r="E42" s="1190" t="s">
        <v>34</v>
      </c>
      <c r="F42" s="1190"/>
      <c r="G42" s="1190"/>
      <c r="H42" s="1191"/>
      <c r="I42" s="358" t="s">
        <v>524</v>
      </c>
      <c r="J42" s="359">
        <v>3</v>
      </c>
      <c r="K42" s="359">
        <v>3</v>
      </c>
      <c r="L42" s="359">
        <v>3</v>
      </c>
      <c r="M42" s="360">
        <v>2</v>
      </c>
    </row>
    <row r="43" spans="2:13" ht="27.75" customHeight="1" x14ac:dyDescent="0.2">
      <c r="B43" s="1186"/>
      <c r="C43" s="1187"/>
      <c r="D43" s="106"/>
      <c r="E43" s="1190" t="s">
        <v>35</v>
      </c>
      <c r="F43" s="1190"/>
      <c r="G43" s="1190"/>
      <c r="H43" s="1191"/>
      <c r="I43" s="358">
        <v>12562</v>
      </c>
      <c r="J43" s="359">
        <v>12033</v>
      </c>
      <c r="K43" s="359">
        <v>8830</v>
      </c>
      <c r="L43" s="359">
        <v>7599</v>
      </c>
      <c r="M43" s="360">
        <v>7026</v>
      </c>
    </row>
    <row r="44" spans="2:13" ht="27.75" customHeight="1" x14ac:dyDescent="0.2">
      <c r="B44" s="1186"/>
      <c r="C44" s="1187"/>
      <c r="D44" s="106"/>
      <c r="E44" s="1190" t="s">
        <v>36</v>
      </c>
      <c r="F44" s="1190"/>
      <c r="G44" s="1190"/>
      <c r="H44" s="1191"/>
      <c r="I44" s="358" t="s">
        <v>524</v>
      </c>
      <c r="J44" s="359" t="s">
        <v>524</v>
      </c>
      <c r="K44" s="359" t="s">
        <v>524</v>
      </c>
      <c r="L44" s="359" t="s">
        <v>524</v>
      </c>
      <c r="M44" s="360" t="s">
        <v>524</v>
      </c>
    </row>
    <row r="45" spans="2:13" ht="27.75" customHeight="1" x14ac:dyDescent="0.2">
      <c r="B45" s="1186"/>
      <c r="C45" s="1187"/>
      <c r="D45" s="106"/>
      <c r="E45" s="1190" t="s">
        <v>37</v>
      </c>
      <c r="F45" s="1190"/>
      <c r="G45" s="1190"/>
      <c r="H45" s="1191"/>
      <c r="I45" s="358">
        <v>4011</v>
      </c>
      <c r="J45" s="359">
        <v>3847</v>
      </c>
      <c r="K45" s="359">
        <v>3639</v>
      </c>
      <c r="L45" s="359">
        <v>3644</v>
      </c>
      <c r="M45" s="360">
        <v>3529</v>
      </c>
    </row>
    <row r="46" spans="2:13" ht="27.75" customHeight="1" x14ac:dyDescent="0.2">
      <c r="B46" s="1186"/>
      <c r="C46" s="1187"/>
      <c r="D46" s="107"/>
      <c r="E46" s="1190" t="s">
        <v>38</v>
      </c>
      <c r="F46" s="1190"/>
      <c r="G46" s="1190"/>
      <c r="H46" s="1191"/>
      <c r="I46" s="358" t="s">
        <v>524</v>
      </c>
      <c r="J46" s="359" t="s">
        <v>524</v>
      </c>
      <c r="K46" s="359" t="s">
        <v>524</v>
      </c>
      <c r="L46" s="359" t="s">
        <v>524</v>
      </c>
      <c r="M46" s="360" t="s">
        <v>524</v>
      </c>
    </row>
    <row r="47" spans="2:13" ht="27.75" customHeight="1" x14ac:dyDescent="0.2">
      <c r="B47" s="1186"/>
      <c r="C47" s="1187"/>
      <c r="D47" s="108"/>
      <c r="E47" s="1200" t="s">
        <v>39</v>
      </c>
      <c r="F47" s="1201"/>
      <c r="G47" s="1201"/>
      <c r="H47" s="1202"/>
      <c r="I47" s="358" t="s">
        <v>524</v>
      </c>
      <c r="J47" s="359" t="s">
        <v>524</v>
      </c>
      <c r="K47" s="359" t="s">
        <v>524</v>
      </c>
      <c r="L47" s="359" t="s">
        <v>524</v>
      </c>
      <c r="M47" s="360" t="s">
        <v>524</v>
      </c>
    </row>
    <row r="48" spans="2:13" ht="27.75" customHeight="1" x14ac:dyDescent="0.2">
      <c r="B48" s="1186"/>
      <c r="C48" s="1187"/>
      <c r="D48" s="106"/>
      <c r="E48" s="1190" t="s">
        <v>40</v>
      </c>
      <c r="F48" s="1190"/>
      <c r="G48" s="1190"/>
      <c r="H48" s="1191"/>
      <c r="I48" s="358" t="s">
        <v>524</v>
      </c>
      <c r="J48" s="359" t="s">
        <v>524</v>
      </c>
      <c r="K48" s="359" t="s">
        <v>524</v>
      </c>
      <c r="L48" s="359" t="s">
        <v>524</v>
      </c>
      <c r="M48" s="360" t="s">
        <v>524</v>
      </c>
    </row>
    <row r="49" spans="2:13" ht="27.75" customHeight="1" x14ac:dyDescent="0.2">
      <c r="B49" s="1188"/>
      <c r="C49" s="1189"/>
      <c r="D49" s="106"/>
      <c r="E49" s="1190" t="s">
        <v>41</v>
      </c>
      <c r="F49" s="1190"/>
      <c r="G49" s="1190"/>
      <c r="H49" s="1191"/>
      <c r="I49" s="358" t="s">
        <v>524</v>
      </c>
      <c r="J49" s="359" t="s">
        <v>524</v>
      </c>
      <c r="K49" s="359" t="s">
        <v>524</v>
      </c>
      <c r="L49" s="359" t="s">
        <v>524</v>
      </c>
      <c r="M49" s="360" t="s">
        <v>524</v>
      </c>
    </row>
    <row r="50" spans="2:13" ht="27.75" customHeight="1" x14ac:dyDescent="0.2">
      <c r="B50" s="1184" t="s">
        <v>42</v>
      </c>
      <c r="C50" s="1185"/>
      <c r="D50" s="109"/>
      <c r="E50" s="1190" t="s">
        <v>43</v>
      </c>
      <c r="F50" s="1190"/>
      <c r="G50" s="1190"/>
      <c r="H50" s="1191"/>
      <c r="I50" s="358">
        <v>8442</v>
      </c>
      <c r="J50" s="359">
        <v>8422</v>
      </c>
      <c r="K50" s="359">
        <v>8162</v>
      </c>
      <c r="L50" s="359">
        <v>8433</v>
      </c>
      <c r="M50" s="360">
        <v>8888</v>
      </c>
    </row>
    <row r="51" spans="2:13" ht="27.75" customHeight="1" x14ac:dyDescent="0.2">
      <c r="B51" s="1186"/>
      <c r="C51" s="1187"/>
      <c r="D51" s="106"/>
      <c r="E51" s="1190" t="s">
        <v>44</v>
      </c>
      <c r="F51" s="1190"/>
      <c r="G51" s="1190"/>
      <c r="H51" s="1191"/>
      <c r="I51" s="358">
        <v>10203</v>
      </c>
      <c r="J51" s="359">
        <v>11331</v>
      </c>
      <c r="K51" s="359">
        <v>11389</v>
      </c>
      <c r="L51" s="359">
        <v>10581</v>
      </c>
      <c r="M51" s="360">
        <v>9807</v>
      </c>
    </row>
    <row r="52" spans="2:13" ht="27.75" customHeight="1" x14ac:dyDescent="0.2">
      <c r="B52" s="1188"/>
      <c r="C52" s="1189"/>
      <c r="D52" s="106"/>
      <c r="E52" s="1190" t="s">
        <v>45</v>
      </c>
      <c r="F52" s="1190"/>
      <c r="G52" s="1190"/>
      <c r="H52" s="1191"/>
      <c r="I52" s="358">
        <v>31994</v>
      </c>
      <c r="J52" s="359">
        <v>32850</v>
      </c>
      <c r="K52" s="359">
        <v>33260</v>
      </c>
      <c r="L52" s="359">
        <v>33933</v>
      </c>
      <c r="M52" s="360">
        <v>32465</v>
      </c>
    </row>
    <row r="53" spans="2:13" ht="27.75" customHeight="1" thickBot="1" x14ac:dyDescent="0.25">
      <c r="B53" s="1192" t="s">
        <v>46</v>
      </c>
      <c r="C53" s="1193"/>
      <c r="D53" s="110"/>
      <c r="E53" s="1194" t="s">
        <v>47</v>
      </c>
      <c r="F53" s="1194"/>
      <c r="G53" s="1194"/>
      <c r="H53" s="1195"/>
      <c r="I53" s="361">
        <v>576</v>
      </c>
      <c r="J53" s="362">
        <v>-394</v>
      </c>
      <c r="K53" s="362">
        <v>-3689</v>
      </c>
      <c r="L53" s="362">
        <v>-6014</v>
      </c>
      <c r="M53" s="363">
        <v>-7597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9rnjdV0V+1oAFhQPmxG01E0oilwtMgMdVOCs80sFAjOsKYERaUiJX7g8Xbc7i51AhkK4yaWjT2t9pjGk3bqYg==" saltValue="SF81CLhgAL2RCj6Rk94S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1" t="s">
        <v>50</v>
      </c>
      <c r="D55" s="1211"/>
      <c r="E55" s="1212"/>
      <c r="F55" s="122">
        <v>4812</v>
      </c>
      <c r="G55" s="122">
        <v>4934</v>
      </c>
      <c r="H55" s="123">
        <v>5235</v>
      </c>
    </row>
    <row r="56" spans="2:8" ht="52.5" customHeight="1" x14ac:dyDescent="0.2">
      <c r="B56" s="124"/>
      <c r="C56" s="1213" t="s">
        <v>51</v>
      </c>
      <c r="D56" s="1213"/>
      <c r="E56" s="1214"/>
      <c r="F56" s="125" t="s">
        <v>524</v>
      </c>
      <c r="G56" s="125" t="s">
        <v>524</v>
      </c>
      <c r="H56" s="126" t="s">
        <v>524</v>
      </c>
    </row>
    <row r="57" spans="2:8" ht="53.25" customHeight="1" x14ac:dyDescent="0.2">
      <c r="B57" s="124"/>
      <c r="C57" s="1215" t="s">
        <v>52</v>
      </c>
      <c r="D57" s="1215"/>
      <c r="E57" s="1216"/>
      <c r="F57" s="127">
        <v>2187</v>
      </c>
      <c r="G57" s="127">
        <v>2308</v>
      </c>
      <c r="H57" s="128">
        <v>2449</v>
      </c>
    </row>
    <row r="58" spans="2:8" ht="45.75" customHeight="1" x14ac:dyDescent="0.2">
      <c r="B58" s="129"/>
      <c r="C58" s="1203" t="s">
        <v>599</v>
      </c>
      <c r="D58" s="1204"/>
      <c r="E58" s="1205"/>
      <c r="F58" s="130">
        <v>424</v>
      </c>
      <c r="G58" s="130">
        <v>425</v>
      </c>
      <c r="H58" s="131">
        <v>429</v>
      </c>
    </row>
    <row r="59" spans="2:8" ht="45.75" customHeight="1" x14ac:dyDescent="0.2">
      <c r="B59" s="129"/>
      <c r="C59" s="1203" t="s">
        <v>600</v>
      </c>
      <c r="D59" s="1204"/>
      <c r="E59" s="1205"/>
      <c r="F59" s="130">
        <v>293</v>
      </c>
      <c r="G59" s="130">
        <v>361</v>
      </c>
      <c r="H59" s="131">
        <v>429</v>
      </c>
    </row>
    <row r="60" spans="2:8" ht="45.75" customHeight="1" x14ac:dyDescent="0.2">
      <c r="B60" s="129"/>
      <c r="C60" s="1203" t="s">
        <v>601</v>
      </c>
      <c r="D60" s="1204"/>
      <c r="E60" s="1205"/>
      <c r="F60" s="130">
        <v>391</v>
      </c>
      <c r="G60" s="130">
        <v>397</v>
      </c>
      <c r="H60" s="131">
        <v>403</v>
      </c>
    </row>
    <row r="61" spans="2:8" ht="45.75" customHeight="1" x14ac:dyDescent="0.2">
      <c r="B61" s="129"/>
      <c r="C61" s="1203" t="s">
        <v>603</v>
      </c>
      <c r="D61" s="1204"/>
      <c r="E61" s="1205"/>
      <c r="F61" s="130">
        <v>195</v>
      </c>
      <c r="G61" s="130">
        <v>217</v>
      </c>
      <c r="H61" s="131">
        <v>242</v>
      </c>
    </row>
    <row r="62" spans="2:8" ht="45.75" customHeight="1" thickBot="1" x14ac:dyDescent="0.25">
      <c r="B62" s="132"/>
      <c r="C62" s="1206" t="s">
        <v>602</v>
      </c>
      <c r="D62" s="1207"/>
      <c r="E62" s="1208"/>
      <c r="F62" s="133">
        <v>125</v>
      </c>
      <c r="G62" s="133">
        <v>143</v>
      </c>
      <c r="H62" s="134">
        <v>150</v>
      </c>
    </row>
    <row r="63" spans="2:8" ht="52.5" customHeight="1" thickBot="1" x14ac:dyDescent="0.25">
      <c r="B63" s="135"/>
      <c r="C63" s="1209" t="s">
        <v>53</v>
      </c>
      <c r="D63" s="1209"/>
      <c r="E63" s="1210"/>
      <c r="F63" s="136">
        <v>6999</v>
      </c>
      <c r="G63" s="136">
        <v>7242</v>
      </c>
      <c r="H63" s="137">
        <v>7683</v>
      </c>
    </row>
    <row r="64" spans="2:8" ht="13.2" x14ac:dyDescent="0.2"/>
  </sheetData>
  <sheetProtection algorithmName="SHA-512" hashValue="wqYwzSRYu+Hs3g51ayFrprGY/NyWSmRkLvpZsvuMrBDEWXqGsvOdjF4I276NblOPPHNpVES/w7t1mIxk5OhPWQ==" saltValue="hDymGDWF6CGXORP0AZv+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47204</v>
      </c>
      <c r="E3" s="156"/>
      <c r="F3" s="157">
        <v>43226</v>
      </c>
      <c r="G3" s="158"/>
      <c r="H3" s="159"/>
    </row>
    <row r="4" spans="1:8" x14ac:dyDescent="0.2">
      <c r="A4" s="160"/>
      <c r="B4" s="161"/>
      <c r="C4" s="162"/>
      <c r="D4" s="163">
        <v>29120</v>
      </c>
      <c r="E4" s="164"/>
      <c r="F4" s="165">
        <v>22622</v>
      </c>
      <c r="G4" s="166"/>
      <c r="H4" s="167"/>
    </row>
    <row r="5" spans="1:8" x14ac:dyDescent="0.2">
      <c r="A5" s="148" t="s">
        <v>557</v>
      </c>
      <c r="B5" s="153"/>
      <c r="C5" s="154"/>
      <c r="D5" s="155">
        <v>71794</v>
      </c>
      <c r="E5" s="156"/>
      <c r="F5" s="157">
        <v>42836</v>
      </c>
      <c r="G5" s="158"/>
      <c r="H5" s="159"/>
    </row>
    <row r="6" spans="1:8" x14ac:dyDescent="0.2">
      <c r="A6" s="160"/>
      <c r="B6" s="161"/>
      <c r="C6" s="162"/>
      <c r="D6" s="163">
        <v>30736</v>
      </c>
      <c r="E6" s="164"/>
      <c r="F6" s="165">
        <v>22936</v>
      </c>
      <c r="G6" s="166"/>
      <c r="H6" s="167"/>
    </row>
    <row r="7" spans="1:8" x14ac:dyDescent="0.2">
      <c r="A7" s="148" t="s">
        <v>558</v>
      </c>
      <c r="B7" s="153"/>
      <c r="C7" s="154"/>
      <c r="D7" s="155">
        <v>39650</v>
      </c>
      <c r="E7" s="156"/>
      <c r="F7" s="157">
        <v>44161</v>
      </c>
      <c r="G7" s="158"/>
      <c r="H7" s="159"/>
    </row>
    <row r="8" spans="1:8" x14ac:dyDescent="0.2">
      <c r="A8" s="160"/>
      <c r="B8" s="161"/>
      <c r="C8" s="162"/>
      <c r="D8" s="163">
        <v>19809</v>
      </c>
      <c r="E8" s="164"/>
      <c r="F8" s="165">
        <v>23644</v>
      </c>
      <c r="G8" s="166"/>
      <c r="H8" s="167"/>
    </row>
    <row r="9" spans="1:8" x14ac:dyDescent="0.2">
      <c r="A9" s="148" t="s">
        <v>559</v>
      </c>
      <c r="B9" s="153"/>
      <c r="C9" s="154"/>
      <c r="D9" s="155">
        <v>34363</v>
      </c>
      <c r="E9" s="156"/>
      <c r="F9" s="157">
        <v>43955</v>
      </c>
      <c r="G9" s="158"/>
      <c r="H9" s="159"/>
    </row>
    <row r="10" spans="1:8" x14ac:dyDescent="0.2">
      <c r="A10" s="160"/>
      <c r="B10" s="161"/>
      <c r="C10" s="162"/>
      <c r="D10" s="163">
        <v>14040</v>
      </c>
      <c r="E10" s="164"/>
      <c r="F10" s="165">
        <v>21318</v>
      </c>
      <c r="G10" s="166"/>
      <c r="H10" s="167"/>
    </row>
    <row r="11" spans="1:8" x14ac:dyDescent="0.2">
      <c r="A11" s="148" t="s">
        <v>560</v>
      </c>
      <c r="B11" s="153"/>
      <c r="C11" s="154"/>
      <c r="D11" s="155">
        <v>13977</v>
      </c>
      <c r="E11" s="156"/>
      <c r="F11" s="157">
        <v>41921</v>
      </c>
      <c r="G11" s="158"/>
      <c r="H11" s="159"/>
    </row>
    <row r="12" spans="1:8" x14ac:dyDescent="0.2">
      <c r="A12" s="160"/>
      <c r="B12" s="161"/>
      <c r="C12" s="168"/>
      <c r="D12" s="163">
        <v>8550</v>
      </c>
      <c r="E12" s="164"/>
      <c r="F12" s="165">
        <v>21655</v>
      </c>
      <c r="G12" s="166"/>
      <c r="H12" s="167"/>
    </row>
    <row r="13" spans="1:8" x14ac:dyDescent="0.2">
      <c r="A13" s="148"/>
      <c r="B13" s="153"/>
      <c r="C13" s="169"/>
      <c r="D13" s="170">
        <v>41398</v>
      </c>
      <c r="E13" s="171"/>
      <c r="F13" s="172">
        <v>43220</v>
      </c>
      <c r="G13" s="173"/>
      <c r="H13" s="159"/>
    </row>
    <row r="14" spans="1:8" x14ac:dyDescent="0.2">
      <c r="A14" s="160"/>
      <c r="B14" s="161"/>
      <c r="C14" s="162"/>
      <c r="D14" s="163">
        <v>20451</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0.56999999999999995</v>
      </c>
      <c r="C19" s="174">
        <f>ROUND(VALUE(SUBSTITUTE(実質収支比率等に係る経年分析!G$48,"▲","-")),2)</f>
        <v>0.5</v>
      </c>
      <c r="D19" s="174">
        <f>ROUND(VALUE(SUBSTITUTE(実質収支比率等に係る経年分析!H$48,"▲","-")),2)</f>
        <v>1.03</v>
      </c>
      <c r="E19" s="174">
        <f>ROUND(VALUE(SUBSTITUTE(実質収支比率等に係る経年分析!I$48,"▲","-")),2)</f>
        <v>2.16</v>
      </c>
      <c r="F19" s="174">
        <f>ROUND(VALUE(SUBSTITUTE(実質収支比率等に係る経年分析!J$48,"▲","-")),2)</f>
        <v>0.51</v>
      </c>
    </row>
    <row r="20" spans="1:11" x14ac:dyDescent="0.2">
      <c r="A20" s="174" t="s">
        <v>57</v>
      </c>
      <c r="B20" s="174">
        <f>ROUND(VALUE(SUBSTITUTE(実質収支比率等に係る経年分析!F$47,"▲","-")),2)</f>
        <v>24.9</v>
      </c>
      <c r="C20" s="174">
        <f>ROUND(VALUE(SUBSTITUTE(実質収支比率等に係る経年分析!G$47,"▲","-")),2)</f>
        <v>24.12</v>
      </c>
      <c r="D20" s="174">
        <f>ROUND(VALUE(SUBSTITUTE(実質収支比率等に係る経年分析!H$47,"▲","-")),2)</f>
        <v>21.51</v>
      </c>
      <c r="E20" s="174">
        <f>ROUND(VALUE(SUBSTITUTE(実質収支比率等に係る経年分析!I$47,"▲","-")),2)</f>
        <v>20.84</v>
      </c>
      <c r="F20" s="174">
        <f>ROUND(VALUE(SUBSTITUTE(実質収支比率等に係る経年分析!J$47,"▲","-")),2)</f>
        <v>22.35</v>
      </c>
    </row>
    <row r="21" spans="1:11" x14ac:dyDescent="0.2">
      <c r="A21" s="174" t="s">
        <v>58</v>
      </c>
      <c r="B21" s="174">
        <f>IF(ISNUMBER(VALUE(SUBSTITUTE(実質収支比率等に係る経年分析!F$49,"▲","-"))),ROUND(VALUE(SUBSTITUTE(実質収支比率等に係る経年分析!F$49,"▲","-")),2),NA())</f>
        <v>-2.37</v>
      </c>
      <c r="C21" s="174">
        <f>IF(ISNUMBER(VALUE(SUBSTITUTE(実質収支比率等に係る経年分析!G$49,"▲","-"))),ROUND(VALUE(SUBSTITUTE(実質収支比率等に係る経年分析!G$49,"▲","-")),2),NA())</f>
        <v>-0.91</v>
      </c>
      <c r="D21" s="174">
        <f>IF(ISNUMBER(VALUE(SUBSTITUTE(実質収支比率等に係る経年分析!H$49,"▲","-"))),ROUND(VALUE(SUBSTITUTE(実質収支比率等に係る経年分析!H$49,"▲","-")),2),NA())</f>
        <v>-1.46</v>
      </c>
      <c r="E21" s="174">
        <f>IF(ISNUMBER(VALUE(SUBSTITUTE(実質収支比率等に係る経年分析!I$49,"▲","-"))),ROUND(VALUE(SUBSTITUTE(実質収支比率等に係る経年分析!I$49,"▲","-")),2),NA())</f>
        <v>1.19</v>
      </c>
      <c r="F21" s="174">
        <f>IF(ISNUMBER(VALUE(SUBSTITUTE(実質収支比率等に係る経年分析!J$49,"▲","-"))),ROUND(VALUE(SUBSTITUTE(実質収支比率等に係る経年分析!J$49,"▲","-")),2),NA())</f>
        <v>-1.67</v>
      </c>
    </row>
    <row r="24" spans="1:11" x14ac:dyDescent="0.2">
      <c r="A24" s="144" t="s">
        <v>59</v>
      </c>
    </row>
    <row r="25" spans="1:11" x14ac:dyDescent="0.2">
      <c r="A25" s="175"/>
      <c r="B25" s="175" t="str">
        <f>'連結実質赤字比率に係る赤字・黒字の構成分析　公営企業反映要'!F$33</f>
        <v>H30</v>
      </c>
      <c r="C25" s="175"/>
      <c r="D25" s="175" t="str">
        <f>'連結実質赤字比率に係る赤字・黒字の構成分析　公営企業反映要'!G$33</f>
        <v>R01</v>
      </c>
      <c r="E25" s="175"/>
      <c r="F25" s="175" t="str">
        <f>'連結実質赤字比率に係る赤字・黒字の構成分析　公営企業反映要'!H$33</f>
        <v>R02</v>
      </c>
      <c r="G25" s="175"/>
      <c r="H25" s="175" t="str">
        <f>'連結実質赤字比率に係る赤字・黒字の構成分析　公営企業反映要'!I$33</f>
        <v>R03</v>
      </c>
      <c r="I25" s="175"/>
      <c r="J25" s="175" t="str">
        <f>'連結実質赤字比率に係る赤字・黒字の構成分析　公営企業反映要'!J$33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　公営企業反映要'!C$43="",NA(),'連結実質赤字比率に係る赤字・黒字の構成分析　公営企業反映要'!C$43)</f>
        <v>その他会計（黒字）</v>
      </c>
      <c r="B27" s="175" t="e">
        <f>IF(ROUND(VALUE(SUBSTITUTE('連結実質赤字比率に係る赤字・黒字の構成分析　公営企業反映要'!F$43,"▲", "-")), 2) &lt; 0, ABS(ROUND(VALUE(SUBSTITUTE('連結実質赤字比率に係る赤字・黒字の構成分析　公営企業反映要'!F$43,"▲", "-")), 2)), NA())</f>
        <v>#VALUE!</v>
      </c>
      <c r="C27" s="175" t="e">
        <f>IF(ROUND(VALUE(SUBSTITUTE('連結実質赤字比率に係る赤字・黒字の構成分析　公営企業反映要'!F$43,"▲", "-")), 2) &gt;= 0, ABS(ROUND(VALUE(SUBSTITUTE('連結実質赤字比率に係る赤字・黒字の構成分析　公営企業反映要'!F$43,"▲", "-")), 2)), NA())</f>
        <v>#VALUE!</v>
      </c>
      <c r="D27" s="175" t="e">
        <f>IF(ROUND(VALUE(SUBSTITUTE('連結実質赤字比率に係る赤字・黒字の構成分析　公営企業反映要'!G$43,"▲", "-")), 2) &lt; 0, ABS(ROUND(VALUE(SUBSTITUTE('連結実質赤字比率に係る赤字・黒字の構成分析　公営企業反映要'!G$43,"▲", "-")), 2)), NA())</f>
        <v>#VALUE!</v>
      </c>
      <c r="E27" s="175" t="e">
        <f>IF(ROUND(VALUE(SUBSTITUTE('連結実質赤字比率に係る赤字・黒字の構成分析　公営企業反映要'!G$43,"▲", "-")), 2) &gt;= 0, ABS(ROUND(VALUE(SUBSTITUTE('連結実質赤字比率に係る赤字・黒字の構成分析　公営企業反映要'!G$43,"▲", "-")), 2)), NA())</f>
        <v>#VALUE!</v>
      </c>
      <c r="F27" s="175" t="e">
        <f>IF(ROUND(VALUE(SUBSTITUTE('連結実質赤字比率に係る赤字・黒字の構成分析　公営企業反映要'!H$43,"▲", "-")), 2) &lt; 0, ABS(ROUND(VALUE(SUBSTITUTE('連結実質赤字比率に係る赤字・黒字の構成分析　公営企業反映要'!H$43,"▲", "-")), 2)), NA())</f>
        <v>#VALUE!</v>
      </c>
      <c r="G27" s="175" t="e">
        <f>IF(ROUND(VALUE(SUBSTITUTE('連結実質赤字比率に係る赤字・黒字の構成分析　公営企業反映要'!H$43,"▲", "-")), 2) &gt;= 0, ABS(ROUND(VALUE(SUBSTITUTE('連結実質赤字比率に係る赤字・黒字の構成分析　公営企業反映要'!H$43,"▲", "-")), 2)), NA())</f>
        <v>#VALUE!</v>
      </c>
      <c r="H27" s="175" t="e">
        <f>IF(ROUND(VALUE(SUBSTITUTE('連結実質赤字比率に係る赤字・黒字の構成分析　公営企業反映要'!I$43,"▲", "-")), 2) &lt; 0, ABS(ROUND(VALUE(SUBSTITUTE('連結実質赤字比率に係る赤字・黒字の構成分析　公営企業反映要'!I$43,"▲", "-")), 2)), NA())</f>
        <v>#VALUE!</v>
      </c>
      <c r="I27" s="175" t="e">
        <f>IF(ROUND(VALUE(SUBSTITUTE('連結実質赤字比率に係る赤字・黒字の構成分析　公営企業反映要'!I$43,"▲", "-")), 2) &gt;= 0, ABS(ROUND(VALUE(SUBSTITUTE('連結実質赤字比率に係る赤字・黒字の構成分析　公営企業反映要'!I$43,"▲", "-")), 2)), NA())</f>
        <v>#VALUE!</v>
      </c>
      <c r="J27" s="175" t="e">
        <f>IF(ROUND(VALUE(SUBSTITUTE('連結実質赤字比率に係る赤字・黒字の構成分析　公営企業反映要'!J$43,"▲", "-")), 2) &lt; 0, ABS(ROUND(VALUE(SUBSTITUTE('連結実質赤字比率に係る赤字・黒字の構成分析　公営企業反映要'!J$43,"▲", "-")), 2)), NA())</f>
        <v>#VALUE!</v>
      </c>
      <c r="K27" s="175" t="e">
        <f>IF(ROUND(VALUE(SUBSTITUTE('連結実質赤字比率に係る赤字・黒字の構成分析　公営企業反映要'!J$43,"▲", "-")), 2) &gt;= 0, ABS(ROUND(VALUE(SUBSTITUTE('連結実質赤字比率に係る赤字・黒字の構成分析　公営企業反映要'!J$43,"▲", "-")), 2)), NA())</f>
        <v>#VALUE!</v>
      </c>
    </row>
    <row r="28" spans="1:11" x14ac:dyDescent="0.2">
      <c r="A28" s="175" t="str">
        <f>IF('連結実質赤字比率に係る赤字・黒字の構成分析　公営企業反映要'!C$42="",NA(),'連結実質赤字比率に係る赤字・黒字の構成分析　公営企業反映要'!C$42)</f>
        <v>その他会計（赤字）</v>
      </c>
      <c r="B28" s="175" t="e">
        <f>IF(ROUND(VALUE(SUBSTITUTE('連結実質赤字比率に係る赤字・黒字の構成分析　公営企業反映要'!F$42,"▲", "-")), 2) &lt; 0, ABS(ROUND(VALUE(SUBSTITUTE('連結実質赤字比率に係る赤字・黒字の構成分析　公営企業反映要'!F$42,"▲", "-")), 2)), NA())</f>
        <v>#VALUE!</v>
      </c>
      <c r="C28" s="175" t="e">
        <f>IF(ROUND(VALUE(SUBSTITUTE('連結実質赤字比率に係る赤字・黒字の構成分析　公営企業反映要'!F$42,"▲", "-")), 2) &gt;= 0, ABS(ROUND(VALUE(SUBSTITUTE('連結実質赤字比率に係る赤字・黒字の構成分析　公営企業反映要'!F$42,"▲", "-")), 2)), NA())</f>
        <v>#VALUE!</v>
      </c>
      <c r="D28" s="175" t="e">
        <f>IF(ROUND(VALUE(SUBSTITUTE('連結実質赤字比率に係る赤字・黒字の構成分析　公営企業反映要'!G$42,"▲", "-")), 2) &lt; 0, ABS(ROUND(VALUE(SUBSTITUTE('連結実質赤字比率に係る赤字・黒字の構成分析　公営企業反映要'!G$42,"▲", "-")), 2)), NA())</f>
        <v>#VALUE!</v>
      </c>
      <c r="E28" s="175" t="e">
        <f>IF(ROUND(VALUE(SUBSTITUTE('連結実質赤字比率に係る赤字・黒字の構成分析　公営企業反映要'!G$42,"▲", "-")), 2) &gt;= 0, ABS(ROUND(VALUE(SUBSTITUTE('連結実質赤字比率に係る赤字・黒字の構成分析　公営企業反映要'!G$42,"▲", "-")), 2)), NA())</f>
        <v>#VALUE!</v>
      </c>
      <c r="F28" s="175" t="e">
        <f>IF(ROUND(VALUE(SUBSTITUTE('連結実質赤字比率に係る赤字・黒字の構成分析　公営企業反映要'!H$42,"▲", "-")), 2) &lt; 0, ABS(ROUND(VALUE(SUBSTITUTE('連結実質赤字比率に係る赤字・黒字の構成分析　公営企業反映要'!H$42,"▲", "-")), 2)), NA())</f>
        <v>#VALUE!</v>
      </c>
      <c r="G28" s="175" t="e">
        <f>IF(ROUND(VALUE(SUBSTITUTE('連結実質赤字比率に係る赤字・黒字の構成分析　公営企業反映要'!H$42,"▲", "-")), 2) &gt;= 0, ABS(ROUND(VALUE(SUBSTITUTE('連結実質赤字比率に係る赤字・黒字の構成分析　公営企業反映要'!H$42,"▲", "-")), 2)), NA())</f>
        <v>#VALUE!</v>
      </c>
      <c r="H28" s="175" t="e">
        <f>IF(ROUND(VALUE(SUBSTITUTE('連結実質赤字比率に係る赤字・黒字の構成分析　公営企業反映要'!I$42,"▲", "-")), 2) &lt; 0, ABS(ROUND(VALUE(SUBSTITUTE('連結実質赤字比率に係る赤字・黒字の構成分析　公営企業反映要'!I$42,"▲", "-")), 2)), NA())</f>
        <v>#VALUE!</v>
      </c>
      <c r="I28" s="175" t="e">
        <f>IF(ROUND(VALUE(SUBSTITUTE('連結実質赤字比率に係る赤字・黒字の構成分析　公営企業反映要'!I$42,"▲", "-")), 2) &gt;= 0, ABS(ROUND(VALUE(SUBSTITUTE('連結実質赤字比率に係る赤字・黒字の構成分析　公営企業反映要'!I$42,"▲", "-")), 2)), NA())</f>
        <v>#VALUE!</v>
      </c>
      <c r="J28" s="175" t="e">
        <f>IF(ROUND(VALUE(SUBSTITUTE('連結実質赤字比率に係る赤字・黒字の構成分析　公営企業反映要'!J$42,"▲", "-")), 2) &lt; 0, ABS(ROUND(VALUE(SUBSTITUTE('連結実質赤字比率に係る赤字・黒字の構成分析　公営企業反映要'!J$42,"▲", "-")), 2)), NA())</f>
        <v>#VALUE!</v>
      </c>
      <c r="K28" s="175" t="e">
        <f>IF(ROUND(VALUE(SUBSTITUTE('連結実質赤字比率に係る赤字・黒字の構成分析　公営企業反映要'!J$42,"▲", "-")), 2) &gt;= 0, ABS(ROUND(VALUE(SUBSTITUTE('連結実質赤字比率に係る赤字・黒字の構成分析　公営企業反映要'!J$42,"▲", "-")), 2)), NA())</f>
        <v>#VALUE!</v>
      </c>
    </row>
    <row r="29" spans="1:11" x14ac:dyDescent="0.2">
      <c r="A29" s="175" t="e">
        <f>IF('連結実質赤字比率に係る赤字・黒字の構成分析　公営企業反映要'!C$41="",NA(),'連結実質赤字比率に係る赤字・黒字の構成分析　公営企業反映要'!C$41)</f>
        <v>#N/A</v>
      </c>
      <c r="B29" s="175" t="e">
        <f>IF(ROUND(VALUE(SUBSTITUTE('連結実質赤字比率に係る赤字・黒字の構成分析　公営企業反映要'!F$41,"▲", "-")), 2) &lt; 0, ABS(ROUND(VALUE(SUBSTITUTE('連結実質赤字比率に係る赤字・黒字の構成分析　公営企業反映要'!F$41,"▲", "-")), 2)), NA())</f>
        <v>#VALUE!</v>
      </c>
      <c r="C29" s="175" t="e">
        <f>IF(ROUND(VALUE(SUBSTITUTE('連結実質赤字比率に係る赤字・黒字の構成分析　公営企業反映要'!F$41,"▲", "-")), 2) &gt;= 0, ABS(ROUND(VALUE(SUBSTITUTE('連結実質赤字比率に係る赤字・黒字の構成分析　公営企業反映要'!F$41,"▲", "-")), 2)), NA())</f>
        <v>#VALUE!</v>
      </c>
      <c r="D29" s="175" t="e">
        <f>IF(ROUND(VALUE(SUBSTITUTE('連結実質赤字比率に係る赤字・黒字の構成分析　公営企業反映要'!G$41,"▲", "-")), 2) &lt; 0, ABS(ROUND(VALUE(SUBSTITUTE('連結実質赤字比率に係る赤字・黒字の構成分析　公営企業反映要'!G$41,"▲", "-")), 2)), NA())</f>
        <v>#VALUE!</v>
      </c>
      <c r="E29" s="175" t="e">
        <f>IF(ROUND(VALUE(SUBSTITUTE('連結実質赤字比率に係る赤字・黒字の構成分析　公営企業反映要'!G$41,"▲", "-")), 2) &gt;= 0, ABS(ROUND(VALUE(SUBSTITUTE('連結実質赤字比率に係る赤字・黒字の構成分析　公営企業反映要'!G$41,"▲", "-")), 2)), NA())</f>
        <v>#VALUE!</v>
      </c>
      <c r="F29" s="175" t="e">
        <f>IF(ROUND(VALUE(SUBSTITUTE('連結実質赤字比率に係る赤字・黒字の構成分析　公営企業反映要'!H$41,"▲", "-")), 2) &lt; 0, ABS(ROUND(VALUE(SUBSTITUTE('連結実質赤字比率に係る赤字・黒字の構成分析　公営企業反映要'!H$41,"▲", "-")), 2)), NA())</f>
        <v>#VALUE!</v>
      </c>
      <c r="G29" s="175" t="e">
        <f>IF(ROUND(VALUE(SUBSTITUTE('連結実質赤字比率に係る赤字・黒字の構成分析　公営企業反映要'!H$41,"▲", "-")), 2) &gt;= 0, ABS(ROUND(VALUE(SUBSTITUTE('連結実質赤字比率に係る赤字・黒字の構成分析　公営企業反映要'!H$41,"▲", "-")), 2)), NA())</f>
        <v>#VALUE!</v>
      </c>
      <c r="H29" s="175" t="e">
        <f>IF(ROUND(VALUE(SUBSTITUTE('連結実質赤字比率に係る赤字・黒字の構成分析　公営企業反映要'!I$41,"▲", "-")), 2) &lt; 0, ABS(ROUND(VALUE(SUBSTITUTE('連結実質赤字比率に係る赤字・黒字の構成分析　公営企業反映要'!I$41,"▲", "-")), 2)), NA())</f>
        <v>#VALUE!</v>
      </c>
      <c r="I29" s="175" t="e">
        <f>IF(ROUND(VALUE(SUBSTITUTE('連結実質赤字比率に係る赤字・黒字の構成分析　公営企業反映要'!I$41,"▲", "-")), 2) &gt;= 0, ABS(ROUND(VALUE(SUBSTITUTE('連結実質赤字比率に係る赤字・黒字の構成分析　公営企業反映要'!I$41,"▲", "-")), 2)), NA())</f>
        <v>#VALUE!</v>
      </c>
      <c r="J29" s="175" t="e">
        <f>IF(ROUND(VALUE(SUBSTITUTE('連結実質赤字比率に係る赤字・黒字の構成分析　公営企業反映要'!J$41,"▲", "-")), 2) &lt; 0, ABS(ROUND(VALUE(SUBSTITUTE('連結実質赤字比率に係る赤字・黒字の構成分析　公営企業反映要'!J$41,"▲", "-")), 2)), NA())</f>
        <v>#VALUE!</v>
      </c>
      <c r="K29" s="175" t="e">
        <f>IF(ROUND(VALUE(SUBSTITUTE('連結実質赤字比率に係る赤字・黒字の構成分析　公営企業反映要'!J$41,"▲", "-")), 2) &gt;= 0, ABS(ROUND(VALUE(SUBSTITUTE('連結実質赤字比率に係る赤字・黒字の構成分析　公営企業反映要'!J$41,"▲", "-")), 2)), NA())</f>
        <v>#VALUE!</v>
      </c>
    </row>
    <row r="30" spans="1:11" x14ac:dyDescent="0.2">
      <c r="A30" s="175" t="str">
        <f>IF('連結実質赤字比率に係る赤字・黒字の構成分析　公営企業反映要'!C$40="",NA(),'連結実質赤字比率に係る赤字・黒字の構成分析　公営企業反映要'!C$40)</f>
        <v>後期高齢者医療事業特別会計</v>
      </c>
      <c r="B30" s="175" t="e">
        <f>IF(ROUND(VALUE(SUBSTITUTE('連結実質赤字比率に係る赤字・黒字の構成分析　公営企業反映要'!F$40,"▲", "-")), 2) &lt; 0, ABS(ROUND(VALUE(SUBSTITUTE('連結実質赤字比率に係る赤字・黒字の構成分析　公営企業反映要'!F$40,"▲", "-")), 2)), NA())</f>
        <v>#N/A</v>
      </c>
      <c r="C30" s="175">
        <f>IF(ROUND(VALUE(SUBSTITUTE('連結実質赤字比率に係る赤字・黒字の構成分析　公営企業反映要'!F$40,"▲", "-")), 2) &gt;= 0, ABS(ROUND(VALUE(SUBSTITUTE('連結実質赤字比率に係る赤字・黒字の構成分析　公営企業反映要'!F$40,"▲", "-")), 2)), NA())</f>
        <v>0.27</v>
      </c>
      <c r="D30" s="175" t="e">
        <f>IF(ROUND(VALUE(SUBSTITUTE('連結実質赤字比率に係る赤字・黒字の構成分析　公営企業反映要'!G$40,"▲", "-")), 2) &lt; 0, ABS(ROUND(VALUE(SUBSTITUTE('連結実質赤字比率に係る赤字・黒字の構成分析　公営企業反映要'!G$40,"▲", "-")), 2)), NA())</f>
        <v>#N/A</v>
      </c>
      <c r="E30" s="175">
        <f>IF(ROUND(VALUE(SUBSTITUTE('連結実質赤字比率に係る赤字・黒字の構成分析　公営企業反映要'!G$40,"▲", "-")), 2) &gt;= 0, ABS(ROUND(VALUE(SUBSTITUTE('連結実質赤字比率に係る赤字・黒字の構成分析　公営企業反映要'!G$40,"▲", "-")), 2)), NA())</f>
        <v>0.27</v>
      </c>
      <c r="F30" s="175" t="e">
        <f>IF(ROUND(VALUE(SUBSTITUTE('連結実質赤字比率に係る赤字・黒字の構成分析　公営企業反映要'!H$40,"▲", "-")), 2) &lt; 0, ABS(ROUND(VALUE(SUBSTITUTE('連結実質赤字比率に係る赤字・黒字の構成分析　公営企業反映要'!H$40,"▲", "-")), 2)), NA())</f>
        <v>#N/A</v>
      </c>
      <c r="G30" s="175">
        <f>IF(ROUND(VALUE(SUBSTITUTE('連結実質赤字比率に係る赤字・黒字の構成分析　公営企業反映要'!H$40,"▲", "-")), 2) &gt;= 0, ABS(ROUND(VALUE(SUBSTITUTE('連結実質赤字比率に係る赤字・黒字の構成分析　公営企業反映要'!H$40,"▲", "-")), 2)), NA())</f>
        <v>0.26</v>
      </c>
      <c r="H30" s="175" t="e">
        <f>IF(ROUND(VALUE(SUBSTITUTE('連結実質赤字比率に係る赤字・黒字の構成分析　公営企業反映要'!I$40,"▲", "-")), 2) &lt; 0, ABS(ROUND(VALUE(SUBSTITUTE('連結実質赤字比率に係る赤字・黒字の構成分析　公営企業反映要'!I$40,"▲", "-")), 2)), NA())</f>
        <v>#N/A</v>
      </c>
      <c r="I30" s="175">
        <f>IF(ROUND(VALUE(SUBSTITUTE('連結実質赤字比率に係る赤字・黒字の構成分析　公営企業反映要'!I$40,"▲", "-")), 2) &gt;= 0, ABS(ROUND(VALUE(SUBSTITUTE('連結実質赤字比率に係る赤字・黒字の構成分析　公営企業反映要'!I$40,"▲", "-")), 2)), NA())</f>
        <v>0.25</v>
      </c>
      <c r="J30" s="175" t="e">
        <f>IF(ROUND(VALUE(SUBSTITUTE('連結実質赤字比率に係る赤字・黒字の構成分析　公営企業反映要'!J$40,"▲", "-")), 2) &lt; 0, ABS(ROUND(VALUE(SUBSTITUTE('連結実質赤字比率に係る赤字・黒字の構成分析　公営企業反映要'!J$40,"▲", "-")), 2)), NA())</f>
        <v>#N/A</v>
      </c>
      <c r="K30" s="175">
        <f>IF(ROUND(VALUE(SUBSTITUTE('連結実質赤字比率に係る赤字・黒字の構成分析　公営企業反映要'!J$40,"▲", "-")), 2) &gt;= 0, ABS(ROUND(VALUE(SUBSTITUTE('連結実質赤字比率に係る赤字・黒字の構成分析　公営企業反映要'!J$40,"▲", "-")), 2)), NA())</f>
        <v>0.28000000000000003</v>
      </c>
    </row>
    <row r="31" spans="1:11" x14ac:dyDescent="0.2">
      <c r="A31" s="175" t="str">
        <f>IF('連結実質赤字比率に係る赤字・黒字の構成分析　公営企業反映要'!C$39="",NA(),'連結実質赤字比率に係る赤字・黒字の構成分析　公営企業反映要'!C$39)</f>
        <v>一般会計</v>
      </c>
      <c r="B31" s="175" t="e">
        <f>IF(ROUND(VALUE(SUBSTITUTE('連結実質赤字比率に係る赤字・黒字の構成分析　公営企業反映要'!F$39,"▲", "-")), 2) &lt; 0, ABS(ROUND(VALUE(SUBSTITUTE('連結実質赤字比率に係る赤字・黒字の構成分析　公営企業反映要'!F$39,"▲", "-")), 2)), NA())</f>
        <v>#N/A</v>
      </c>
      <c r="C31" s="175">
        <f>IF(ROUND(VALUE(SUBSTITUTE('連結実質赤字比率に係る赤字・黒字の構成分析　公営企業反映要'!F$39,"▲", "-")), 2) &gt;= 0, ABS(ROUND(VALUE(SUBSTITUTE('連結実質赤字比率に係る赤字・黒字の構成分析　公営企業反映要'!F$39,"▲", "-")), 2)), NA())</f>
        <v>0.56000000000000005</v>
      </c>
      <c r="D31" s="175" t="e">
        <f>IF(ROUND(VALUE(SUBSTITUTE('連結実質赤字比率に係る赤字・黒字の構成分析　公営企業反映要'!G$39,"▲", "-")), 2) &lt; 0, ABS(ROUND(VALUE(SUBSTITUTE('連結実質赤字比率に係る赤字・黒字の構成分析　公営企業反映要'!G$39,"▲", "-")), 2)), NA())</f>
        <v>#N/A</v>
      </c>
      <c r="E31" s="175">
        <f>IF(ROUND(VALUE(SUBSTITUTE('連結実質赤字比率に係る赤字・黒字の構成分析　公営企業反映要'!G$39,"▲", "-")), 2) &gt;= 0, ABS(ROUND(VALUE(SUBSTITUTE('連結実質赤字比率に係る赤字・黒字の構成分析　公営企業反映要'!G$39,"▲", "-")), 2)), NA())</f>
        <v>0.5</v>
      </c>
      <c r="F31" s="175" t="e">
        <f>IF(ROUND(VALUE(SUBSTITUTE('連結実質赤字比率に係る赤字・黒字の構成分析　公営企業反映要'!H$39,"▲", "-")), 2) &lt; 0, ABS(ROUND(VALUE(SUBSTITUTE('連結実質赤字比率に係る赤字・黒字の構成分析　公営企業反映要'!H$39,"▲", "-")), 2)), NA())</f>
        <v>#N/A</v>
      </c>
      <c r="G31" s="175">
        <f>IF(ROUND(VALUE(SUBSTITUTE('連結実質赤字比率に係る赤字・黒字の構成分析　公営企業反映要'!H$39,"▲", "-")), 2) &gt;= 0, ABS(ROUND(VALUE(SUBSTITUTE('連結実質赤字比率に係る赤字・黒字の構成分析　公営企業反映要'!H$39,"▲", "-")), 2)), NA())</f>
        <v>1.03</v>
      </c>
      <c r="H31" s="175" t="e">
        <f>IF(ROUND(VALUE(SUBSTITUTE('連結実質赤字比率に係る赤字・黒字の構成分析　公営企業反映要'!I$39,"▲", "-")), 2) &lt; 0, ABS(ROUND(VALUE(SUBSTITUTE('連結実質赤字比率に係る赤字・黒字の構成分析　公営企業反映要'!I$39,"▲", "-")), 2)), NA())</f>
        <v>#N/A</v>
      </c>
      <c r="I31" s="175">
        <f>IF(ROUND(VALUE(SUBSTITUTE('連結実質赤字比率に係る赤字・黒字の構成分析　公営企業反映要'!I$39,"▲", "-")), 2) &gt;= 0, ABS(ROUND(VALUE(SUBSTITUTE('連結実質赤字比率に係る赤字・黒字の構成分析　公営企業反映要'!I$39,"▲", "-")), 2)), NA())</f>
        <v>2.15</v>
      </c>
      <c r="J31" s="175" t="e">
        <f>IF(ROUND(VALUE(SUBSTITUTE('連結実質赤字比率に係る赤字・黒字の構成分析　公営企業反映要'!J$39,"▲", "-")), 2) &lt; 0, ABS(ROUND(VALUE(SUBSTITUTE('連結実質赤字比率に係る赤字・黒字の構成分析　公営企業反映要'!J$39,"▲", "-")), 2)), NA())</f>
        <v>#N/A</v>
      </c>
      <c r="K31" s="175">
        <f>IF(ROUND(VALUE(SUBSTITUTE('連結実質赤字比率に係る赤字・黒字の構成分析　公営企業反映要'!J$39,"▲", "-")), 2) &gt;= 0, ABS(ROUND(VALUE(SUBSTITUTE('連結実質赤字比率に係る赤字・黒字の構成分析　公営企業反映要'!J$39,"▲", "-")), 2)), NA())</f>
        <v>0.5</v>
      </c>
    </row>
    <row r="32" spans="1:11" x14ac:dyDescent="0.2">
      <c r="A32" s="175" t="str">
        <f>IF('連結実質赤字比率に係る赤字・黒字の構成分析　公営企業反映要'!C$38="",NA(),'連結実質赤字比率に係る赤字・黒字の構成分析　公営企業反映要'!C$38)</f>
        <v>介護保険事業特別会計</v>
      </c>
      <c r="B32" s="175" t="e">
        <f>IF(ROUND(VALUE(SUBSTITUTE('連結実質赤字比率に係る赤字・黒字の構成分析　公営企業反映要'!F$38,"▲", "-")), 2) &lt; 0, ABS(ROUND(VALUE(SUBSTITUTE('連結実質赤字比率に係る赤字・黒字の構成分析　公営企業反映要'!F$38,"▲", "-")), 2)), NA())</f>
        <v>#N/A</v>
      </c>
      <c r="C32" s="175">
        <f>IF(ROUND(VALUE(SUBSTITUTE('連結実質赤字比率に係る赤字・黒字の構成分析　公営企業反映要'!F$38,"▲", "-")), 2) &gt;= 0, ABS(ROUND(VALUE(SUBSTITUTE('連結実質赤字比率に係る赤字・黒字の構成分析　公営企業反映要'!F$38,"▲", "-")), 2)), NA())</f>
        <v>0.53</v>
      </c>
      <c r="D32" s="175" t="e">
        <f>IF(ROUND(VALUE(SUBSTITUTE('連結実質赤字比率に係る赤字・黒字の構成分析　公営企業反映要'!G$38,"▲", "-")), 2) &lt; 0, ABS(ROUND(VALUE(SUBSTITUTE('連結実質赤字比率に係る赤字・黒字の構成分析　公営企業反映要'!G$38,"▲", "-")), 2)), NA())</f>
        <v>#N/A</v>
      </c>
      <c r="E32" s="175">
        <f>IF(ROUND(VALUE(SUBSTITUTE('連結実質赤字比率に係る赤字・黒字の構成分析　公営企業反映要'!G$38,"▲", "-")), 2) &gt;= 0, ABS(ROUND(VALUE(SUBSTITUTE('連結実質赤字比率に係る赤字・黒字の構成分析　公営企業反映要'!G$38,"▲", "-")), 2)), NA())</f>
        <v>0.19</v>
      </c>
      <c r="F32" s="175" t="e">
        <f>IF(ROUND(VALUE(SUBSTITUTE('連結実質赤字比率に係る赤字・黒字の構成分析　公営企業反映要'!H$38,"▲", "-")), 2) &lt; 0, ABS(ROUND(VALUE(SUBSTITUTE('連結実質赤字比率に係る赤字・黒字の構成分析　公営企業反映要'!H$38,"▲", "-")), 2)), NA())</f>
        <v>#N/A</v>
      </c>
      <c r="G32" s="175">
        <f>IF(ROUND(VALUE(SUBSTITUTE('連結実質赤字比率に係る赤字・黒字の構成分析　公営企業反映要'!H$38,"▲", "-")), 2) &gt;= 0, ABS(ROUND(VALUE(SUBSTITUTE('連結実質赤字比率に係る赤字・黒字の構成分析　公営企業反映要'!H$38,"▲", "-")), 2)), NA())</f>
        <v>1.32</v>
      </c>
      <c r="H32" s="175" t="e">
        <f>IF(ROUND(VALUE(SUBSTITUTE('連結実質赤字比率に係る赤字・黒字の構成分析　公営企業反映要'!I$38,"▲", "-")), 2) &lt; 0, ABS(ROUND(VALUE(SUBSTITUTE('連結実質赤字比率に係る赤字・黒字の構成分析　公営企業反映要'!I$38,"▲", "-")), 2)), NA())</f>
        <v>#N/A</v>
      </c>
      <c r="I32" s="175">
        <f>IF(ROUND(VALUE(SUBSTITUTE('連結実質赤字比率に係る赤字・黒字の構成分析　公営企業反映要'!I$38,"▲", "-")), 2) &gt;= 0, ABS(ROUND(VALUE(SUBSTITUTE('連結実質赤字比率に係る赤字・黒字の構成分析　公営企業反映要'!I$38,"▲", "-")), 2)), NA())</f>
        <v>0.94</v>
      </c>
      <c r="J32" s="175" t="e">
        <f>IF(ROUND(VALUE(SUBSTITUTE('連結実質赤字比率に係る赤字・黒字の構成分析　公営企業反映要'!J$38,"▲", "-")), 2) &lt; 0, ABS(ROUND(VALUE(SUBSTITUTE('連結実質赤字比率に係る赤字・黒字の構成分析　公営企業反映要'!J$38,"▲", "-")), 2)), NA())</f>
        <v>#N/A</v>
      </c>
      <c r="K32" s="175">
        <f>IF(ROUND(VALUE(SUBSTITUTE('連結実質赤字比率に係る赤字・黒字の構成分析　公営企業反映要'!J$38,"▲", "-")), 2) &gt;= 0, ABS(ROUND(VALUE(SUBSTITUTE('連結実質赤字比率に係る赤字・黒字の構成分析　公営企業反映要'!J$38,"▲", "-")), 2)), NA())</f>
        <v>0.94</v>
      </c>
    </row>
    <row r="33" spans="1:16" x14ac:dyDescent="0.2">
      <c r="A33" s="175" t="str">
        <f>IF('連結実質赤字比率に係る赤字・黒字の構成分析　公営企業反映要'!C$37="",NA(),'連結実質赤字比率に係る赤字・黒字の構成分析　公営企業反映要'!C$37)</f>
        <v>国民健康保険特別会計</v>
      </c>
      <c r="B33" s="175" t="e">
        <f>IF(ROUND(VALUE(SUBSTITUTE('連結実質赤字比率に係る赤字・黒字の構成分析　公営企業反映要'!F$37,"▲", "-")), 2) &lt; 0, ABS(ROUND(VALUE(SUBSTITUTE('連結実質赤字比率に係る赤字・黒字の構成分析　公営企業反映要'!F$37,"▲", "-")), 2)), NA())</f>
        <v>#N/A</v>
      </c>
      <c r="C33" s="175">
        <f>IF(ROUND(VALUE(SUBSTITUTE('連結実質赤字比率に係る赤字・黒字の構成分析　公営企業反映要'!F$37,"▲", "-")), 2) &gt;= 0, ABS(ROUND(VALUE(SUBSTITUTE('連結実質赤字比率に係る赤字・黒字の構成分析　公営企業反映要'!F$37,"▲", "-")), 2)), NA())</f>
        <v>0.39</v>
      </c>
      <c r="D33" s="175" t="e">
        <f>IF(ROUND(VALUE(SUBSTITUTE('連結実質赤字比率に係る赤字・黒字の構成分析　公営企業反映要'!G$37,"▲", "-")), 2) &lt; 0, ABS(ROUND(VALUE(SUBSTITUTE('連結実質赤字比率に係る赤字・黒字の構成分析　公営企業反映要'!G$37,"▲", "-")), 2)), NA())</f>
        <v>#N/A</v>
      </c>
      <c r="E33" s="175">
        <f>IF(ROUND(VALUE(SUBSTITUTE('連結実質赤字比率に係る赤字・黒字の構成分析　公営企業反映要'!G$37,"▲", "-")), 2) &gt;= 0, ABS(ROUND(VALUE(SUBSTITUTE('連結実質赤字比率に係る赤字・黒字の構成分析　公営企業反映要'!G$37,"▲", "-")), 2)), NA())</f>
        <v>0.94</v>
      </c>
      <c r="F33" s="175" t="e">
        <f>IF(ROUND(VALUE(SUBSTITUTE('連結実質赤字比率に係る赤字・黒字の構成分析　公営企業反映要'!H$37,"▲", "-")), 2) &lt; 0, ABS(ROUND(VALUE(SUBSTITUTE('連結実質赤字比率に係る赤字・黒字の構成分析　公営企業反映要'!H$37,"▲", "-")), 2)), NA())</f>
        <v>#N/A</v>
      </c>
      <c r="G33" s="175">
        <f>IF(ROUND(VALUE(SUBSTITUTE('連結実質赤字比率に係る赤字・黒字の構成分析　公営企業反映要'!H$37,"▲", "-")), 2) &gt;= 0, ABS(ROUND(VALUE(SUBSTITUTE('連結実質赤字比率に係る赤字・黒字の構成分析　公営企業反映要'!H$37,"▲", "-")), 2)), NA())</f>
        <v>1.8</v>
      </c>
      <c r="H33" s="175" t="e">
        <f>IF(ROUND(VALUE(SUBSTITUTE('連結実質赤字比率に係る赤字・黒字の構成分析　公営企業反映要'!I$37,"▲", "-")), 2) &lt; 0, ABS(ROUND(VALUE(SUBSTITUTE('連結実質赤字比率に係る赤字・黒字の構成分析　公営企業反映要'!I$37,"▲", "-")), 2)), NA())</f>
        <v>#N/A</v>
      </c>
      <c r="I33" s="175">
        <f>IF(ROUND(VALUE(SUBSTITUTE('連結実質赤字比率に係る赤字・黒字の構成分析　公営企業反映要'!I$37,"▲", "-")), 2) &gt;= 0, ABS(ROUND(VALUE(SUBSTITUTE('連結実質赤字比率に係る赤字・黒字の構成分析　公営企業反映要'!I$37,"▲", "-")), 2)), NA())</f>
        <v>2.2400000000000002</v>
      </c>
      <c r="J33" s="175" t="e">
        <f>IF(ROUND(VALUE(SUBSTITUTE('連結実質赤字比率に係る赤字・黒字の構成分析　公営企業反映要'!J$37,"▲", "-")), 2) &lt; 0, ABS(ROUND(VALUE(SUBSTITUTE('連結実質赤字比率に係る赤字・黒字の構成分析　公営企業反映要'!J$37,"▲", "-")), 2)), NA())</f>
        <v>#N/A</v>
      </c>
      <c r="K33" s="175">
        <f>IF(ROUND(VALUE(SUBSTITUTE('連結実質赤字比率に係る赤字・黒字の構成分析　公営企業反映要'!J$37,"▲", "-")), 2) &gt;= 0, ABS(ROUND(VALUE(SUBSTITUTE('連結実質赤字比率に係る赤字・黒字の構成分析　公営企業反映要'!J$37,"▲", "-")), 2)), NA())</f>
        <v>2.29</v>
      </c>
    </row>
    <row r="34" spans="1:16" x14ac:dyDescent="0.2">
      <c r="A34" s="175" t="str">
        <f>IF('連結実質赤字比率に係る赤字・黒字の構成分析　公営企業反映要'!C$36="",NA(),'連結実質赤字比率に係る赤字・黒字の構成分析　公営企業反映要'!C$36)</f>
        <v>公共下水道事業会計</v>
      </c>
      <c r="B34" s="175" t="e">
        <f>IF(ROUND(VALUE(SUBSTITUTE('連結実質赤字比率に係る赤字・黒字の構成分析　公営企業反映要'!F$36,"▲", "-")), 2) &lt; 0, ABS(ROUND(VALUE(SUBSTITUTE('連結実質赤字比率に係る赤字・黒字の構成分析　公営企業反映要'!F$36,"▲", "-")), 2)), NA())</f>
        <v>#N/A</v>
      </c>
      <c r="C34" s="175">
        <f>IF(ROUND(VALUE(SUBSTITUTE('連結実質赤字比率に係る赤字・黒字の構成分析　公営企業反映要'!F$36,"▲", "-")), 2) &gt;= 0, ABS(ROUND(VALUE(SUBSTITUTE('連結実質赤字比率に係る赤字・黒字の構成分析　公営企業反映要'!F$36,"▲", "-")), 2)), NA())</f>
        <v>8.68</v>
      </c>
      <c r="D34" s="175" t="e">
        <f>IF(ROUND(VALUE(SUBSTITUTE('連結実質赤字比率に係る赤字・黒字の構成分析　公営企業反映要'!G$36,"▲", "-")), 2) &lt; 0, ABS(ROUND(VALUE(SUBSTITUTE('連結実質赤字比率に係る赤字・黒字の構成分析　公営企業反映要'!G$36,"▲", "-")), 2)), NA())</f>
        <v>#N/A</v>
      </c>
      <c r="E34" s="175">
        <f>IF(ROUND(VALUE(SUBSTITUTE('連結実質赤字比率に係る赤字・黒字の構成分析　公営企業反映要'!G$36,"▲", "-")), 2) &gt;= 0, ABS(ROUND(VALUE(SUBSTITUTE('連結実質赤字比率に係る赤字・黒字の構成分析　公営企業反映要'!G$36,"▲", "-")), 2)), NA())</f>
        <v>9.27</v>
      </c>
      <c r="F34" s="175" t="e">
        <f>IF(ROUND(VALUE(SUBSTITUTE('連結実質赤字比率に係る赤字・黒字の構成分析　公営企業反映要'!H$36,"▲", "-")), 2) &lt; 0, ABS(ROUND(VALUE(SUBSTITUTE('連結実質赤字比率に係る赤字・黒字の構成分析　公営企業反映要'!H$36,"▲", "-")), 2)), NA())</f>
        <v>#N/A</v>
      </c>
      <c r="G34" s="175">
        <f>IF(ROUND(VALUE(SUBSTITUTE('連結実質赤字比率に係る赤字・黒字の構成分析　公営企業反映要'!H$36,"▲", "-")), 2) &gt;= 0, ABS(ROUND(VALUE(SUBSTITUTE('連結実質赤字比率に係る赤字・黒字の構成分析　公営企業反映要'!H$36,"▲", "-")), 2)), NA())</f>
        <v>9.66</v>
      </c>
      <c r="H34" s="175" t="e">
        <f>IF(ROUND(VALUE(SUBSTITUTE('連結実質赤字比率に係る赤字・黒字の構成分析　公営企業反映要'!I$36,"▲", "-")), 2) &lt; 0, ABS(ROUND(VALUE(SUBSTITUTE('連結実質赤字比率に係る赤字・黒字の構成分析　公営企業反映要'!I$36,"▲", "-")), 2)), NA())</f>
        <v>#N/A</v>
      </c>
      <c r="I34" s="175">
        <f>IF(ROUND(VALUE(SUBSTITUTE('連結実質赤字比率に係る赤字・黒字の構成分析　公営企業反映要'!I$36,"▲", "-")), 2) &gt;= 0, ABS(ROUND(VALUE(SUBSTITUTE('連結実質赤字比率に係る赤字・黒字の構成分析　公営企業反映要'!I$36,"▲", "-")), 2)), NA())</f>
        <v>9.25</v>
      </c>
      <c r="J34" s="175" t="e">
        <f>IF(ROUND(VALUE(SUBSTITUTE('連結実質赤字比率に係る赤字・黒字の構成分析　公営企業反映要'!J$36,"▲", "-")), 2) &lt; 0, ABS(ROUND(VALUE(SUBSTITUTE('連結実質赤字比率に係る赤字・黒字の構成分析　公営企業反映要'!J$36,"▲", "-")), 2)), NA())</f>
        <v>#N/A</v>
      </c>
      <c r="K34" s="175">
        <f>IF(ROUND(VALUE(SUBSTITUTE('連結実質赤字比率に係る赤字・黒字の構成分析　公営企業反映要'!J$36,"▲", "-")), 2) &gt;= 0, ABS(ROUND(VALUE(SUBSTITUTE('連結実質赤字比率に係る赤字・黒字の構成分析　公営企業反映要'!J$36,"▲", "-")), 2)), NA())</f>
        <v>9.16</v>
      </c>
    </row>
    <row r="35" spans="1:16" x14ac:dyDescent="0.2">
      <c r="A35" s="175" t="str">
        <f>IF('連結実質赤字比率に係る赤字・黒字の構成分析　公営企業反映要'!C$35="",NA(),'連結実質赤字比率に係る赤字・黒字の構成分析　公営企業反映要'!C$35)</f>
        <v>水道事業会計</v>
      </c>
      <c r="B35" s="175" t="e">
        <f>IF(ROUND(VALUE(SUBSTITUTE('連結実質赤字比率に係る赤字・黒字の構成分析　公営企業反映要'!F$35,"▲", "-")), 2) &lt; 0, ABS(ROUND(VALUE(SUBSTITUTE('連結実質赤字比率に係る赤字・黒字の構成分析　公営企業反映要'!F$35,"▲", "-")), 2)), NA())</f>
        <v>#N/A</v>
      </c>
      <c r="C35" s="175">
        <f>IF(ROUND(VALUE(SUBSTITUTE('連結実質赤字比率に係る赤字・黒字の構成分析　公営企業反映要'!F$35,"▲", "-")), 2) &gt;= 0, ABS(ROUND(VALUE(SUBSTITUTE('連結実質赤字比率に係る赤字・黒字の構成分析　公営企業反映要'!F$35,"▲", "-")), 2)), NA())</f>
        <v>12.47</v>
      </c>
      <c r="D35" s="175" t="e">
        <f>IF(ROUND(VALUE(SUBSTITUTE('連結実質赤字比率に係る赤字・黒字の構成分析　公営企業反映要'!G$35,"▲", "-")), 2) &lt; 0, ABS(ROUND(VALUE(SUBSTITUTE('連結実質赤字比率に係る赤字・黒字の構成分析　公営企業反映要'!G$35,"▲", "-")), 2)), NA())</f>
        <v>#N/A</v>
      </c>
      <c r="E35" s="175">
        <f>IF(ROUND(VALUE(SUBSTITUTE('連結実質赤字比率に係る赤字・黒字の構成分析　公営企業反映要'!G$35,"▲", "-")), 2) &gt;= 0, ABS(ROUND(VALUE(SUBSTITUTE('連結実質赤字比率に係る赤字・黒字の構成分析　公営企業反映要'!G$35,"▲", "-")), 2)), NA())</f>
        <v>14.12</v>
      </c>
      <c r="F35" s="175" t="e">
        <f>IF(ROUND(VALUE(SUBSTITUTE('連結実質赤字比率に係る赤字・黒字の構成分析　公営企業反映要'!H$35,"▲", "-")), 2) &lt; 0, ABS(ROUND(VALUE(SUBSTITUTE('連結実質赤字比率に係る赤字・黒字の構成分析　公営企業反映要'!H$35,"▲", "-")), 2)), NA())</f>
        <v>#N/A</v>
      </c>
      <c r="G35" s="175">
        <f>IF(ROUND(VALUE(SUBSTITUTE('連結実質赤字比率に係る赤字・黒字の構成分析　公営企業反映要'!H$35,"▲", "-")), 2) &gt;= 0, ABS(ROUND(VALUE(SUBSTITUTE('連結実質赤字比率に係る赤字・黒字の構成分析　公営企業反映要'!H$35,"▲", "-")), 2)), NA())</f>
        <v>13.78</v>
      </c>
      <c r="H35" s="175" t="e">
        <f>IF(ROUND(VALUE(SUBSTITUTE('連結実質赤字比率に係る赤字・黒字の構成分析　公営企業反映要'!I$35,"▲", "-")), 2) &lt; 0, ABS(ROUND(VALUE(SUBSTITUTE('連結実質赤字比率に係る赤字・黒字の構成分析　公営企業反映要'!I$35,"▲", "-")), 2)), NA())</f>
        <v>#N/A</v>
      </c>
      <c r="I35" s="175">
        <f>IF(ROUND(VALUE(SUBSTITUTE('連結実質赤字比率に係る赤字・黒字の構成分析　公営企業反映要'!I$35,"▲", "-")), 2) &gt;= 0, ABS(ROUND(VALUE(SUBSTITUTE('連結実質赤字比率に係る赤字・黒字の構成分析　公営企業反映要'!I$35,"▲", "-")), 2)), NA())</f>
        <v>12.96</v>
      </c>
      <c r="J35" s="175" t="e">
        <f>IF(ROUND(VALUE(SUBSTITUTE('連結実質赤字比率に係る赤字・黒字の構成分析　公営企業反映要'!J$35,"▲", "-")), 2) &lt; 0, ABS(ROUND(VALUE(SUBSTITUTE('連結実質赤字比率に係る赤字・黒字の構成分析　公営企業反映要'!J$35,"▲", "-")), 2)), NA())</f>
        <v>#N/A</v>
      </c>
      <c r="K35" s="175">
        <f>IF(ROUND(VALUE(SUBSTITUTE('連結実質赤字比率に係る赤字・黒字の構成分析　公営企業反映要'!J$35,"▲", "-")), 2) &gt;= 0, ABS(ROUND(VALUE(SUBSTITUTE('連結実質赤字比率に係る赤字・黒字の構成分析　公営企業反映要'!J$35,"▲", "-")), 2)), NA())</f>
        <v>12.23</v>
      </c>
    </row>
    <row r="36" spans="1:16" x14ac:dyDescent="0.2">
      <c r="A36" s="175" t="str">
        <f>IF('連結実質赤字比率に係る赤字・黒字の構成分析　公営企業反映要'!C$34="",NA(),'連結実質赤字比率に係る赤字・黒字の構成分析　公営企業反映要'!C$34)</f>
        <v>病院事業会計</v>
      </c>
      <c r="B36" s="175" t="e">
        <f>IF(ROUND(VALUE(SUBSTITUTE('連結実質赤字比率に係る赤字・黒字の構成分析　公営企業反映要'!F$34,"▲", "-")), 2) &lt; 0, ABS(ROUND(VALUE(SUBSTITUTE('連結実質赤字比率に係る赤字・黒字の構成分析　公営企業反映要'!F$34,"▲", "-")), 2)), NA())</f>
        <v>#N/A</v>
      </c>
      <c r="C36" s="175">
        <f>IF(ROUND(VALUE(SUBSTITUTE('連結実質赤字比率に係る赤字・黒字の構成分析　公営企業反映要'!F$34,"▲", "-")), 2) &gt;= 0, ABS(ROUND(VALUE(SUBSTITUTE('連結実質赤字比率に係る赤字・黒字の構成分析　公営企業反映要'!F$34,"▲", "-")), 2)), NA())</f>
        <v>1.87</v>
      </c>
      <c r="D36" s="175" t="e">
        <f>IF(ROUND(VALUE(SUBSTITUTE('連結実質赤字比率に係る赤字・黒字の構成分析　公営企業反映要'!G$34,"▲", "-")), 2) &lt; 0, ABS(ROUND(VALUE(SUBSTITUTE('連結実質赤字比率に係る赤字・黒字の構成分析　公営企業反映要'!G$34,"▲", "-")), 2)), NA())</f>
        <v>#N/A</v>
      </c>
      <c r="E36" s="175">
        <f>IF(ROUND(VALUE(SUBSTITUTE('連結実質赤字比率に係る赤字・黒字の構成分析　公営企業反映要'!G$34,"▲", "-")), 2) &gt;= 0, ABS(ROUND(VALUE(SUBSTITUTE('連結実質赤字比率に係る赤字・黒字の構成分析　公営企業反映要'!G$34,"▲", "-")), 2)), NA())</f>
        <v>2.56</v>
      </c>
      <c r="F36" s="175" t="e">
        <f>IF(ROUND(VALUE(SUBSTITUTE('連結実質赤字比率に係る赤字・黒字の構成分析　公営企業反映要'!H$34,"▲", "-")), 2) &lt; 0, ABS(ROUND(VALUE(SUBSTITUTE('連結実質赤字比率に係る赤字・黒字の構成分析　公営企業反映要'!H$34,"▲", "-")), 2)), NA())</f>
        <v>#N/A</v>
      </c>
      <c r="G36" s="175">
        <f>IF(ROUND(VALUE(SUBSTITUTE('連結実質赤字比率に係る赤字・黒字の構成分析　公営企業反映要'!H$34,"▲", "-")), 2) &gt;= 0, ABS(ROUND(VALUE(SUBSTITUTE('連結実質赤字比率に係る赤字・黒字の構成分析　公営企業反映要'!H$34,"▲", "-")), 2)), NA())</f>
        <v>5.72</v>
      </c>
      <c r="H36" s="175" t="e">
        <f>IF(ROUND(VALUE(SUBSTITUTE('連結実質赤字比率に係る赤字・黒字の構成分析　公営企業反映要'!I$34,"▲", "-")), 2) &lt; 0, ABS(ROUND(VALUE(SUBSTITUTE('連結実質赤字比率に係る赤字・黒字の構成分析　公営企業反映要'!I$34,"▲", "-")), 2)), NA())</f>
        <v>#N/A</v>
      </c>
      <c r="I36" s="175">
        <f>IF(ROUND(VALUE(SUBSTITUTE('連結実質赤字比率に係る赤字・黒字の構成分析　公営企業反映要'!I$34,"▲", "-")), 2) &gt;= 0, ABS(ROUND(VALUE(SUBSTITUTE('連結実質赤字比率に係る赤字・黒字の構成分析　公営企業反映要'!I$34,"▲", "-")), 2)), NA())</f>
        <v>12.83</v>
      </c>
      <c r="J36" s="175" t="e">
        <f>IF(ROUND(VALUE(SUBSTITUTE('連結実質赤字比率に係る赤字・黒字の構成分析　公営企業反映要'!J$34,"▲", "-")), 2) &lt; 0, ABS(ROUND(VALUE(SUBSTITUTE('連結実質赤字比率に係る赤字・黒字の構成分析　公営企業反映要'!J$34,"▲", "-")), 2)), NA())</f>
        <v>#N/A</v>
      </c>
      <c r="K36" s="175">
        <f>IF(ROUND(VALUE(SUBSTITUTE('連結実質赤字比率に係る赤字・黒字の構成分析　公営企業反映要'!J$34,"▲", "-")), 2) &gt;= 0, ABS(ROUND(VALUE(SUBSTITUTE('連結実質赤字比率に係る赤字・黒字の構成分析　公営企業反映要'!J$34,"▲", "-")), 2)), NA())</f>
        <v>19.54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3358</v>
      </c>
      <c r="E42" s="176"/>
      <c r="F42" s="176"/>
      <c r="G42" s="176">
        <f>'実質公債費比率（分子）の構造'!L$52</f>
        <v>3455</v>
      </c>
      <c r="H42" s="176"/>
      <c r="I42" s="176"/>
      <c r="J42" s="176">
        <f>'実質公債費比率（分子）の構造'!M$52</f>
        <v>3520</v>
      </c>
      <c r="K42" s="176"/>
      <c r="L42" s="176"/>
      <c r="M42" s="176">
        <f>'実質公債費比率（分子）の構造'!N$52</f>
        <v>3627</v>
      </c>
      <c r="N42" s="176"/>
      <c r="O42" s="176"/>
      <c r="P42" s="176">
        <f>'実質公債費比率（分子）の構造'!O$52</f>
        <v>3685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970</v>
      </c>
      <c r="C46" s="176"/>
      <c r="D46" s="176"/>
      <c r="E46" s="176">
        <f>'実質公債費比率（分子）の構造'!L$48</f>
        <v>714</v>
      </c>
      <c r="F46" s="176"/>
      <c r="G46" s="176"/>
      <c r="H46" s="176">
        <f>'実質公債費比率（分子）の構造'!M$48</f>
        <v>625</v>
      </c>
      <c r="I46" s="176"/>
      <c r="J46" s="176"/>
      <c r="K46" s="176">
        <f>'実質公債費比率（分子）の構造'!N$48</f>
        <v>576</v>
      </c>
      <c r="L46" s="176"/>
      <c r="M46" s="176"/>
      <c r="N46" s="176">
        <f>'実質公債費比率（分子）の構造'!O$48</f>
        <v>633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3798</v>
      </c>
      <c r="C49" s="176"/>
      <c r="D49" s="176"/>
      <c r="E49" s="176">
        <f>'実質公債費比率（分子）の構造'!L$45</f>
        <v>3081</v>
      </c>
      <c r="F49" s="176"/>
      <c r="G49" s="176"/>
      <c r="H49" s="176">
        <f>'実質公債費比率（分子）の構造'!M$45</f>
        <v>3103</v>
      </c>
      <c r="I49" s="176"/>
      <c r="J49" s="176"/>
      <c r="K49" s="176">
        <f>'実質公債費比率（分子）の構造'!N$45</f>
        <v>3201</v>
      </c>
      <c r="L49" s="176"/>
      <c r="M49" s="176"/>
      <c r="N49" s="176">
        <f>'実質公債費比率（分子）の構造'!O$45</f>
        <v>3443</v>
      </c>
      <c r="O49" s="176"/>
      <c r="P49" s="176"/>
    </row>
    <row r="50" spans="1:16" x14ac:dyDescent="0.2">
      <c r="A50" s="176" t="s">
        <v>73</v>
      </c>
      <c r="B50" s="176" t="e">
        <f>NA()</f>
        <v>#N/A</v>
      </c>
      <c r="C50" s="176">
        <f>IF(ISNUMBER('実質公債費比率（分子）の構造'!K$53),'実質公債費比率（分子）の構造'!K$53,NA())</f>
        <v>1410</v>
      </c>
      <c r="D50" s="176" t="e">
        <f>NA()</f>
        <v>#N/A</v>
      </c>
      <c r="E50" s="176" t="e">
        <f>NA()</f>
        <v>#N/A</v>
      </c>
      <c r="F50" s="176">
        <f>IF(ISNUMBER('実質公債費比率（分子）の構造'!L$53),'実質公債費比率（分子）の構造'!L$53,NA())</f>
        <v>340</v>
      </c>
      <c r="G50" s="176" t="e">
        <f>NA()</f>
        <v>#N/A</v>
      </c>
      <c r="H50" s="176" t="e">
        <f>NA()</f>
        <v>#N/A</v>
      </c>
      <c r="I50" s="176">
        <f>IF(ISNUMBER('実質公債費比率（分子）の構造'!M$53),'実質公債費比率（分子）の構造'!M$53,NA())</f>
        <v>208</v>
      </c>
      <c r="J50" s="176" t="e">
        <f>NA()</f>
        <v>#N/A</v>
      </c>
      <c r="K50" s="176" t="e">
        <f>NA()</f>
        <v>#N/A</v>
      </c>
      <c r="L50" s="176">
        <f>IF(ISNUMBER('実質公債費比率（分子）の構造'!N$53),'実質公債費比率（分子）の構造'!N$53,NA())</f>
        <v>150</v>
      </c>
      <c r="M50" s="176" t="e">
        <f>NA()</f>
        <v>#N/A</v>
      </c>
      <c r="N50" s="176" t="e">
        <f>NA()</f>
        <v>#N/A</v>
      </c>
      <c r="O50" s="176">
        <f>IF(ISNUMBER('実質公債費比率（分子）の構造'!O$53),'実質公債費比率（分子）の構造'!O$53,NA())</f>
        <v>391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31994</v>
      </c>
      <c r="E56" s="175"/>
      <c r="F56" s="175"/>
      <c r="G56" s="175">
        <f>'将来負担比率（分子）の構造'!J$52</f>
        <v>32850</v>
      </c>
      <c r="H56" s="175"/>
      <c r="I56" s="175"/>
      <c r="J56" s="175">
        <f>'将来負担比率（分子）の構造'!K$52</f>
        <v>33260</v>
      </c>
      <c r="K56" s="175"/>
      <c r="L56" s="175"/>
      <c r="M56" s="175">
        <f>'将来負担比率（分子）の構造'!L$52</f>
        <v>33933</v>
      </c>
      <c r="N56" s="175"/>
      <c r="O56" s="175"/>
      <c r="P56" s="175">
        <f>'将来負担比率（分子）の構造'!M$52</f>
        <v>32465</v>
      </c>
    </row>
    <row r="57" spans="1:16" x14ac:dyDescent="0.2">
      <c r="A57" s="175" t="s">
        <v>44</v>
      </c>
      <c r="B57" s="175"/>
      <c r="C57" s="175"/>
      <c r="D57" s="175">
        <f>'将来負担比率（分子）の構造'!I$51</f>
        <v>10203</v>
      </c>
      <c r="E57" s="175"/>
      <c r="F57" s="175"/>
      <c r="G57" s="175">
        <f>'将来負担比率（分子）の構造'!J$51</f>
        <v>11331</v>
      </c>
      <c r="H57" s="175"/>
      <c r="I57" s="175"/>
      <c r="J57" s="175">
        <f>'将来負担比率（分子）の構造'!K$51</f>
        <v>11389</v>
      </c>
      <c r="K57" s="175"/>
      <c r="L57" s="175"/>
      <c r="M57" s="175">
        <f>'将来負担比率（分子）の構造'!L$51</f>
        <v>10581</v>
      </c>
      <c r="N57" s="175"/>
      <c r="O57" s="175"/>
      <c r="P57" s="175">
        <f>'将来負担比率（分子）の構造'!M$51</f>
        <v>9807</v>
      </c>
    </row>
    <row r="58" spans="1:16" x14ac:dyDescent="0.2">
      <c r="A58" s="175" t="s">
        <v>43</v>
      </c>
      <c r="B58" s="175"/>
      <c r="C58" s="175"/>
      <c r="D58" s="175">
        <f>'将来負担比率（分子）の構造'!I$50</f>
        <v>8442</v>
      </c>
      <c r="E58" s="175"/>
      <c r="F58" s="175"/>
      <c r="G58" s="175">
        <f>'将来負担比率（分子）の構造'!J$50</f>
        <v>8422</v>
      </c>
      <c r="H58" s="175"/>
      <c r="I58" s="175"/>
      <c r="J58" s="175">
        <f>'将来負担比率（分子）の構造'!K$50</f>
        <v>8162</v>
      </c>
      <c r="K58" s="175"/>
      <c r="L58" s="175"/>
      <c r="M58" s="175">
        <f>'将来負担比率（分子）の構造'!L$50</f>
        <v>8433</v>
      </c>
      <c r="N58" s="175"/>
      <c r="O58" s="175"/>
      <c r="P58" s="175">
        <f>'将来負担比率（分子）の構造'!M$50</f>
        <v>8888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4011</v>
      </c>
      <c r="C62" s="175"/>
      <c r="D62" s="175"/>
      <c r="E62" s="175">
        <f>'将来負担比率（分子）の構造'!J$45</f>
        <v>3847</v>
      </c>
      <c r="F62" s="175"/>
      <c r="G62" s="175"/>
      <c r="H62" s="175">
        <f>'将来負担比率（分子）の構造'!K$45</f>
        <v>3639</v>
      </c>
      <c r="I62" s="175"/>
      <c r="J62" s="175"/>
      <c r="K62" s="175">
        <f>'将来負担比率（分子）の構造'!L$45</f>
        <v>3644</v>
      </c>
      <c r="L62" s="175"/>
      <c r="M62" s="175"/>
      <c r="N62" s="175">
        <f>'将来負担比率（分子）の構造'!M$45</f>
        <v>3529</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12562</v>
      </c>
      <c r="C64" s="175"/>
      <c r="D64" s="175"/>
      <c r="E64" s="175">
        <f>'将来負担比率（分子）の構造'!J$43</f>
        <v>12033</v>
      </c>
      <c r="F64" s="175"/>
      <c r="G64" s="175"/>
      <c r="H64" s="175">
        <f>'将来負担比率（分子）の構造'!K$43</f>
        <v>8830</v>
      </c>
      <c r="I64" s="175"/>
      <c r="J64" s="175"/>
      <c r="K64" s="175">
        <f>'将来負担比率（分子）の構造'!L$43</f>
        <v>7599</v>
      </c>
      <c r="L64" s="175"/>
      <c r="M64" s="175"/>
      <c r="N64" s="175">
        <f>'将来負担比率（分子）の構造'!M$43</f>
        <v>7026</v>
      </c>
      <c r="O64" s="175"/>
      <c r="P64" s="175"/>
    </row>
    <row r="65" spans="1:16" x14ac:dyDescent="0.2">
      <c r="A65" s="175" t="s">
        <v>34</v>
      </c>
      <c r="B65" s="175" t="str">
        <f>'将来負担比率（分子）の構造'!I$42</f>
        <v>-</v>
      </c>
      <c r="C65" s="175"/>
      <c r="D65" s="175"/>
      <c r="E65" s="175">
        <f>'将来負担比率（分子）の構造'!J$42</f>
        <v>3</v>
      </c>
      <c r="F65" s="175"/>
      <c r="G65" s="175"/>
      <c r="H65" s="175">
        <f>'将来負担比率（分子）の構造'!K$42</f>
        <v>3</v>
      </c>
      <c r="I65" s="175"/>
      <c r="J65" s="175"/>
      <c r="K65" s="175">
        <f>'将来負担比率（分子）の構造'!L$42</f>
        <v>3</v>
      </c>
      <c r="L65" s="175"/>
      <c r="M65" s="175"/>
      <c r="N65" s="175">
        <f>'将来負担比率（分子）の構造'!M$42</f>
        <v>2</v>
      </c>
      <c r="O65" s="175"/>
      <c r="P65" s="175"/>
    </row>
    <row r="66" spans="1:16" x14ac:dyDescent="0.2">
      <c r="A66" s="175" t="s">
        <v>33</v>
      </c>
      <c r="B66" s="175">
        <f>'将来負担比率（分子）の構造'!I$41</f>
        <v>34642</v>
      </c>
      <c r="C66" s="175"/>
      <c r="D66" s="175"/>
      <c r="E66" s="175">
        <f>'将来負担比率（分子）の構造'!J$41</f>
        <v>36325</v>
      </c>
      <c r="F66" s="175"/>
      <c r="G66" s="175"/>
      <c r="H66" s="175">
        <f>'将来負担比率（分子）の構造'!K$41</f>
        <v>36650</v>
      </c>
      <c r="I66" s="175"/>
      <c r="J66" s="175"/>
      <c r="K66" s="175">
        <f>'将来負担比率（分子）の構造'!L$41</f>
        <v>35687</v>
      </c>
      <c r="L66" s="175"/>
      <c r="M66" s="175"/>
      <c r="N66" s="175">
        <f>'将来負担比率（分子）の構造'!M$41</f>
        <v>33004</v>
      </c>
      <c r="O66" s="175"/>
      <c r="P66" s="175"/>
    </row>
    <row r="67" spans="1:16" x14ac:dyDescent="0.2">
      <c r="A67" s="175" t="s">
        <v>77</v>
      </c>
      <c r="B67" s="175" t="e">
        <f>NA()</f>
        <v>#N/A</v>
      </c>
      <c r="C67" s="175">
        <f>IF(ISNUMBER('将来負担比率（分子）の構造'!I$53), IF('将来負担比率（分子）の構造'!I$53 &lt; 0, 0, '将来負担比率（分子）の構造'!I$53), NA())</f>
        <v>576</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4812</v>
      </c>
      <c r="C72" s="179">
        <f>基金残高に係る経年分析!G55</f>
        <v>4934</v>
      </c>
      <c r="D72" s="179">
        <f>基金残高に係る経年分析!H55</f>
        <v>5235</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2187</v>
      </c>
      <c r="C74" s="179">
        <f>基金残高に係る経年分析!G57</f>
        <v>2308</v>
      </c>
      <c r="D74" s="179">
        <f>基金残高に係る経年分析!H57</f>
        <v>2449</v>
      </c>
    </row>
  </sheetData>
  <sheetProtection algorithmName="SHA-512" hashValue="Yjx9eYN+x79gpqIbclOn78w+3LqCjY05S/iYJgNL+ZcKV0/ef6tFFrcyq4lORq8hSBQ6rz49gpCvEOpP90/IgA==" saltValue="h0ObHhyn4WarxoAeDrga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17250028</v>
      </c>
      <c r="S5" s="677"/>
      <c r="T5" s="677"/>
      <c r="U5" s="677"/>
      <c r="V5" s="677"/>
      <c r="W5" s="677"/>
      <c r="X5" s="677"/>
      <c r="Y5" s="702"/>
      <c r="Z5" s="715">
        <v>42</v>
      </c>
      <c r="AA5" s="715"/>
      <c r="AB5" s="715"/>
      <c r="AC5" s="715"/>
      <c r="AD5" s="716">
        <v>15772953</v>
      </c>
      <c r="AE5" s="716"/>
      <c r="AF5" s="716"/>
      <c r="AG5" s="716"/>
      <c r="AH5" s="716"/>
      <c r="AI5" s="716"/>
      <c r="AJ5" s="716"/>
      <c r="AK5" s="716"/>
      <c r="AL5" s="703">
        <v>67.3</v>
      </c>
      <c r="AM5" s="685"/>
      <c r="AN5" s="685"/>
      <c r="AO5" s="704"/>
      <c r="AP5" s="679" t="s">
        <v>232</v>
      </c>
      <c r="AQ5" s="680"/>
      <c r="AR5" s="680"/>
      <c r="AS5" s="680"/>
      <c r="AT5" s="680"/>
      <c r="AU5" s="680"/>
      <c r="AV5" s="680"/>
      <c r="AW5" s="680"/>
      <c r="AX5" s="680"/>
      <c r="AY5" s="680"/>
      <c r="AZ5" s="680"/>
      <c r="BA5" s="680"/>
      <c r="BB5" s="680"/>
      <c r="BC5" s="680"/>
      <c r="BD5" s="680"/>
      <c r="BE5" s="680"/>
      <c r="BF5" s="681"/>
      <c r="BG5" s="621">
        <v>15769310</v>
      </c>
      <c r="BH5" s="622"/>
      <c r="BI5" s="622"/>
      <c r="BJ5" s="622"/>
      <c r="BK5" s="622"/>
      <c r="BL5" s="622"/>
      <c r="BM5" s="622"/>
      <c r="BN5" s="623"/>
      <c r="BO5" s="659">
        <v>91.4</v>
      </c>
      <c r="BP5" s="659"/>
      <c r="BQ5" s="659"/>
      <c r="BR5" s="659"/>
      <c r="BS5" s="660">
        <v>343851</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232029</v>
      </c>
      <c r="S6" s="622"/>
      <c r="T6" s="622"/>
      <c r="U6" s="622"/>
      <c r="V6" s="622"/>
      <c r="W6" s="622"/>
      <c r="X6" s="622"/>
      <c r="Y6" s="623"/>
      <c r="Z6" s="659">
        <v>0.6</v>
      </c>
      <c r="AA6" s="659"/>
      <c r="AB6" s="659"/>
      <c r="AC6" s="659"/>
      <c r="AD6" s="660">
        <v>232029</v>
      </c>
      <c r="AE6" s="660"/>
      <c r="AF6" s="660"/>
      <c r="AG6" s="660"/>
      <c r="AH6" s="660"/>
      <c r="AI6" s="660"/>
      <c r="AJ6" s="660"/>
      <c r="AK6" s="660"/>
      <c r="AL6" s="624">
        <v>1</v>
      </c>
      <c r="AM6" s="625"/>
      <c r="AN6" s="625"/>
      <c r="AO6" s="661"/>
      <c r="AP6" s="618" t="s">
        <v>237</v>
      </c>
      <c r="AQ6" s="619"/>
      <c r="AR6" s="619"/>
      <c r="AS6" s="619"/>
      <c r="AT6" s="619"/>
      <c r="AU6" s="619"/>
      <c r="AV6" s="619"/>
      <c r="AW6" s="619"/>
      <c r="AX6" s="619"/>
      <c r="AY6" s="619"/>
      <c r="AZ6" s="619"/>
      <c r="BA6" s="619"/>
      <c r="BB6" s="619"/>
      <c r="BC6" s="619"/>
      <c r="BD6" s="619"/>
      <c r="BE6" s="619"/>
      <c r="BF6" s="620"/>
      <c r="BG6" s="621">
        <v>15769310</v>
      </c>
      <c r="BH6" s="622"/>
      <c r="BI6" s="622"/>
      <c r="BJ6" s="622"/>
      <c r="BK6" s="622"/>
      <c r="BL6" s="622"/>
      <c r="BM6" s="622"/>
      <c r="BN6" s="623"/>
      <c r="BO6" s="659">
        <v>91.4</v>
      </c>
      <c r="BP6" s="659"/>
      <c r="BQ6" s="659"/>
      <c r="BR6" s="659"/>
      <c r="BS6" s="660">
        <v>343851</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344447</v>
      </c>
      <c r="CS6" s="622"/>
      <c r="CT6" s="622"/>
      <c r="CU6" s="622"/>
      <c r="CV6" s="622"/>
      <c r="CW6" s="622"/>
      <c r="CX6" s="622"/>
      <c r="CY6" s="623"/>
      <c r="CZ6" s="703">
        <v>0.8</v>
      </c>
      <c r="DA6" s="685"/>
      <c r="DB6" s="685"/>
      <c r="DC6" s="705"/>
      <c r="DD6" s="627" t="s">
        <v>239</v>
      </c>
      <c r="DE6" s="622"/>
      <c r="DF6" s="622"/>
      <c r="DG6" s="622"/>
      <c r="DH6" s="622"/>
      <c r="DI6" s="622"/>
      <c r="DJ6" s="622"/>
      <c r="DK6" s="622"/>
      <c r="DL6" s="622"/>
      <c r="DM6" s="622"/>
      <c r="DN6" s="622"/>
      <c r="DO6" s="622"/>
      <c r="DP6" s="623"/>
      <c r="DQ6" s="627">
        <v>344425</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17603</v>
      </c>
      <c r="S7" s="622"/>
      <c r="T7" s="622"/>
      <c r="U7" s="622"/>
      <c r="V7" s="622"/>
      <c r="W7" s="622"/>
      <c r="X7" s="622"/>
      <c r="Y7" s="623"/>
      <c r="Z7" s="659">
        <v>0</v>
      </c>
      <c r="AA7" s="659"/>
      <c r="AB7" s="659"/>
      <c r="AC7" s="659"/>
      <c r="AD7" s="660">
        <v>17603</v>
      </c>
      <c r="AE7" s="660"/>
      <c r="AF7" s="660"/>
      <c r="AG7" s="660"/>
      <c r="AH7" s="660"/>
      <c r="AI7" s="660"/>
      <c r="AJ7" s="660"/>
      <c r="AK7" s="660"/>
      <c r="AL7" s="624">
        <v>0.1</v>
      </c>
      <c r="AM7" s="625"/>
      <c r="AN7" s="625"/>
      <c r="AO7" s="661"/>
      <c r="AP7" s="618" t="s">
        <v>241</v>
      </c>
      <c r="AQ7" s="619"/>
      <c r="AR7" s="619"/>
      <c r="AS7" s="619"/>
      <c r="AT7" s="619"/>
      <c r="AU7" s="619"/>
      <c r="AV7" s="619"/>
      <c r="AW7" s="619"/>
      <c r="AX7" s="619"/>
      <c r="AY7" s="619"/>
      <c r="AZ7" s="619"/>
      <c r="BA7" s="619"/>
      <c r="BB7" s="619"/>
      <c r="BC7" s="619"/>
      <c r="BD7" s="619"/>
      <c r="BE7" s="619"/>
      <c r="BF7" s="620"/>
      <c r="BG7" s="621">
        <v>8455399</v>
      </c>
      <c r="BH7" s="622"/>
      <c r="BI7" s="622"/>
      <c r="BJ7" s="622"/>
      <c r="BK7" s="622"/>
      <c r="BL7" s="622"/>
      <c r="BM7" s="622"/>
      <c r="BN7" s="623"/>
      <c r="BO7" s="659">
        <v>49</v>
      </c>
      <c r="BP7" s="659"/>
      <c r="BQ7" s="659"/>
      <c r="BR7" s="659"/>
      <c r="BS7" s="660">
        <v>343851</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3814722</v>
      </c>
      <c r="CS7" s="622"/>
      <c r="CT7" s="622"/>
      <c r="CU7" s="622"/>
      <c r="CV7" s="622"/>
      <c r="CW7" s="622"/>
      <c r="CX7" s="622"/>
      <c r="CY7" s="623"/>
      <c r="CZ7" s="659">
        <v>9.3000000000000007</v>
      </c>
      <c r="DA7" s="659"/>
      <c r="DB7" s="659"/>
      <c r="DC7" s="659"/>
      <c r="DD7" s="627">
        <v>39240</v>
      </c>
      <c r="DE7" s="622"/>
      <c r="DF7" s="622"/>
      <c r="DG7" s="622"/>
      <c r="DH7" s="622"/>
      <c r="DI7" s="622"/>
      <c r="DJ7" s="622"/>
      <c r="DK7" s="622"/>
      <c r="DL7" s="622"/>
      <c r="DM7" s="622"/>
      <c r="DN7" s="622"/>
      <c r="DO7" s="622"/>
      <c r="DP7" s="623"/>
      <c r="DQ7" s="627">
        <v>3225710</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146776</v>
      </c>
      <c r="S8" s="622"/>
      <c r="T8" s="622"/>
      <c r="U8" s="622"/>
      <c r="V8" s="622"/>
      <c r="W8" s="622"/>
      <c r="X8" s="622"/>
      <c r="Y8" s="623"/>
      <c r="Z8" s="659">
        <v>0.4</v>
      </c>
      <c r="AA8" s="659"/>
      <c r="AB8" s="659"/>
      <c r="AC8" s="659"/>
      <c r="AD8" s="660">
        <v>146776</v>
      </c>
      <c r="AE8" s="660"/>
      <c r="AF8" s="660"/>
      <c r="AG8" s="660"/>
      <c r="AH8" s="660"/>
      <c r="AI8" s="660"/>
      <c r="AJ8" s="660"/>
      <c r="AK8" s="660"/>
      <c r="AL8" s="624">
        <v>0.6</v>
      </c>
      <c r="AM8" s="625"/>
      <c r="AN8" s="625"/>
      <c r="AO8" s="661"/>
      <c r="AP8" s="618" t="s">
        <v>244</v>
      </c>
      <c r="AQ8" s="619"/>
      <c r="AR8" s="619"/>
      <c r="AS8" s="619"/>
      <c r="AT8" s="619"/>
      <c r="AU8" s="619"/>
      <c r="AV8" s="619"/>
      <c r="AW8" s="619"/>
      <c r="AX8" s="619"/>
      <c r="AY8" s="619"/>
      <c r="AZ8" s="619"/>
      <c r="BA8" s="619"/>
      <c r="BB8" s="619"/>
      <c r="BC8" s="619"/>
      <c r="BD8" s="619"/>
      <c r="BE8" s="619"/>
      <c r="BF8" s="620"/>
      <c r="BG8" s="621">
        <v>177962</v>
      </c>
      <c r="BH8" s="622"/>
      <c r="BI8" s="622"/>
      <c r="BJ8" s="622"/>
      <c r="BK8" s="622"/>
      <c r="BL8" s="622"/>
      <c r="BM8" s="622"/>
      <c r="BN8" s="623"/>
      <c r="BO8" s="659">
        <v>1</v>
      </c>
      <c r="BP8" s="659"/>
      <c r="BQ8" s="659"/>
      <c r="BR8" s="659"/>
      <c r="BS8" s="660" t="s">
        <v>186</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18096874</v>
      </c>
      <c r="CS8" s="622"/>
      <c r="CT8" s="622"/>
      <c r="CU8" s="622"/>
      <c r="CV8" s="622"/>
      <c r="CW8" s="622"/>
      <c r="CX8" s="622"/>
      <c r="CY8" s="623"/>
      <c r="CZ8" s="659">
        <v>44.3</v>
      </c>
      <c r="DA8" s="659"/>
      <c r="DB8" s="659"/>
      <c r="DC8" s="659"/>
      <c r="DD8" s="627">
        <v>18207</v>
      </c>
      <c r="DE8" s="622"/>
      <c r="DF8" s="622"/>
      <c r="DG8" s="622"/>
      <c r="DH8" s="622"/>
      <c r="DI8" s="622"/>
      <c r="DJ8" s="622"/>
      <c r="DK8" s="622"/>
      <c r="DL8" s="622"/>
      <c r="DM8" s="622"/>
      <c r="DN8" s="622"/>
      <c r="DO8" s="622"/>
      <c r="DP8" s="623"/>
      <c r="DQ8" s="627">
        <v>8498362</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104864</v>
      </c>
      <c r="S9" s="622"/>
      <c r="T9" s="622"/>
      <c r="U9" s="622"/>
      <c r="V9" s="622"/>
      <c r="W9" s="622"/>
      <c r="X9" s="622"/>
      <c r="Y9" s="623"/>
      <c r="Z9" s="659">
        <v>0.3</v>
      </c>
      <c r="AA9" s="659"/>
      <c r="AB9" s="659"/>
      <c r="AC9" s="659"/>
      <c r="AD9" s="660">
        <v>104864</v>
      </c>
      <c r="AE9" s="660"/>
      <c r="AF9" s="660"/>
      <c r="AG9" s="660"/>
      <c r="AH9" s="660"/>
      <c r="AI9" s="660"/>
      <c r="AJ9" s="660"/>
      <c r="AK9" s="660"/>
      <c r="AL9" s="624">
        <v>0.4</v>
      </c>
      <c r="AM9" s="625"/>
      <c r="AN9" s="625"/>
      <c r="AO9" s="661"/>
      <c r="AP9" s="618" t="s">
        <v>247</v>
      </c>
      <c r="AQ9" s="619"/>
      <c r="AR9" s="619"/>
      <c r="AS9" s="619"/>
      <c r="AT9" s="619"/>
      <c r="AU9" s="619"/>
      <c r="AV9" s="619"/>
      <c r="AW9" s="619"/>
      <c r="AX9" s="619"/>
      <c r="AY9" s="619"/>
      <c r="AZ9" s="619"/>
      <c r="BA9" s="619"/>
      <c r="BB9" s="619"/>
      <c r="BC9" s="619"/>
      <c r="BD9" s="619"/>
      <c r="BE9" s="619"/>
      <c r="BF9" s="620"/>
      <c r="BG9" s="621">
        <v>6940685</v>
      </c>
      <c r="BH9" s="622"/>
      <c r="BI9" s="622"/>
      <c r="BJ9" s="622"/>
      <c r="BK9" s="622"/>
      <c r="BL9" s="622"/>
      <c r="BM9" s="622"/>
      <c r="BN9" s="623"/>
      <c r="BO9" s="659">
        <v>40.200000000000003</v>
      </c>
      <c r="BP9" s="659"/>
      <c r="BQ9" s="659"/>
      <c r="BR9" s="659"/>
      <c r="BS9" s="660" t="s">
        <v>239</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5098179</v>
      </c>
      <c r="CS9" s="622"/>
      <c r="CT9" s="622"/>
      <c r="CU9" s="622"/>
      <c r="CV9" s="622"/>
      <c r="CW9" s="622"/>
      <c r="CX9" s="622"/>
      <c r="CY9" s="623"/>
      <c r="CZ9" s="659">
        <v>12.5</v>
      </c>
      <c r="DA9" s="659"/>
      <c r="DB9" s="659"/>
      <c r="DC9" s="659"/>
      <c r="DD9" s="627">
        <v>21067</v>
      </c>
      <c r="DE9" s="622"/>
      <c r="DF9" s="622"/>
      <c r="DG9" s="622"/>
      <c r="DH9" s="622"/>
      <c r="DI9" s="622"/>
      <c r="DJ9" s="622"/>
      <c r="DK9" s="622"/>
      <c r="DL9" s="622"/>
      <c r="DM9" s="622"/>
      <c r="DN9" s="622"/>
      <c r="DO9" s="622"/>
      <c r="DP9" s="623"/>
      <c r="DQ9" s="627">
        <v>3481256</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239</v>
      </c>
      <c r="AA10" s="659"/>
      <c r="AB10" s="659"/>
      <c r="AC10" s="659"/>
      <c r="AD10" s="660" t="s">
        <v>186</v>
      </c>
      <c r="AE10" s="660"/>
      <c r="AF10" s="660"/>
      <c r="AG10" s="660"/>
      <c r="AH10" s="660"/>
      <c r="AI10" s="660"/>
      <c r="AJ10" s="660"/>
      <c r="AK10" s="660"/>
      <c r="AL10" s="624" t="s">
        <v>186</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308332</v>
      </c>
      <c r="BH10" s="622"/>
      <c r="BI10" s="622"/>
      <c r="BJ10" s="622"/>
      <c r="BK10" s="622"/>
      <c r="BL10" s="622"/>
      <c r="BM10" s="622"/>
      <c r="BN10" s="623"/>
      <c r="BO10" s="659">
        <v>1.8</v>
      </c>
      <c r="BP10" s="659"/>
      <c r="BQ10" s="659"/>
      <c r="BR10" s="659"/>
      <c r="BS10" s="660">
        <v>51799</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41961</v>
      </c>
      <c r="CS10" s="622"/>
      <c r="CT10" s="622"/>
      <c r="CU10" s="622"/>
      <c r="CV10" s="622"/>
      <c r="CW10" s="622"/>
      <c r="CX10" s="622"/>
      <c r="CY10" s="623"/>
      <c r="CZ10" s="659">
        <v>0.1</v>
      </c>
      <c r="DA10" s="659"/>
      <c r="DB10" s="659"/>
      <c r="DC10" s="659"/>
      <c r="DD10" s="627" t="s">
        <v>131</v>
      </c>
      <c r="DE10" s="622"/>
      <c r="DF10" s="622"/>
      <c r="DG10" s="622"/>
      <c r="DH10" s="622"/>
      <c r="DI10" s="622"/>
      <c r="DJ10" s="622"/>
      <c r="DK10" s="622"/>
      <c r="DL10" s="622"/>
      <c r="DM10" s="622"/>
      <c r="DN10" s="622"/>
      <c r="DO10" s="622"/>
      <c r="DP10" s="623"/>
      <c r="DQ10" s="627">
        <v>41854</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2441116</v>
      </c>
      <c r="S11" s="622"/>
      <c r="T11" s="622"/>
      <c r="U11" s="622"/>
      <c r="V11" s="622"/>
      <c r="W11" s="622"/>
      <c r="X11" s="622"/>
      <c r="Y11" s="623"/>
      <c r="Z11" s="624">
        <v>5.9</v>
      </c>
      <c r="AA11" s="625"/>
      <c r="AB11" s="625"/>
      <c r="AC11" s="626"/>
      <c r="AD11" s="627">
        <v>2441116</v>
      </c>
      <c r="AE11" s="622"/>
      <c r="AF11" s="622"/>
      <c r="AG11" s="622"/>
      <c r="AH11" s="622"/>
      <c r="AI11" s="622"/>
      <c r="AJ11" s="622"/>
      <c r="AK11" s="623"/>
      <c r="AL11" s="624">
        <v>10.4</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1028420</v>
      </c>
      <c r="BH11" s="622"/>
      <c r="BI11" s="622"/>
      <c r="BJ11" s="622"/>
      <c r="BK11" s="622"/>
      <c r="BL11" s="622"/>
      <c r="BM11" s="622"/>
      <c r="BN11" s="623"/>
      <c r="BO11" s="659">
        <v>6</v>
      </c>
      <c r="BP11" s="659"/>
      <c r="BQ11" s="659"/>
      <c r="BR11" s="659"/>
      <c r="BS11" s="660">
        <v>292052</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48578</v>
      </c>
      <c r="CS11" s="622"/>
      <c r="CT11" s="622"/>
      <c r="CU11" s="622"/>
      <c r="CV11" s="622"/>
      <c r="CW11" s="622"/>
      <c r="CX11" s="622"/>
      <c r="CY11" s="623"/>
      <c r="CZ11" s="659">
        <v>0.1</v>
      </c>
      <c r="DA11" s="659"/>
      <c r="DB11" s="659"/>
      <c r="DC11" s="659"/>
      <c r="DD11" s="627" t="s">
        <v>186</v>
      </c>
      <c r="DE11" s="622"/>
      <c r="DF11" s="622"/>
      <c r="DG11" s="622"/>
      <c r="DH11" s="622"/>
      <c r="DI11" s="622"/>
      <c r="DJ11" s="622"/>
      <c r="DK11" s="622"/>
      <c r="DL11" s="622"/>
      <c r="DM11" s="622"/>
      <c r="DN11" s="622"/>
      <c r="DO11" s="622"/>
      <c r="DP11" s="623"/>
      <c r="DQ11" s="627">
        <v>43786</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65853</v>
      </c>
      <c r="S12" s="622"/>
      <c r="T12" s="622"/>
      <c r="U12" s="622"/>
      <c r="V12" s="622"/>
      <c r="W12" s="622"/>
      <c r="X12" s="622"/>
      <c r="Y12" s="623"/>
      <c r="Z12" s="659">
        <v>0.2</v>
      </c>
      <c r="AA12" s="659"/>
      <c r="AB12" s="659"/>
      <c r="AC12" s="659"/>
      <c r="AD12" s="660">
        <v>65853</v>
      </c>
      <c r="AE12" s="660"/>
      <c r="AF12" s="660"/>
      <c r="AG12" s="660"/>
      <c r="AH12" s="660"/>
      <c r="AI12" s="660"/>
      <c r="AJ12" s="660"/>
      <c r="AK12" s="660"/>
      <c r="AL12" s="624">
        <v>0.3</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6599960</v>
      </c>
      <c r="BH12" s="622"/>
      <c r="BI12" s="622"/>
      <c r="BJ12" s="622"/>
      <c r="BK12" s="622"/>
      <c r="BL12" s="622"/>
      <c r="BM12" s="622"/>
      <c r="BN12" s="623"/>
      <c r="BO12" s="659">
        <v>38.299999999999997</v>
      </c>
      <c r="BP12" s="659"/>
      <c r="BQ12" s="659"/>
      <c r="BR12" s="659"/>
      <c r="BS12" s="660" t="s">
        <v>186</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342367</v>
      </c>
      <c r="CS12" s="622"/>
      <c r="CT12" s="622"/>
      <c r="CU12" s="622"/>
      <c r="CV12" s="622"/>
      <c r="CW12" s="622"/>
      <c r="CX12" s="622"/>
      <c r="CY12" s="623"/>
      <c r="CZ12" s="659">
        <v>0.8</v>
      </c>
      <c r="DA12" s="659"/>
      <c r="DB12" s="659"/>
      <c r="DC12" s="659"/>
      <c r="DD12" s="627" t="s">
        <v>239</v>
      </c>
      <c r="DE12" s="622"/>
      <c r="DF12" s="622"/>
      <c r="DG12" s="622"/>
      <c r="DH12" s="622"/>
      <c r="DI12" s="622"/>
      <c r="DJ12" s="622"/>
      <c r="DK12" s="622"/>
      <c r="DL12" s="622"/>
      <c r="DM12" s="622"/>
      <c r="DN12" s="622"/>
      <c r="DO12" s="622"/>
      <c r="DP12" s="623"/>
      <c r="DQ12" s="627">
        <v>132108</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239</v>
      </c>
      <c r="AA13" s="659"/>
      <c r="AB13" s="659"/>
      <c r="AC13" s="659"/>
      <c r="AD13" s="660" t="s">
        <v>239</v>
      </c>
      <c r="AE13" s="660"/>
      <c r="AF13" s="660"/>
      <c r="AG13" s="660"/>
      <c r="AH13" s="660"/>
      <c r="AI13" s="660"/>
      <c r="AJ13" s="660"/>
      <c r="AK13" s="660"/>
      <c r="AL13" s="624" t="s">
        <v>186</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6590082</v>
      </c>
      <c r="BH13" s="622"/>
      <c r="BI13" s="622"/>
      <c r="BJ13" s="622"/>
      <c r="BK13" s="622"/>
      <c r="BL13" s="622"/>
      <c r="BM13" s="622"/>
      <c r="BN13" s="623"/>
      <c r="BO13" s="659">
        <v>38.200000000000003</v>
      </c>
      <c r="BP13" s="659"/>
      <c r="BQ13" s="659"/>
      <c r="BR13" s="659"/>
      <c r="BS13" s="660" t="s">
        <v>131</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2811868</v>
      </c>
      <c r="CS13" s="622"/>
      <c r="CT13" s="622"/>
      <c r="CU13" s="622"/>
      <c r="CV13" s="622"/>
      <c r="CW13" s="622"/>
      <c r="CX13" s="622"/>
      <c r="CY13" s="623"/>
      <c r="CZ13" s="659">
        <v>6.9</v>
      </c>
      <c r="DA13" s="659"/>
      <c r="DB13" s="659"/>
      <c r="DC13" s="659"/>
      <c r="DD13" s="627">
        <v>443820</v>
      </c>
      <c r="DE13" s="622"/>
      <c r="DF13" s="622"/>
      <c r="DG13" s="622"/>
      <c r="DH13" s="622"/>
      <c r="DI13" s="622"/>
      <c r="DJ13" s="622"/>
      <c r="DK13" s="622"/>
      <c r="DL13" s="622"/>
      <c r="DM13" s="622"/>
      <c r="DN13" s="622"/>
      <c r="DO13" s="622"/>
      <c r="DP13" s="623"/>
      <c r="DQ13" s="627">
        <v>2274923</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1298</v>
      </c>
      <c r="S14" s="622"/>
      <c r="T14" s="622"/>
      <c r="U14" s="622"/>
      <c r="V14" s="622"/>
      <c r="W14" s="622"/>
      <c r="X14" s="622"/>
      <c r="Y14" s="623"/>
      <c r="Z14" s="659">
        <v>0</v>
      </c>
      <c r="AA14" s="659"/>
      <c r="AB14" s="659"/>
      <c r="AC14" s="659"/>
      <c r="AD14" s="660">
        <v>1298</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131816</v>
      </c>
      <c r="BH14" s="622"/>
      <c r="BI14" s="622"/>
      <c r="BJ14" s="622"/>
      <c r="BK14" s="622"/>
      <c r="BL14" s="622"/>
      <c r="BM14" s="622"/>
      <c r="BN14" s="623"/>
      <c r="BO14" s="659">
        <v>0.8</v>
      </c>
      <c r="BP14" s="659"/>
      <c r="BQ14" s="659"/>
      <c r="BR14" s="659"/>
      <c r="BS14" s="660" t="s">
        <v>186</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1262425</v>
      </c>
      <c r="CS14" s="622"/>
      <c r="CT14" s="622"/>
      <c r="CU14" s="622"/>
      <c r="CV14" s="622"/>
      <c r="CW14" s="622"/>
      <c r="CX14" s="622"/>
      <c r="CY14" s="623"/>
      <c r="CZ14" s="659">
        <v>3.1</v>
      </c>
      <c r="DA14" s="659"/>
      <c r="DB14" s="659"/>
      <c r="DC14" s="659"/>
      <c r="DD14" s="627">
        <v>64206</v>
      </c>
      <c r="DE14" s="622"/>
      <c r="DF14" s="622"/>
      <c r="DG14" s="622"/>
      <c r="DH14" s="622"/>
      <c r="DI14" s="622"/>
      <c r="DJ14" s="622"/>
      <c r="DK14" s="622"/>
      <c r="DL14" s="622"/>
      <c r="DM14" s="622"/>
      <c r="DN14" s="622"/>
      <c r="DO14" s="622"/>
      <c r="DP14" s="623"/>
      <c r="DQ14" s="627">
        <v>1229184</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239</v>
      </c>
      <c r="AA15" s="659"/>
      <c r="AB15" s="659"/>
      <c r="AC15" s="659"/>
      <c r="AD15" s="660" t="s">
        <v>239</v>
      </c>
      <c r="AE15" s="660"/>
      <c r="AF15" s="660"/>
      <c r="AG15" s="660"/>
      <c r="AH15" s="660"/>
      <c r="AI15" s="660"/>
      <c r="AJ15" s="660"/>
      <c r="AK15" s="660"/>
      <c r="AL15" s="624" t="s">
        <v>186</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582135</v>
      </c>
      <c r="BH15" s="622"/>
      <c r="BI15" s="622"/>
      <c r="BJ15" s="622"/>
      <c r="BK15" s="622"/>
      <c r="BL15" s="622"/>
      <c r="BM15" s="622"/>
      <c r="BN15" s="623"/>
      <c r="BO15" s="659">
        <v>3.4</v>
      </c>
      <c r="BP15" s="659"/>
      <c r="BQ15" s="659"/>
      <c r="BR15" s="659"/>
      <c r="BS15" s="660" t="s">
        <v>131</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5497850</v>
      </c>
      <c r="CS15" s="622"/>
      <c r="CT15" s="622"/>
      <c r="CU15" s="622"/>
      <c r="CV15" s="622"/>
      <c r="CW15" s="622"/>
      <c r="CX15" s="622"/>
      <c r="CY15" s="623"/>
      <c r="CZ15" s="659">
        <v>13.5</v>
      </c>
      <c r="DA15" s="659"/>
      <c r="DB15" s="659"/>
      <c r="DC15" s="659"/>
      <c r="DD15" s="627">
        <v>854166</v>
      </c>
      <c r="DE15" s="622"/>
      <c r="DF15" s="622"/>
      <c r="DG15" s="622"/>
      <c r="DH15" s="622"/>
      <c r="DI15" s="622"/>
      <c r="DJ15" s="622"/>
      <c r="DK15" s="622"/>
      <c r="DL15" s="622"/>
      <c r="DM15" s="622"/>
      <c r="DN15" s="622"/>
      <c r="DO15" s="622"/>
      <c r="DP15" s="623"/>
      <c r="DQ15" s="627">
        <v>4208062</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38823</v>
      </c>
      <c r="S16" s="622"/>
      <c r="T16" s="622"/>
      <c r="U16" s="622"/>
      <c r="V16" s="622"/>
      <c r="W16" s="622"/>
      <c r="X16" s="622"/>
      <c r="Y16" s="623"/>
      <c r="Z16" s="659">
        <v>0.1</v>
      </c>
      <c r="AA16" s="659"/>
      <c r="AB16" s="659"/>
      <c r="AC16" s="659"/>
      <c r="AD16" s="660">
        <v>38823</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239</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t="s">
        <v>239</v>
      </c>
      <c r="CS16" s="622"/>
      <c r="CT16" s="622"/>
      <c r="CU16" s="622"/>
      <c r="CV16" s="622"/>
      <c r="CW16" s="622"/>
      <c r="CX16" s="622"/>
      <c r="CY16" s="623"/>
      <c r="CZ16" s="659" t="s">
        <v>186</v>
      </c>
      <c r="DA16" s="659"/>
      <c r="DB16" s="659"/>
      <c r="DC16" s="659"/>
      <c r="DD16" s="627" t="s">
        <v>239</v>
      </c>
      <c r="DE16" s="622"/>
      <c r="DF16" s="622"/>
      <c r="DG16" s="622"/>
      <c r="DH16" s="622"/>
      <c r="DI16" s="622"/>
      <c r="DJ16" s="622"/>
      <c r="DK16" s="622"/>
      <c r="DL16" s="622"/>
      <c r="DM16" s="622"/>
      <c r="DN16" s="622"/>
      <c r="DO16" s="622"/>
      <c r="DP16" s="623"/>
      <c r="DQ16" s="627" t="s">
        <v>186</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308968</v>
      </c>
      <c r="S17" s="622"/>
      <c r="T17" s="622"/>
      <c r="U17" s="622"/>
      <c r="V17" s="622"/>
      <c r="W17" s="622"/>
      <c r="X17" s="622"/>
      <c r="Y17" s="623"/>
      <c r="Z17" s="659">
        <v>0.8</v>
      </c>
      <c r="AA17" s="659"/>
      <c r="AB17" s="659"/>
      <c r="AC17" s="659"/>
      <c r="AD17" s="660">
        <v>308968</v>
      </c>
      <c r="AE17" s="660"/>
      <c r="AF17" s="660"/>
      <c r="AG17" s="660"/>
      <c r="AH17" s="660"/>
      <c r="AI17" s="660"/>
      <c r="AJ17" s="660"/>
      <c r="AK17" s="660"/>
      <c r="AL17" s="624">
        <v>1.3</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186</v>
      </c>
      <c r="BP17" s="659"/>
      <c r="BQ17" s="659"/>
      <c r="BR17" s="659"/>
      <c r="BS17" s="660" t="s">
        <v>239</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3445607</v>
      </c>
      <c r="CS17" s="622"/>
      <c r="CT17" s="622"/>
      <c r="CU17" s="622"/>
      <c r="CV17" s="622"/>
      <c r="CW17" s="622"/>
      <c r="CX17" s="622"/>
      <c r="CY17" s="623"/>
      <c r="CZ17" s="659">
        <v>8.4</v>
      </c>
      <c r="DA17" s="659"/>
      <c r="DB17" s="659"/>
      <c r="DC17" s="659"/>
      <c r="DD17" s="627" t="s">
        <v>239</v>
      </c>
      <c r="DE17" s="622"/>
      <c r="DF17" s="622"/>
      <c r="DG17" s="622"/>
      <c r="DH17" s="622"/>
      <c r="DI17" s="622"/>
      <c r="DJ17" s="622"/>
      <c r="DK17" s="622"/>
      <c r="DL17" s="622"/>
      <c r="DM17" s="622"/>
      <c r="DN17" s="622"/>
      <c r="DO17" s="622"/>
      <c r="DP17" s="623"/>
      <c r="DQ17" s="627">
        <v>3445607</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106081</v>
      </c>
      <c r="S18" s="622"/>
      <c r="T18" s="622"/>
      <c r="U18" s="622"/>
      <c r="V18" s="622"/>
      <c r="W18" s="622"/>
      <c r="X18" s="622"/>
      <c r="Y18" s="623"/>
      <c r="Z18" s="659">
        <v>0.3</v>
      </c>
      <c r="AA18" s="659"/>
      <c r="AB18" s="659"/>
      <c r="AC18" s="659"/>
      <c r="AD18" s="660">
        <v>106081</v>
      </c>
      <c r="AE18" s="660"/>
      <c r="AF18" s="660"/>
      <c r="AG18" s="660"/>
      <c r="AH18" s="660"/>
      <c r="AI18" s="660"/>
      <c r="AJ18" s="660"/>
      <c r="AK18" s="660"/>
      <c r="AL18" s="624">
        <v>0.5</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186</v>
      </c>
      <c r="BH18" s="622"/>
      <c r="BI18" s="622"/>
      <c r="BJ18" s="622"/>
      <c r="BK18" s="622"/>
      <c r="BL18" s="622"/>
      <c r="BM18" s="622"/>
      <c r="BN18" s="623"/>
      <c r="BO18" s="659" t="s">
        <v>239</v>
      </c>
      <c r="BP18" s="659"/>
      <c r="BQ18" s="659"/>
      <c r="BR18" s="659"/>
      <c r="BS18" s="660" t="s">
        <v>186</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131</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106081</v>
      </c>
      <c r="S19" s="622"/>
      <c r="T19" s="622"/>
      <c r="U19" s="622"/>
      <c r="V19" s="622"/>
      <c r="W19" s="622"/>
      <c r="X19" s="622"/>
      <c r="Y19" s="623"/>
      <c r="Z19" s="659">
        <v>0.3</v>
      </c>
      <c r="AA19" s="659"/>
      <c r="AB19" s="659"/>
      <c r="AC19" s="659"/>
      <c r="AD19" s="660">
        <v>106081</v>
      </c>
      <c r="AE19" s="660"/>
      <c r="AF19" s="660"/>
      <c r="AG19" s="660"/>
      <c r="AH19" s="660"/>
      <c r="AI19" s="660"/>
      <c r="AJ19" s="660"/>
      <c r="AK19" s="660"/>
      <c r="AL19" s="624">
        <v>0.5</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1480718</v>
      </c>
      <c r="BH19" s="622"/>
      <c r="BI19" s="622"/>
      <c r="BJ19" s="622"/>
      <c r="BK19" s="622"/>
      <c r="BL19" s="622"/>
      <c r="BM19" s="622"/>
      <c r="BN19" s="623"/>
      <c r="BO19" s="659">
        <v>8.6</v>
      </c>
      <c r="BP19" s="659"/>
      <c r="BQ19" s="659"/>
      <c r="BR19" s="659"/>
      <c r="BS19" s="660" t="s">
        <v>186</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59" t="s">
        <v>186</v>
      </c>
      <c r="DA19" s="659"/>
      <c r="DB19" s="659"/>
      <c r="DC19" s="659"/>
      <c r="DD19" s="627" t="s">
        <v>131</v>
      </c>
      <c r="DE19" s="622"/>
      <c r="DF19" s="622"/>
      <c r="DG19" s="622"/>
      <c r="DH19" s="622"/>
      <c r="DI19" s="622"/>
      <c r="DJ19" s="622"/>
      <c r="DK19" s="622"/>
      <c r="DL19" s="622"/>
      <c r="DM19" s="622"/>
      <c r="DN19" s="622"/>
      <c r="DO19" s="622"/>
      <c r="DP19" s="623"/>
      <c r="DQ19" s="627" t="s">
        <v>186</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t="s">
        <v>186</v>
      </c>
      <c r="S20" s="622"/>
      <c r="T20" s="622"/>
      <c r="U20" s="622"/>
      <c r="V20" s="622"/>
      <c r="W20" s="622"/>
      <c r="X20" s="622"/>
      <c r="Y20" s="623"/>
      <c r="Z20" s="659" t="s">
        <v>239</v>
      </c>
      <c r="AA20" s="659"/>
      <c r="AB20" s="659"/>
      <c r="AC20" s="659"/>
      <c r="AD20" s="660" t="s">
        <v>131</v>
      </c>
      <c r="AE20" s="660"/>
      <c r="AF20" s="660"/>
      <c r="AG20" s="660"/>
      <c r="AH20" s="660"/>
      <c r="AI20" s="660"/>
      <c r="AJ20" s="660"/>
      <c r="AK20" s="660"/>
      <c r="AL20" s="624" t="s">
        <v>239</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1480718</v>
      </c>
      <c r="BH20" s="622"/>
      <c r="BI20" s="622"/>
      <c r="BJ20" s="622"/>
      <c r="BK20" s="622"/>
      <c r="BL20" s="622"/>
      <c r="BM20" s="622"/>
      <c r="BN20" s="623"/>
      <c r="BO20" s="659">
        <v>8.6</v>
      </c>
      <c r="BP20" s="659"/>
      <c r="BQ20" s="659"/>
      <c r="BR20" s="659"/>
      <c r="BS20" s="660" t="s">
        <v>239</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40804878</v>
      </c>
      <c r="CS20" s="622"/>
      <c r="CT20" s="622"/>
      <c r="CU20" s="622"/>
      <c r="CV20" s="622"/>
      <c r="CW20" s="622"/>
      <c r="CX20" s="622"/>
      <c r="CY20" s="623"/>
      <c r="CZ20" s="659">
        <v>100</v>
      </c>
      <c r="DA20" s="659"/>
      <c r="DB20" s="659"/>
      <c r="DC20" s="659"/>
      <c r="DD20" s="627">
        <v>1440706</v>
      </c>
      <c r="DE20" s="622"/>
      <c r="DF20" s="622"/>
      <c r="DG20" s="622"/>
      <c r="DH20" s="622"/>
      <c r="DI20" s="622"/>
      <c r="DJ20" s="622"/>
      <c r="DK20" s="622"/>
      <c r="DL20" s="622"/>
      <c r="DM20" s="622"/>
      <c r="DN20" s="622"/>
      <c r="DO20" s="622"/>
      <c r="DP20" s="623"/>
      <c r="DQ20" s="627">
        <v>26925277</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4523169</v>
      </c>
      <c r="S21" s="622"/>
      <c r="T21" s="622"/>
      <c r="U21" s="622"/>
      <c r="V21" s="622"/>
      <c r="W21" s="622"/>
      <c r="X21" s="622"/>
      <c r="Y21" s="623"/>
      <c r="Z21" s="659">
        <v>11</v>
      </c>
      <c r="AA21" s="659"/>
      <c r="AB21" s="659"/>
      <c r="AC21" s="659"/>
      <c r="AD21" s="660">
        <v>3966571</v>
      </c>
      <c r="AE21" s="660"/>
      <c r="AF21" s="660"/>
      <c r="AG21" s="660"/>
      <c r="AH21" s="660"/>
      <c r="AI21" s="660"/>
      <c r="AJ21" s="660"/>
      <c r="AK21" s="660"/>
      <c r="AL21" s="624">
        <v>16.899999999999999</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3643</v>
      </c>
      <c r="BH21" s="622"/>
      <c r="BI21" s="622"/>
      <c r="BJ21" s="622"/>
      <c r="BK21" s="622"/>
      <c r="BL21" s="622"/>
      <c r="BM21" s="622"/>
      <c r="BN21" s="623"/>
      <c r="BO21" s="659">
        <v>0</v>
      </c>
      <c r="BP21" s="659"/>
      <c r="BQ21" s="659"/>
      <c r="BR21" s="659"/>
      <c r="BS21" s="660" t="s">
        <v>186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3966571</v>
      </c>
      <c r="S22" s="622"/>
      <c r="T22" s="622"/>
      <c r="U22" s="622"/>
      <c r="V22" s="622"/>
      <c r="W22" s="622"/>
      <c r="X22" s="622"/>
      <c r="Y22" s="623"/>
      <c r="Z22" s="659">
        <v>9.6999999999999993</v>
      </c>
      <c r="AA22" s="659"/>
      <c r="AB22" s="659"/>
      <c r="AC22" s="659"/>
      <c r="AD22" s="660">
        <v>3966571</v>
      </c>
      <c r="AE22" s="660"/>
      <c r="AF22" s="660"/>
      <c r="AG22" s="660"/>
      <c r="AH22" s="660"/>
      <c r="AI22" s="660"/>
      <c r="AJ22" s="660"/>
      <c r="AK22" s="660"/>
      <c r="AL22" s="624">
        <v>16.899999999999999</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186</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556598</v>
      </c>
      <c r="S23" s="622"/>
      <c r="T23" s="622"/>
      <c r="U23" s="622"/>
      <c r="V23" s="622"/>
      <c r="W23" s="622"/>
      <c r="X23" s="622"/>
      <c r="Y23" s="623"/>
      <c r="Z23" s="659">
        <v>1.4</v>
      </c>
      <c r="AA23" s="659"/>
      <c r="AB23" s="659"/>
      <c r="AC23" s="659"/>
      <c r="AD23" s="660" t="s">
        <v>131</v>
      </c>
      <c r="AE23" s="660"/>
      <c r="AF23" s="660"/>
      <c r="AG23" s="660"/>
      <c r="AH23" s="660"/>
      <c r="AI23" s="660"/>
      <c r="AJ23" s="660"/>
      <c r="AK23" s="660"/>
      <c r="AL23" s="624" t="s">
        <v>186</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1477075</v>
      </c>
      <c r="BH23" s="622"/>
      <c r="BI23" s="622"/>
      <c r="BJ23" s="622"/>
      <c r="BK23" s="622"/>
      <c r="BL23" s="622"/>
      <c r="BM23" s="622"/>
      <c r="BN23" s="623"/>
      <c r="BO23" s="659">
        <v>8.6</v>
      </c>
      <c r="BP23" s="659"/>
      <c r="BQ23" s="659"/>
      <c r="BR23" s="659"/>
      <c r="BS23" s="660" t="s">
        <v>131</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239</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239</v>
      </c>
      <c r="BH24" s="622"/>
      <c r="BI24" s="622"/>
      <c r="BJ24" s="622"/>
      <c r="BK24" s="622"/>
      <c r="BL24" s="622"/>
      <c r="BM24" s="622"/>
      <c r="BN24" s="623"/>
      <c r="BO24" s="659" t="s">
        <v>239</v>
      </c>
      <c r="BP24" s="659"/>
      <c r="BQ24" s="659"/>
      <c r="BR24" s="659"/>
      <c r="BS24" s="660" t="s">
        <v>131</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22185217</v>
      </c>
      <c r="CS24" s="677"/>
      <c r="CT24" s="677"/>
      <c r="CU24" s="677"/>
      <c r="CV24" s="677"/>
      <c r="CW24" s="677"/>
      <c r="CX24" s="677"/>
      <c r="CY24" s="702"/>
      <c r="CZ24" s="703">
        <v>54.4</v>
      </c>
      <c r="DA24" s="685"/>
      <c r="DB24" s="685"/>
      <c r="DC24" s="705"/>
      <c r="DD24" s="701">
        <v>13458301</v>
      </c>
      <c r="DE24" s="677"/>
      <c r="DF24" s="677"/>
      <c r="DG24" s="677"/>
      <c r="DH24" s="677"/>
      <c r="DI24" s="677"/>
      <c r="DJ24" s="677"/>
      <c r="DK24" s="702"/>
      <c r="DL24" s="701">
        <v>13056919</v>
      </c>
      <c r="DM24" s="677"/>
      <c r="DN24" s="677"/>
      <c r="DO24" s="677"/>
      <c r="DP24" s="677"/>
      <c r="DQ24" s="677"/>
      <c r="DR24" s="677"/>
      <c r="DS24" s="677"/>
      <c r="DT24" s="677"/>
      <c r="DU24" s="677"/>
      <c r="DV24" s="702"/>
      <c r="DW24" s="703">
        <v>55.7</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25236608</v>
      </c>
      <c r="S25" s="622"/>
      <c r="T25" s="622"/>
      <c r="U25" s="622"/>
      <c r="V25" s="622"/>
      <c r="W25" s="622"/>
      <c r="X25" s="622"/>
      <c r="Y25" s="623"/>
      <c r="Z25" s="659">
        <v>61.5</v>
      </c>
      <c r="AA25" s="659"/>
      <c r="AB25" s="659"/>
      <c r="AC25" s="659"/>
      <c r="AD25" s="660">
        <v>23202935</v>
      </c>
      <c r="AE25" s="660"/>
      <c r="AF25" s="660"/>
      <c r="AG25" s="660"/>
      <c r="AH25" s="660"/>
      <c r="AI25" s="660"/>
      <c r="AJ25" s="660"/>
      <c r="AK25" s="660"/>
      <c r="AL25" s="624">
        <v>99</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186</v>
      </c>
      <c r="BH25" s="622"/>
      <c r="BI25" s="622"/>
      <c r="BJ25" s="622"/>
      <c r="BK25" s="622"/>
      <c r="BL25" s="622"/>
      <c r="BM25" s="622"/>
      <c r="BN25" s="623"/>
      <c r="BO25" s="659" t="s">
        <v>186</v>
      </c>
      <c r="BP25" s="659"/>
      <c r="BQ25" s="659"/>
      <c r="BR25" s="659"/>
      <c r="BS25" s="660" t="s">
        <v>131</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7724003</v>
      </c>
      <c r="CS25" s="634"/>
      <c r="CT25" s="634"/>
      <c r="CU25" s="634"/>
      <c r="CV25" s="634"/>
      <c r="CW25" s="634"/>
      <c r="CX25" s="634"/>
      <c r="CY25" s="635"/>
      <c r="CZ25" s="624">
        <v>18.899999999999999</v>
      </c>
      <c r="DA25" s="636"/>
      <c r="DB25" s="636"/>
      <c r="DC25" s="637"/>
      <c r="DD25" s="627">
        <v>7158689</v>
      </c>
      <c r="DE25" s="634"/>
      <c r="DF25" s="634"/>
      <c r="DG25" s="634"/>
      <c r="DH25" s="634"/>
      <c r="DI25" s="634"/>
      <c r="DJ25" s="634"/>
      <c r="DK25" s="635"/>
      <c r="DL25" s="627">
        <v>6818698</v>
      </c>
      <c r="DM25" s="634"/>
      <c r="DN25" s="634"/>
      <c r="DO25" s="634"/>
      <c r="DP25" s="634"/>
      <c r="DQ25" s="634"/>
      <c r="DR25" s="634"/>
      <c r="DS25" s="634"/>
      <c r="DT25" s="634"/>
      <c r="DU25" s="634"/>
      <c r="DV25" s="635"/>
      <c r="DW25" s="624">
        <v>29.1</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11551</v>
      </c>
      <c r="S26" s="622"/>
      <c r="T26" s="622"/>
      <c r="U26" s="622"/>
      <c r="V26" s="622"/>
      <c r="W26" s="622"/>
      <c r="X26" s="622"/>
      <c r="Y26" s="623"/>
      <c r="Z26" s="659">
        <v>0</v>
      </c>
      <c r="AA26" s="659"/>
      <c r="AB26" s="659"/>
      <c r="AC26" s="659"/>
      <c r="AD26" s="660">
        <v>11551</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239</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4432636</v>
      </c>
      <c r="CS26" s="622"/>
      <c r="CT26" s="622"/>
      <c r="CU26" s="622"/>
      <c r="CV26" s="622"/>
      <c r="CW26" s="622"/>
      <c r="CX26" s="622"/>
      <c r="CY26" s="623"/>
      <c r="CZ26" s="624">
        <v>10.9</v>
      </c>
      <c r="DA26" s="636"/>
      <c r="DB26" s="636"/>
      <c r="DC26" s="637"/>
      <c r="DD26" s="627">
        <v>4162111</v>
      </c>
      <c r="DE26" s="622"/>
      <c r="DF26" s="622"/>
      <c r="DG26" s="622"/>
      <c r="DH26" s="622"/>
      <c r="DI26" s="622"/>
      <c r="DJ26" s="622"/>
      <c r="DK26" s="623"/>
      <c r="DL26" s="627" t="s">
        <v>186</v>
      </c>
      <c r="DM26" s="622"/>
      <c r="DN26" s="622"/>
      <c r="DO26" s="622"/>
      <c r="DP26" s="622"/>
      <c r="DQ26" s="622"/>
      <c r="DR26" s="622"/>
      <c r="DS26" s="622"/>
      <c r="DT26" s="622"/>
      <c r="DU26" s="622"/>
      <c r="DV26" s="623"/>
      <c r="DW26" s="624" t="s">
        <v>186</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131085</v>
      </c>
      <c r="S27" s="622"/>
      <c r="T27" s="622"/>
      <c r="U27" s="622"/>
      <c r="V27" s="622"/>
      <c r="W27" s="622"/>
      <c r="X27" s="622"/>
      <c r="Y27" s="623"/>
      <c r="Z27" s="659">
        <v>0.3</v>
      </c>
      <c r="AA27" s="659"/>
      <c r="AB27" s="659"/>
      <c r="AC27" s="659"/>
      <c r="AD27" s="660" t="s">
        <v>131</v>
      </c>
      <c r="AE27" s="660"/>
      <c r="AF27" s="660"/>
      <c r="AG27" s="660"/>
      <c r="AH27" s="660"/>
      <c r="AI27" s="660"/>
      <c r="AJ27" s="660"/>
      <c r="AK27" s="660"/>
      <c r="AL27" s="624" t="s">
        <v>186</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17250028</v>
      </c>
      <c r="BH27" s="622"/>
      <c r="BI27" s="622"/>
      <c r="BJ27" s="622"/>
      <c r="BK27" s="622"/>
      <c r="BL27" s="622"/>
      <c r="BM27" s="622"/>
      <c r="BN27" s="623"/>
      <c r="BO27" s="659">
        <v>100</v>
      </c>
      <c r="BP27" s="659"/>
      <c r="BQ27" s="659"/>
      <c r="BR27" s="659"/>
      <c r="BS27" s="660">
        <v>343851</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11015607</v>
      </c>
      <c r="CS27" s="634"/>
      <c r="CT27" s="634"/>
      <c r="CU27" s="634"/>
      <c r="CV27" s="634"/>
      <c r="CW27" s="634"/>
      <c r="CX27" s="634"/>
      <c r="CY27" s="635"/>
      <c r="CZ27" s="624">
        <v>27</v>
      </c>
      <c r="DA27" s="636"/>
      <c r="DB27" s="636"/>
      <c r="DC27" s="637"/>
      <c r="DD27" s="627">
        <v>2854005</v>
      </c>
      <c r="DE27" s="634"/>
      <c r="DF27" s="634"/>
      <c r="DG27" s="634"/>
      <c r="DH27" s="634"/>
      <c r="DI27" s="634"/>
      <c r="DJ27" s="634"/>
      <c r="DK27" s="635"/>
      <c r="DL27" s="627">
        <v>2792614</v>
      </c>
      <c r="DM27" s="634"/>
      <c r="DN27" s="634"/>
      <c r="DO27" s="634"/>
      <c r="DP27" s="634"/>
      <c r="DQ27" s="634"/>
      <c r="DR27" s="634"/>
      <c r="DS27" s="634"/>
      <c r="DT27" s="634"/>
      <c r="DU27" s="634"/>
      <c r="DV27" s="635"/>
      <c r="DW27" s="624">
        <v>11.9</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725661</v>
      </c>
      <c r="S28" s="622"/>
      <c r="T28" s="622"/>
      <c r="U28" s="622"/>
      <c r="V28" s="622"/>
      <c r="W28" s="622"/>
      <c r="X28" s="622"/>
      <c r="Y28" s="623"/>
      <c r="Z28" s="659">
        <v>1.8</v>
      </c>
      <c r="AA28" s="659"/>
      <c r="AB28" s="659"/>
      <c r="AC28" s="659"/>
      <c r="AD28" s="660">
        <v>144515</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3445607</v>
      </c>
      <c r="CS28" s="622"/>
      <c r="CT28" s="622"/>
      <c r="CU28" s="622"/>
      <c r="CV28" s="622"/>
      <c r="CW28" s="622"/>
      <c r="CX28" s="622"/>
      <c r="CY28" s="623"/>
      <c r="CZ28" s="624">
        <v>8.4</v>
      </c>
      <c r="DA28" s="636"/>
      <c r="DB28" s="636"/>
      <c r="DC28" s="637"/>
      <c r="DD28" s="627">
        <v>3445607</v>
      </c>
      <c r="DE28" s="622"/>
      <c r="DF28" s="622"/>
      <c r="DG28" s="622"/>
      <c r="DH28" s="622"/>
      <c r="DI28" s="622"/>
      <c r="DJ28" s="622"/>
      <c r="DK28" s="623"/>
      <c r="DL28" s="627">
        <v>3445607</v>
      </c>
      <c r="DM28" s="622"/>
      <c r="DN28" s="622"/>
      <c r="DO28" s="622"/>
      <c r="DP28" s="622"/>
      <c r="DQ28" s="622"/>
      <c r="DR28" s="622"/>
      <c r="DS28" s="622"/>
      <c r="DT28" s="622"/>
      <c r="DU28" s="622"/>
      <c r="DV28" s="623"/>
      <c r="DW28" s="624">
        <v>14.7</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267319</v>
      </c>
      <c r="S29" s="622"/>
      <c r="T29" s="622"/>
      <c r="U29" s="622"/>
      <c r="V29" s="622"/>
      <c r="W29" s="622"/>
      <c r="X29" s="622"/>
      <c r="Y29" s="623"/>
      <c r="Z29" s="659">
        <v>0.7</v>
      </c>
      <c r="AA29" s="659"/>
      <c r="AB29" s="659"/>
      <c r="AC29" s="659"/>
      <c r="AD29" s="660">
        <v>3</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3445594</v>
      </c>
      <c r="CS29" s="634"/>
      <c r="CT29" s="634"/>
      <c r="CU29" s="634"/>
      <c r="CV29" s="634"/>
      <c r="CW29" s="634"/>
      <c r="CX29" s="634"/>
      <c r="CY29" s="635"/>
      <c r="CZ29" s="624">
        <v>8.4</v>
      </c>
      <c r="DA29" s="636"/>
      <c r="DB29" s="636"/>
      <c r="DC29" s="637"/>
      <c r="DD29" s="627">
        <v>3445594</v>
      </c>
      <c r="DE29" s="634"/>
      <c r="DF29" s="634"/>
      <c r="DG29" s="634"/>
      <c r="DH29" s="634"/>
      <c r="DI29" s="634"/>
      <c r="DJ29" s="634"/>
      <c r="DK29" s="635"/>
      <c r="DL29" s="627">
        <v>3445594</v>
      </c>
      <c r="DM29" s="634"/>
      <c r="DN29" s="634"/>
      <c r="DO29" s="634"/>
      <c r="DP29" s="634"/>
      <c r="DQ29" s="634"/>
      <c r="DR29" s="634"/>
      <c r="DS29" s="634"/>
      <c r="DT29" s="634"/>
      <c r="DU29" s="634"/>
      <c r="DV29" s="635"/>
      <c r="DW29" s="624">
        <v>14.7</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9298057</v>
      </c>
      <c r="S30" s="622"/>
      <c r="T30" s="622"/>
      <c r="U30" s="622"/>
      <c r="V30" s="622"/>
      <c r="W30" s="622"/>
      <c r="X30" s="622"/>
      <c r="Y30" s="623"/>
      <c r="Z30" s="659">
        <v>22.7</v>
      </c>
      <c r="AA30" s="659"/>
      <c r="AB30" s="659"/>
      <c r="AC30" s="659"/>
      <c r="AD30" s="660" t="s">
        <v>239</v>
      </c>
      <c r="AE30" s="660"/>
      <c r="AF30" s="660"/>
      <c r="AG30" s="660"/>
      <c r="AH30" s="660"/>
      <c r="AI30" s="660"/>
      <c r="AJ30" s="660"/>
      <c r="AK30" s="660"/>
      <c r="AL30" s="624" t="s">
        <v>239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3317028</v>
      </c>
      <c r="CS30" s="622"/>
      <c r="CT30" s="622"/>
      <c r="CU30" s="622"/>
      <c r="CV30" s="622"/>
      <c r="CW30" s="622"/>
      <c r="CX30" s="622"/>
      <c r="CY30" s="623"/>
      <c r="CZ30" s="624">
        <v>8.1</v>
      </c>
      <c r="DA30" s="636"/>
      <c r="DB30" s="636"/>
      <c r="DC30" s="637"/>
      <c r="DD30" s="627">
        <v>3317028</v>
      </c>
      <c r="DE30" s="622"/>
      <c r="DF30" s="622"/>
      <c r="DG30" s="622"/>
      <c r="DH30" s="622"/>
      <c r="DI30" s="622"/>
      <c r="DJ30" s="622"/>
      <c r="DK30" s="623"/>
      <c r="DL30" s="627">
        <v>3317028</v>
      </c>
      <c r="DM30" s="622"/>
      <c r="DN30" s="622"/>
      <c r="DO30" s="622"/>
      <c r="DP30" s="622"/>
      <c r="DQ30" s="622"/>
      <c r="DR30" s="622"/>
      <c r="DS30" s="622"/>
      <c r="DT30" s="622"/>
      <c r="DU30" s="622"/>
      <c r="DV30" s="623"/>
      <c r="DW30" s="624">
        <v>14.2</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186</v>
      </c>
      <c r="AA31" s="659"/>
      <c r="AB31" s="659"/>
      <c r="AC31" s="659"/>
      <c r="AD31" s="660" t="s">
        <v>131</v>
      </c>
      <c r="AE31" s="660"/>
      <c r="AF31" s="660"/>
      <c r="AG31" s="660"/>
      <c r="AH31" s="660"/>
      <c r="AI31" s="660"/>
      <c r="AJ31" s="660"/>
      <c r="AK31" s="660"/>
      <c r="AL31" s="624" t="s">
        <v>239</v>
      </c>
      <c r="AM31" s="625"/>
      <c r="AN31" s="625"/>
      <c r="AO31" s="661"/>
      <c r="AP31" s="691" t="s">
        <v>316</v>
      </c>
      <c r="AQ31" s="692"/>
      <c r="AR31" s="692"/>
      <c r="AS31" s="692"/>
      <c r="AT31" s="693" t="s">
        <v>317</v>
      </c>
      <c r="AU31" s="218"/>
      <c r="AV31" s="218"/>
      <c r="AW31" s="218"/>
      <c r="AX31" s="679" t="s">
        <v>189</v>
      </c>
      <c r="AY31" s="680"/>
      <c r="AZ31" s="680"/>
      <c r="BA31" s="680"/>
      <c r="BB31" s="680"/>
      <c r="BC31" s="680"/>
      <c r="BD31" s="680"/>
      <c r="BE31" s="680"/>
      <c r="BF31" s="681"/>
      <c r="BG31" s="683">
        <v>99.4</v>
      </c>
      <c r="BH31" s="684"/>
      <c r="BI31" s="684"/>
      <c r="BJ31" s="684"/>
      <c r="BK31" s="684"/>
      <c r="BL31" s="684"/>
      <c r="BM31" s="685">
        <v>98</v>
      </c>
      <c r="BN31" s="684"/>
      <c r="BO31" s="684"/>
      <c r="BP31" s="684"/>
      <c r="BQ31" s="686"/>
      <c r="BR31" s="683">
        <v>99.4</v>
      </c>
      <c r="BS31" s="684"/>
      <c r="BT31" s="684"/>
      <c r="BU31" s="684"/>
      <c r="BV31" s="684"/>
      <c r="BW31" s="684"/>
      <c r="BX31" s="685">
        <v>97.9</v>
      </c>
      <c r="BY31" s="684"/>
      <c r="BZ31" s="684"/>
      <c r="CA31" s="684"/>
      <c r="CB31" s="686"/>
      <c r="CD31" s="642"/>
      <c r="CE31" s="643"/>
      <c r="CF31" s="618" t="s">
        <v>318</v>
      </c>
      <c r="CG31" s="619"/>
      <c r="CH31" s="619"/>
      <c r="CI31" s="619"/>
      <c r="CJ31" s="619"/>
      <c r="CK31" s="619"/>
      <c r="CL31" s="619"/>
      <c r="CM31" s="619"/>
      <c r="CN31" s="619"/>
      <c r="CO31" s="619"/>
      <c r="CP31" s="619"/>
      <c r="CQ31" s="620"/>
      <c r="CR31" s="621">
        <v>128566</v>
      </c>
      <c r="CS31" s="634"/>
      <c r="CT31" s="634"/>
      <c r="CU31" s="634"/>
      <c r="CV31" s="634"/>
      <c r="CW31" s="634"/>
      <c r="CX31" s="634"/>
      <c r="CY31" s="635"/>
      <c r="CZ31" s="624">
        <v>0.3</v>
      </c>
      <c r="DA31" s="636"/>
      <c r="DB31" s="636"/>
      <c r="DC31" s="637"/>
      <c r="DD31" s="627">
        <v>128566</v>
      </c>
      <c r="DE31" s="634"/>
      <c r="DF31" s="634"/>
      <c r="DG31" s="634"/>
      <c r="DH31" s="634"/>
      <c r="DI31" s="634"/>
      <c r="DJ31" s="634"/>
      <c r="DK31" s="635"/>
      <c r="DL31" s="627">
        <v>128566</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3148986</v>
      </c>
      <c r="S32" s="622"/>
      <c r="T32" s="622"/>
      <c r="U32" s="622"/>
      <c r="V32" s="622"/>
      <c r="W32" s="622"/>
      <c r="X32" s="622"/>
      <c r="Y32" s="623"/>
      <c r="Z32" s="659">
        <v>7.7</v>
      </c>
      <c r="AA32" s="659"/>
      <c r="AB32" s="659"/>
      <c r="AC32" s="659"/>
      <c r="AD32" s="660" t="s">
        <v>239</v>
      </c>
      <c r="AE32" s="660"/>
      <c r="AF32" s="660"/>
      <c r="AG32" s="660"/>
      <c r="AH32" s="660"/>
      <c r="AI32" s="660"/>
      <c r="AJ32" s="660"/>
      <c r="AK32" s="660"/>
      <c r="AL32" s="624" t="s">
        <v>239</v>
      </c>
      <c r="AM32" s="625"/>
      <c r="AN32" s="625"/>
      <c r="AO32" s="661"/>
      <c r="AP32" s="662"/>
      <c r="AQ32" s="663"/>
      <c r="AR32" s="663"/>
      <c r="AS32" s="663"/>
      <c r="AT32" s="694"/>
      <c r="AU32" s="214" t="s">
        <v>320</v>
      </c>
      <c r="AX32" s="618" t="s">
        <v>321</v>
      </c>
      <c r="AY32" s="619"/>
      <c r="AZ32" s="619"/>
      <c r="BA32" s="619"/>
      <c r="BB32" s="619"/>
      <c r="BC32" s="619"/>
      <c r="BD32" s="619"/>
      <c r="BE32" s="619"/>
      <c r="BF32" s="620"/>
      <c r="BG32" s="687">
        <v>99.3</v>
      </c>
      <c r="BH32" s="634"/>
      <c r="BI32" s="634"/>
      <c r="BJ32" s="634"/>
      <c r="BK32" s="634"/>
      <c r="BL32" s="634"/>
      <c r="BM32" s="625">
        <v>98.1</v>
      </c>
      <c r="BN32" s="634"/>
      <c r="BO32" s="634"/>
      <c r="BP32" s="634"/>
      <c r="BQ32" s="657"/>
      <c r="BR32" s="687">
        <v>99.4</v>
      </c>
      <c r="BS32" s="634"/>
      <c r="BT32" s="634"/>
      <c r="BU32" s="634"/>
      <c r="BV32" s="634"/>
      <c r="BW32" s="634"/>
      <c r="BX32" s="625">
        <v>98.1</v>
      </c>
      <c r="BY32" s="634"/>
      <c r="BZ32" s="634"/>
      <c r="CA32" s="634"/>
      <c r="CB32" s="657"/>
      <c r="CD32" s="644"/>
      <c r="CE32" s="645"/>
      <c r="CF32" s="618" t="s">
        <v>322</v>
      </c>
      <c r="CG32" s="619"/>
      <c r="CH32" s="619"/>
      <c r="CI32" s="619"/>
      <c r="CJ32" s="619"/>
      <c r="CK32" s="619"/>
      <c r="CL32" s="619"/>
      <c r="CM32" s="619"/>
      <c r="CN32" s="619"/>
      <c r="CO32" s="619"/>
      <c r="CP32" s="619"/>
      <c r="CQ32" s="620"/>
      <c r="CR32" s="621">
        <v>13</v>
      </c>
      <c r="CS32" s="622"/>
      <c r="CT32" s="622"/>
      <c r="CU32" s="622"/>
      <c r="CV32" s="622"/>
      <c r="CW32" s="622"/>
      <c r="CX32" s="622"/>
      <c r="CY32" s="623"/>
      <c r="CZ32" s="624">
        <v>0</v>
      </c>
      <c r="DA32" s="636"/>
      <c r="DB32" s="636"/>
      <c r="DC32" s="637"/>
      <c r="DD32" s="627">
        <v>13</v>
      </c>
      <c r="DE32" s="622"/>
      <c r="DF32" s="622"/>
      <c r="DG32" s="622"/>
      <c r="DH32" s="622"/>
      <c r="DI32" s="622"/>
      <c r="DJ32" s="622"/>
      <c r="DK32" s="623"/>
      <c r="DL32" s="627">
        <v>13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48921</v>
      </c>
      <c r="S33" s="622"/>
      <c r="T33" s="622"/>
      <c r="U33" s="622"/>
      <c r="V33" s="622"/>
      <c r="W33" s="622"/>
      <c r="X33" s="622"/>
      <c r="Y33" s="623"/>
      <c r="Z33" s="659">
        <v>0.1</v>
      </c>
      <c r="AA33" s="659"/>
      <c r="AB33" s="659"/>
      <c r="AC33" s="659"/>
      <c r="AD33" s="660">
        <v>32099</v>
      </c>
      <c r="AE33" s="660"/>
      <c r="AF33" s="660"/>
      <c r="AG33" s="660"/>
      <c r="AH33" s="660"/>
      <c r="AI33" s="660"/>
      <c r="AJ33" s="660"/>
      <c r="AK33" s="660"/>
      <c r="AL33" s="624">
        <v>0.1</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99.5</v>
      </c>
      <c r="BH33" s="606"/>
      <c r="BI33" s="606"/>
      <c r="BJ33" s="606"/>
      <c r="BK33" s="606"/>
      <c r="BL33" s="606"/>
      <c r="BM33" s="652">
        <v>97.9</v>
      </c>
      <c r="BN33" s="606"/>
      <c r="BO33" s="606"/>
      <c r="BP33" s="606"/>
      <c r="BQ33" s="669"/>
      <c r="BR33" s="682">
        <v>99.4</v>
      </c>
      <c r="BS33" s="606"/>
      <c r="BT33" s="606"/>
      <c r="BU33" s="606"/>
      <c r="BV33" s="606"/>
      <c r="BW33" s="606"/>
      <c r="BX33" s="652">
        <v>97.5</v>
      </c>
      <c r="BY33" s="606"/>
      <c r="BZ33" s="606"/>
      <c r="CA33" s="606"/>
      <c r="CB33" s="669"/>
      <c r="CD33" s="618" t="s">
        <v>325</v>
      </c>
      <c r="CE33" s="619"/>
      <c r="CF33" s="619"/>
      <c r="CG33" s="619"/>
      <c r="CH33" s="619"/>
      <c r="CI33" s="619"/>
      <c r="CJ33" s="619"/>
      <c r="CK33" s="619"/>
      <c r="CL33" s="619"/>
      <c r="CM33" s="619"/>
      <c r="CN33" s="619"/>
      <c r="CO33" s="619"/>
      <c r="CP33" s="619"/>
      <c r="CQ33" s="620"/>
      <c r="CR33" s="621">
        <v>17178955</v>
      </c>
      <c r="CS33" s="634"/>
      <c r="CT33" s="634"/>
      <c r="CU33" s="634"/>
      <c r="CV33" s="634"/>
      <c r="CW33" s="634"/>
      <c r="CX33" s="634"/>
      <c r="CY33" s="635"/>
      <c r="CZ33" s="624">
        <v>42.1</v>
      </c>
      <c r="DA33" s="636"/>
      <c r="DB33" s="636"/>
      <c r="DC33" s="637"/>
      <c r="DD33" s="627">
        <v>12954336</v>
      </c>
      <c r="DE33" s="634"/>
      <c r="DF33" s="634"/>
      <c r="DG33" s="634"/>
      <c r="DH33" s="634"/>
      <c r="DI33" s="634"/>
      <c r="DJ33" s="634"/>
      <c r="DK33" s="635"/>
      <c r="DL33" s="627">
        <v>9406722</v>
      </c>
      <c r="DM33" s="634"/>
      <c r="DN33" s="634"/>
      <c r="DO33" s="634"/>
      <c r="DP33" s="634"/>
      <c r="DQ33" s="634"/>
      <c r="DR33" s="634"/>
      <c r="DS33" s="634"/>
      <c r="DT33" s="634"/>
      <c r="DU33" s="634"/>
      <c r="DV33" s="635"/>
      <c r="DW33" s="624">
        <v>40.1</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164735</v>
      </c>
      <c r="S34" s="622"/>
      <c r="T34" s="622"/>
      <c r="U34" s="622"/>
      <c r="V34" s="622"/>
      <c r="W34" s="622"/>
      <c r="X34" s="622"/>
      <c r="Y34" s="623"/>
      <c r="Z34" s="659">
        <v>0.4</v>
      </c>
      <c r="AA34" s="659"/>
      <c r="AB34" s="659"/>
      <c r="AC34" s="659"/>
      <c r="AD34" s="660" t="s">
        <v>239</v>
      </c>
      <c r="AE34" s="660"/>
      <c r="AF34" s="660"/>
      <c r="AG34" s="660"/>
      <c r="AH34" s="660"/>
      <c r="AI34" s="660"/>
      <c r="AJ34" s="660"/>
      <c r="AK34" s="660"/>
      <c r="AL34" s="624" t="s">
        <v>239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8022268</v>
      </c>
      <c r="CS34" s="622"/>
      <c r="CT34" s="622"/>
      <c r="CU34" s="622"/>
      <c r="CV34" s="622"/>
      <c r="CW34" s="622"/>
      <c r="CX34" s="622"/>
      <c r="CY34" s="623"/>
      <c r="CZ34" s="624">
        <v>19.7</v>
      </c>
      <c r="DA34" s="636"/>
      <c r="DB34" s="636"/>
      <c r="DC34" s="637"/>
      <c r="DD34" s="627">
        <v>5486079</v>
      </c>
      <c r="DE34" s="622"/>
      <c r="DF34" s="622"/>
      <c r="DG34" s="622"/>
      <c r="DH34" s="622"/>
      <c r="DI34" s="622"/>
      <c r="DJ34" s="622"/>
      <c r="DK34" s="623"/>
      <c r="DL34" s="627">
        <v>4602723</v>
      </c>
      <c r="DM34" s="622"/>
      <c r="DN34" s="622"/>
      <c r="DO34" s="622"/>
      <c r="DP34" s="622"/>
      <c r="DQ34" s="622"/>
      <c r="DR34" s="622"/>
      <c r="DS34" s="622"/>
      <c r="DT34" s="622"/>
      <c r="DU34" s="622"/>
      <c r="DV34" s="623"/>
      <c r="DW34" s="624">
        <v>19.600000000000001</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86921</v>
      </c>
      <c r="S35" s="622"/>
      <c r="T35" s="622"/>
      <c r="U35" s="622"/>
      <c r="V35" s="622"/>
      <c r="W35" s="622"/>
      <c r="X35" s="622"/>
      <c r="Y35" s="623"/>
      <c r="Z35" s="659">
        <v>0.2</v>
      </c>
      <c r="AA35" s="659"/>
      <c r="AB35" s="659"/>
      <c r="AC35" s="659"/>
      <c r="AD35" s="660" t="s">
        <v>131</v>
      </c>
      <c r="AE35" s="660"/>
      <c r="AF35" s="660"/>
      <c r="AG35" s="660"/>
      <c r="AH35" s="660"/>
      <c r="AI35" s="660"/>
      <c r="AJ35" s="660"/>
      <c r="AK35" s="660"/>
      <c r="AL35" s="624" t="s">
        <v>239</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369193</v>
      </c>
      <c r="CS35" s="634"/>
      <c r="CT35" s="634"/>
      <c r="CU35" s="634"/>
      <c r="CV35" s="634"/>
      <c r="CW35" s="634"/>
      <c r="CX35" s="634"/>
      <c r="CY35" s="635"/>
      <c r="CZ35" s="624">
        <v>0.9</v>
      </c>
      <c r="DA35" s="636"/>
      <c r="DB35" s="636"/>
      <c r="DC35" s="637"/>
      <c r="DD35" s="627">
        <v>325465</v>
      </c>
      <c r="DE35" s="634"/>
      <c r="DF35" s="634"/>
      <c r="DG35" s="634"/>
      <c r="DH35" s="634"/>
      <c r="DI35" s="634"/>
      <c r="DJ35" s="634"/>
      <c r="DK35" s="635"/>
      <c r="DL35" s="627">
        <v>325465</v>
      </c>
      <c r="DM35" s="634"/>
      <c r="DN35" s="634"/>
      <c r="DO35" s="634"/>
      <c r="DP35" s="634"/>
      <c r="DQ35" s="634"/>
      <c r="DR35" s="634"/>
      <c r="DS35" s="634"/>
      <c r="DT35" s="634"/>
      <c r="DU35" s="634"/>
      <c r="DV35" s="635"/>
      <c r="DW35" s="624">
        <v>1.4</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466655</v>
      </c>
      <c r="S36" s="622"/>
      <c r="T36" s="622"/>
      <c r="U36" s="622"/>
      <c r="V36" s="622"/>
      <c r="W36" s="622"/>
      <c r="X36" s="622"/>
      <c r="Y36" s="623"/>
      <c r="Z36" s="659">
        <v>1.1000000000000001</v>
      </c>
      <c r="AA36" s="659"/>
      <c r="AB36" s="659"/>
      <c r="AC36" s="659"/>
      <c r="AD36" s="660" t="s">
        <v>186</v>
      </c>
      <c r="AE36" s="660"/>
      <c r="AF36" s="660"/>
      <c r="AG36" s="660"/>
      <c r="AH36" s="660"/>
      <c r="AI36" s="660"/>
      <c r="AJ36" s="660"/>
      <c r="AK36" s="660"/>
      <c r="AL36" s="624" t="s">
        <v>239</v>
      </c>
      <c r="AM36" s="625"/>
      <c r="AN36" s="625"/>
      <c r="AO36" s="661"/>
      <c r="AP36" s="222"/>
      <c r="AQ36" s="670" t="s">
        <v>333</v>
      </c>
      <c r="AR36" s="671"/>
      <c r="AS36" s="671"/>
      <c r="AT36" s="671"/>
      <c r="AU36" s="671"/>
      <c r="AV36" s="671"/>
      <c r="AW36" s="671"/>
      <c r="AX36" s="671"/>
      <c r="AY36" s="672"/>
      <c r="AZ36" s="676">
        <v>6171241</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538512</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3511365</v>
      </c>
      <c r="CS36" s="622"/>
      <c r="CT36" s="622"/>
      <c r="CU36" s="622"/>
      <c r="CV36" s="622"/>
      <c r="CW36" s="622"/>
      <c r="CX36" s="622"/>
      <c r="CY36" s="623"/>
      <c r="CZ36" s="624">
        <v>8.6</v>
      </c>
      <c r="DA36" s="636"/>
      <c r="DB36" s="636"/>
      <c r="DC36" s="637"/>
      <c r="DD36" s="627">
        <v>2980642</v>
      </c>
      <c r="DE36" s="622"/>
      <c r="DF36" s="622"/>
      <c r="DG36" s="622"/>
      <c r="DH36" s="622"/>
      <c r="DI36" s="622"/>
      <c r="DJ36" s="622"/>
      <c r="DK36" s="623"/>
      <c r="DL36" s="627">
        <v>1385825</v>
      </c>
      <c r="DM36" s="622"/>
      <c r="DN36" s="622"/>
      <c r="DO36" s="622"/>
      <c r="DP36" s="622"/>
      <c r="DQ36" s="622"/>
      <c r="DR36" s="622"/>
      <c r="DS36" s="622"/>
      <c r="DT36" s="622"/>
      <c r="DU36" s="622"/>
      <c r="DV36" s="623"/>
      <c r="DW36" s="624">
        <v>5.9</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816352</v>
      </c>
      <c r="S37" s="622"/>
      <c r="T37" s="622"/>
      <c r="U37" s="622"/>
      <c r="V37" s="622"/>
      <c r="W37" s="622"/>
      <c r="X37" s="622"/>
      <c r="Y37" s="623"/>
      <c r="Z37" s="659">
        <v>2</v>
      </c>
      <c r="AA37" s="659"/>
      <c r="AB37" s="659"/>
      <c r="AC37" s="659"/>
      <c r="AD37" s="660">
        <v>41599</v>
      </c>
      <c r="AE37" s="660"/>
      <c r="AF37" s="660"/>
      <c r="AG37" s="660"/>
      <c r="AH37" s="660"/>
      <c r="AI37" s="660"/>
      <c r="AJ37" s="660"/>
      <c r="AK37" s="660"/>
      <c r="AL37" s="624">
        <v>0.2</v>
      </c>
      <c r="AM37" s="625"/>
      <c r="AN37" s="625"/>
      <c r="AO37" s="661"/>
      <c r="AQ37" s="654" t="s">
        <v>337</v>
      </c>
      <c r="AR37" s="655"/>
      <c r="AS37" s="655"/>
      <c r="AT37" s="655"/>
      <c r="AU37" s="655"/>
      <c r="AV37" s="655"/>
      <c r="AW37" s="655"/>
      <c r="AX37" s="655"/>
      <c r="AY37" s="656"/>
      <c r="AZ37" s="621">
        <v>1020000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378517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2067</v>
      </c>
      <c r="CS37" s="634"/>
      <c r="CT37" s="634"/>
      <c r="CU37" s="634"/>
      <c r="CV37" s="634"/>
      <c r="CW37" s="634"/>
      <c r="CX37" s="634"/>
      <c r="CY37" s="635"/>
      <c r="CZ37" s="624">
        <v>0</v>
      </c>
      <c r="DA37" s="636"/>
      <c r="DB37" s="636"/>
      <c r="DC37" s="637"/>
      <c r="DD37" s="627">
        <v>2067</v>
      </c>
      <c r="DE37" s="634"/>
      <c r="DF37" s="634"/>
      <c r="DG37" s="634"/>
      <c r="DH37" s="634"/>
      <c r="DI37" s="634"/>
      <c r="DJ37" s="634"/>
      <c r="DK37" s="635"/>
      <c r="DL37" s="627">
        <v>2067</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634700</v>
      </c>
      <c r="S38" s="622"/>
      <c r="T38" s="622"/>
      <c r="U38" s="622"/>
      <c r="V38" s="622"/>
      <c r="W38" s="622"/>
      <c r="X38" s="622"/>
      <c r="Y38" s="623"/>
      <c r="Z38" s="659">
        <v>1.5</v>
      </c>
      <c r="AA38" s="659"/>
      <c r="AB38" s="659"/>
      <c r="AC38" s="659"/>
      <c r="AD38" s="660" t="s">
        <v>239</v>
      </c>
      <c r="AE38" s="660"/>
      <c r="AF38" s="660"/>
      <c r="AG38" s="660"/>
      <c r="AH38" s="660"/>
      <c r="AI38" s="660"/>
      <c r="AJ38" s="660"/>
      <c r="AK38" s="660"/>
      <c r="AL38" s="624" t="s">
        <v>131</v>
      </c>
      <c r="AM38" s="625"/>
      <c r="AN38" s="625"/>
      <c r="AO38" s="661"/>
      <c r="AQ38" s="654" t="s">
        <v>341</v>
      </c>
      <c r="AR38" s="655"/>
      <c r="AS38" s="655"/>
      <c r="AT38" s="655"/>
      <c r="AU38" s="655"/>
      <c r="AV38" s="655"/>
      <c r="AW38" s="655"/>
      <c r="AX38" s="655"/>
      <c r="AY38" s="656"/>
      <c r="AZ38" s="621">
        <v>839857</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12548</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4122583</v>
      </c>
      <c r="CS38" s="622"/>
      <c r="CT38" s="622"/>
      <c r="CU38" s="622"/>
      <c r="CV38" s="622"/>
      <c r="CW38" s="622"/>
      <c r="CX38" s="622"/>
      <c r="CY38" s="623"/>
      <c r="CZ38" s="624">
        <v>10.1</v>
      </c>
      <c r="DA38" s="636"/>
      <c r="DB38" s="636"/>
      <c r="DC38" s="637"/>
      <c r="DD38" s="627">
        <v>3285242</v>
      </c>
      <c r="DE38" s="622"/>
      <c r="DF38" s="622"/>
      <c r="DG38" s="622"/>
      <c r="DH38" s="622"/>
      <c r="DI38" s="622"/>
      <c r="DJ38" s="622"/>
      <c r="DK38" s="623"/>
      <c r="DL38" s="627">
        <v>3092709</v>
      </c>
      <c r="DM38" s="622"/>
      <c r="DN38" s="622"/>
      <c r="DO38" s="622"/>
      <c r="DP38" s="622"/>
      <c r="DQ38" s="622"/>
      <c r="DR38" s="622"/>
      <c r="DS38" s="622"/>
      <c r="DT38" s="622"/>
      <c r="DU38" s="622"/>
      <c r="DV38" s="623"/>
      <c r="DW38" s="624">
        <v>13.2</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186</v>
      </c>
      <c r="AA39" s="659"/>
      <c r="AB39" s="659"/>
      <c r="AC39" s="659"/>
      <c r="AD39" s="660" t="s">
        <v>239</v>
      </c>
      <c r="AE39" s="660"/>
      <c r="AF39" s="660"/>
      <c r="AG39" s="660"/>
      <c r="AH39" s="660"/>
      <c r="AI39" s="660"/>
      <c r="AJ39" s="660"/>
      <c r="AK39" s="660"/>
      <c r="AL39" s="624" t="s">
        <v>131</v>
      </c>
      <c r="AM39" s="625"/>
      <c r="AN39" s="625"/>
      <c r="AO39" s="661"/>
      <c r="AQ39" s="654" t="s">
        <v>345</v>
      </c>
      <c r="AR39" s="655"/>
      <c r="AS39" s="655"/>
      <c r="AT39" s="655"/>
      <c r="AU39" s="655"/>
      <c r="AV39" s="655"/>
      <c r="AW39" s="655"/>
      <c r="AX39" s="655"/>
      <c r="AY39" s="656"/>
      <c r="AZ39" s="621">
        <v>188801</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18162</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218370</v>
      </c>
      <c r="CS39" s="634"/>
      <c r="CT39" s="634"/>
      <c r="CU39" s="634"/>
      <c r="CV39" s="634"/>
      <c r="CW39" s="634"/>
      <c r="CX39" s="634"/>
      <c r="CY39" s="635"/>
      <c r="CZ39" s="624">
        <v>0.5</v>
      </c>
      <c r="DA39" s="636"/>
      <c r="DB39" s="636"/>
      <c r="DC39" s="637"/>
      <c r="DD39" s="627">
        <v>63032</v>
      </c>
      <c r="DE39" s="634"/>
      <c r="DF39" s="634"/>
      <c r="DG39" s="634"/>
      <c r="DH39" s="634"/>
      <c r="DI39" s="634"/>
      <c r="DJ39" s="634"/>
      <c r="DK39" s="635"/>
      <c r="DL39" s="627" t="s">
        <v>131</v>
      </c>
      <c r="DM39" s="634"/>
      <c r="DN39" s="634"/>
      <c r="DO39" s="634"/>
      <c r="DP39" s="634"/>
      <c r="DQ39" s="634"/>
      <c r="DR39" s="634"/>
      <c r="DS39" s="634"/>
      <c r="DT39" s="634"/>
      <c r="DU39" s="634"/>
      <c r="DV39" s="635"/>
      <c r="DW39" s="624" t="s">
        <v>186</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t="s">
        <v>186</v>
      </c>
      <c r="S40" s="622"/>
      <c r="T40" s="622"/>
      <c r="U40" s="622"/>
      <c r="V40" s="622"/>
      <c r="W40" s="622"/>
      <c r="X40" s="622"/>
      <c r="Y40" s="623"/>
      <c r="Z40" s="659" t="s">
        <v>239</v>
      </c>
      <c r="AA40" s="659"/>
      <c r="AB40" s="659"/>
      <c r="AC40" s="659"/>
      <c r="AD40" s="660" t="s">
        <v>131</v>
      </c>
      <c r="AE40" s="660"/>
      <c r="AF40" s="660"/>
      <c r="AG40" s="660"/>
      <c r="AH40" s="660"/>
      <c r="AI40" s="660"/>
      <c r="AJ40" s="660"/>
      <c r="AK40" s="660"/>
      <c r="AL40" s="624" t="s">
        <v>186</v>
      </c>
      <c r="AM40" s="625"/>
      <c r="AN40" s="625"/>
      <c r="AO40" s="661"/>
      <c r="AQ40" s="654" t="s">
        <v>349</v>
      </c>
      <c r="AR40" s="655"/>
      <c r="AS40" s="655"/>
      <c r="AT40" s="655"/>
      <c r="AU40" s="655"/>
      <c r="AV40" s="655"/>
      <c r="AW40" s="655"/>
      <c r="AX40" s="655"/>
      <c r="AY40" s="656"/>
      <c r="AZ40" s="621">
        <v>13125</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122</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935176</v>
      </c>
      <c r="CS40" s="622"/>
      <c r="CT40" s="622"/>
      <c r="CU40" s="622"/>
      <c r="CV40" s="622"/>
      <c r="CW40" s="622"/>
      <c r="CX40" s="622"/>
      <c r="CY40" s="623"/>
      <c r="CZ40" s="624">
        <v>2.2999999999999998</v>
      </c>
      <c r="DA40" s="636"/>
      <c r="DB40" s="636"/>
      <c r="DC40" s="637"/>
      <c r="DD40" s="627">
        <v>813876</v>
      </c>
      <c r="DE40" s="622"/>
      <c r="DF40" s="622"/>
      <c r="DG40" s="622"/>
      <c r="DH40" s="622"/>
      <c r="DI40" s="622"/>
      <c r="DJ40" s="622"/>
      <c r="DK40" s="623"/>
      <c r="DL40" s="627" t="s">
        <v>186</v>
      </c>
      <c r="DM40" s="622"/>
      <c r="DN40" s="622"/>
      <c r="DO40" s="622"/>
      <c r="DP40" s="622"/>
      <c r="DQ40" s="622"/>
      <c r="DR40" s="622"/>
      <c r="DS40" s="622"/>
      <c r="DT40" s="622"/>
      <c r="DU40" s="622"/>
      <c r="DV40" s="623"/>
      <c r="DW40" s="624" t="s">
        <v>239</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41037551</v>
      </c>
      <c r="S41" s="646"/>
      <c r="T41" s="646"/>
      <c r="U41" s="646"/>
      <c r="V41" s="646"/>
      <c r="W41" s="646"/>
      <c r="X41" s="646"/>
      <c r="Y41" s="649"/>
      <c r="Z41" s="650">
        <v>100</v>
      </c>
      <c r="AA41" s="650"/>
      <c r="AB41" s="650"/>
      <c r="AC41" s="650"/>
      <c r="AD41" s="651">
        <v>23432702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1056497</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186</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239</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3052961</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373</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1440706</v>
      </c>
      <c r="CS42" s="634"/>
      <c r="CT42" s="634"/>
      <c r="CU42" s="634"/>
      <c r="CV42" s="634"/>
      <c r="CW42" s="634"/>
      <c r="CX42" s="634"/>
      <c r="CY42" s="635"/>
      <c r="CZ42" s="624">
        <v>3.5</v>
      </c>
      <c r="DA42" s="636"/>
      <c r="DB42" s="636"/>
      <c r="DC42" s="637"/>
      <c r="DD42" s="627">
        <v>512640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29600</v>
      </c>
      <c r="CS43" s="634"/>
      <c r="CT43" s="634"/>
      <c r="CU43" s="634"/>
      <c r="CV43" s="634"/>
      <c r="CW43" s="634"/>
      <c r="CX43" s="634"/>
      <c r="CY43" s="635"/>
      <c r="CZ43" s="624">
        <v>0.1</v>
      </c>
      <c r="DA43" s="636"/>
      <c r="DB43" s="636"/>
      <c r="DC43" s="637"/>
      <c r="DD43" s="627">
        <v>29600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1440706</v>
      </c>
      <c r="CS44" s="622"/>
      <c r="CT44" s="622"/>
      <c r="CU44" s="622"/>
      <c r="CV44" s="622"/>
      <c r="CW44" s="622"/>
      <c r="CX44" s="622"/>
      <c r="CY44" s="623"/>
      <c r="CZ44" s="624">
        <v>3.5</v>
      </c>
      <c r="DA44" s="625"/>
      <c r="DB44" s="625"/>
      <c r="DC44" s="626"/>
      <c r="DD44" s="627">
        <v>512640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559413</v>
      </c>
      <c r="CS45" s="634"/>
      <c r="CT45" s="634"/>
      <c r="CU45" s="634"/>
      <c r="CV45" s="634"/>
      <c r="CW45" s="634"/>
      <c r="CX45" s="634"/>
      <c r="CY45" s="635"/>
      <c r="CZ45" s="624">
        <v>1.4</v>
      </c>
      <c r="DA45" s="636"/>
      <c r="DB45" s="636"/>
      <c r="DC45" s="637"/>
      <c r="DD45" s="627">
        <v>32859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881293</v>
      </c>
      <c r="CS46" s="622"/>
      <c r="CT46" s="622"/>
      <c r="CU46" s="622"/>
      <c r="CV46" s="622"/>
      <c r="CW46" s="622"/>
      <c r="CX46" s="622"/>
      <c r="CY46" s="623"/>
      <c r="CZ46" s="624">
        <v>2.2000000000000002</v>
      </c>
      <c r="DA46" s="625"/>
      <c r="DB46" s="625"/>
      <c r="DC46" s="626"/>
      <c r="DD46" s="627">
        <v>479781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t="s">
        <v>186</v>
      </c>
      <c r="CS47" s="634"/>
      <c r="CT47" s="634"/>
      <c r="CU47" s="634"/>
      <c r="CV47" s="634"/>
      <c r="CW47" s="634"/>
      <c r="CX47" s="634"/>
      <c r="CY47" s="635"/>
      <c r="CZ47" s="624" t="s">
        <v>131</v>
      </c>
      <c r="DA47" s="636"/>
      <c r="DB47" s="636"/>
      <c r="DC47" s="637"/>
      <c r="DD47" s="627" t="s">
        <v>186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239</v>
      </c>
      <c r="CS48" s="622"/>
      <c r="CT48" s="622"/>
      <c r="CU48" s="622"/>
      <c r="CV48" s="622"/>
      <c r="CW48" s="622"/>
      <c r="CX48" s="622"/>
      <c r="CY48" s="623"/>
      <c r="CZ48" s="624" t="s">
        <v>239</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40804878</v>
      </c>
      <c r="CS49" s="606"/>
      <c r="CT49" s="606"/>
      <c r="CU49" s="606"/>
      <c r="CV49" s="606"/>
      <c r="CW49" s="606"/>
      <c r="CX49" s="606"/>
      <c r="CY49" s="607"/>
      <c r="CZ49" s="608">
        <v>100</v>
      </c>
      <c r="DA49" s="609"/>
      <c r="DB49" s="609"/>
      <c r="DC49" s="610"/>
      <c r="DD49" s="611">
        <v>26925277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HdVmrTsxJ9JVM6NNVyXTjlZEqMyD6i2O7Vwr84Hy3OJSGYepzzky4oy3tMxPDADE0G8Qb3RUbX5IUZpII3Llw==" saltValue="6X7jsA4LpufBmzFyi7rFl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41057</v>
      </c>
      <c r="R7" s="1103"/>
      <c r="S7" s="1103"/>
      <c r="T7" s="1103"/>
      <c r="U7" s="1103"/>
      <c r="V7" s="1103">
        <v>40825</v>
      </c>
      <c r="W7" s="1103"/>
      <c r="X7" s="1103"/>
      <c r="Y7" s="1103"/>
      <c r="Z7" s="1103"/>
      <c r="AA7" s="1103">
        <v>233</v>
      </c>
      <c r="AB7" s="1103"/>
      <c r="AC7" s="1103"/>
      <c r="AD7" s="1103"/>
      <c r="AE7" s="1104"/>
      <c r="AF7" s="1105">
        <v>118</v>
      </c>
      <c r="AG7" s="1106"/>
      <c r="AH7" s="1106"/>
      <c r="AI7" s="1106"/>
      <c r="AJ7" s="1107"/>
      <c r="AK7" s="1108">
        <v>87</v>
      </c>
      <c r="AL7" s="1109"/>
      <c r="AM7" s="1109"/>
      <c r="AN7" s="1109"/>
      <c r="AO7" s="1109"/>
      <c r="AP7" s="1109">
        <v>33004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6" t="s">
        <v>598</v>
      </c>
      <c r="BT7" s="1097"/>
      <c r="BU7" s="1097"/>
      <c r="BV7" s="1097"/>
      <c r="BW7" s="1097"/>
      <c r="BX7" s="1097"/>
      <c r="BY7" s="1097"/>
      <c r="BZ7" s="1097"/>
      <c r="CA7" s="1097"/>
      <c r="CB7" s="1097"/>
      <c r="CC7" s="1097"/>
      <c r="CD7" s="1097"/>
      <c r="CE7" s="1097"/>
      <c r="CF7" s="1097"/>
      <c r="CG7" s="1112"/>
      <c r="CH7" s="1099">
        <v>29</v>
      </c>
      <c r="CI7" s="1100"/>
      <c r="CJ7" s="1100"/>
      <c r="CK7" s="1100"/>
      <c r="CL7" s="1101"/>
      <c r="CM7" s="1099">
        <v>223</v>
      </c>
      <c r="CN7" s="1100"/>
      <c r="CO7" s="1100"/>
      <c r="CP7" s="1100"/>
      <c r="CQ7" s="1101"/>
      <c r="CR7" s="1099">
        <v>13</v>
      </c>
      <c r="CS7" s="1100"/>
      <c r="CT7" s="1100"/>
      <c r="CU7" s="1100"/>
      <c r="CV7" s="1101"/>
      <c r="CW7" s="1099">
        <v>61</v>
      </c>
      <c r="CX7" s="1100"/>
      <c r="CY7" s="1100"/>
      <c r="CZ7" s="1100"/>
      <c r="DA7" s="1101"/>
      <c r="DB7" s="1044" t="s">
        <v>524</v>
      </c>
      <c r="DC7" s="1044"/>
      <c r="DD7" s="1044"/>
      <c r="DE7" s="1044"/>
      <c r="DF7" s="1044"/>
      <c r="DG7" s="1044" t="s">
        <v>524</v>
      </c>
      <c r="DH7" s="1044"/>
      <c r="DI7" s="1044"/>
      <c r="DJ7" s="1044"/>
      <c r="DK7" s="1044"/>
      <c r="DL7" s="1044" t="s">
        <v>524</v>
      </c>
      <c r="DM7" s="1044"/>
      <c r="DN7" s="1044"/>
      <c r="DO7" s="1044"/>
      <c r="DP7" s="1044"/>
      <c r="DQ7" s="1044" t="s">
        <v>524</v>
      </c>
      <c r="DR7" s="1044"/>
      <c r="DS7" s="1044"/>
      <c r="DT7" s="1044"/>
      <c r="DU7" s="1044"/>
      <c r="DV7" s="1096"/>
      <c r="DW7" s="1097"/>
      <c r="DX7" s="1097"/>
      <c r="DY7" s="1097"/>
      <c r="DZ7" s="1098"/>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13</v>
      </c>
      <c r="CI8" s="990"/>
      <c r="CJ8" s="990"/>
      <c r="CK8" s="990"/>
      <c r="CL8" s="991"/>
      <c r="CM8" s="989">
        <v>483</v>
      </c>
      <c r="CN8" s="990"/>
      <c r="CO8" s="990"/>
      <c r="CP8" s="990"/>
      <c r="CQ8" s="991"/>
      <c r="CR8" s="989">
        <v>31</v>
      </c>
      <c r="CS8" s="990"/>
      <c r="CT8" s="990"/>
      <c r="CU8" s="990"/>
      <c r="CV8" s="991"/>
      <c r="CW8" s="1044" t="s">
        <v>524</v>
      </c>
      <c r="CX8" s="1044"/>
      <c r="CY8" s="1044"/>
      <c r="CZ8" s="1044"/>
      <c r="DA8" s="1044"/>
      <c r="DB8" s="1044" t="s">
        <v>604</v>
      </c>
      <c r="DC8" s="1044"/>
      <c r="DD8" s="1044"/>
      <c r="DE8" s="1044"/>
      <c r="DF8" s="1044"/>
      <c r="DG8" s="1044" t="s">
        <v>524</v>
      </c>
      <c r="DH8" s="1044"/>
      <c r="DI8" s="1044"/>
      <c r="DJ8" s="1044"/>
      <c r="DK8" s="1044"/>
      <c r="DL8" s="1044" t="s">
        <v>524</v>
      </c>
      <c r="DM8" s="1044"/>
      <c r="DN8" s="1044"/>
      <c r="DO8" s="1044"/>
      <c r="DP8" s="1044"/>
      <c r="DQ8" s="1044" t="s">
        <v>524</v>
      </c>
      <c r="DR8" s="1044"/>
      <c r="DS8" s="1044"/>
      <c r="DT8" s="1044"/>
      <c r="DU8" s="1044"/>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591</v>
      </c>
      <c r="BT9" s="993"/>
      <c r="BU9" s="993"/>
      <c r="BV9" s="993"/>
      <c r="BW9" s="993"/>
      <c r="BX9" s="993"/>
      <c r="BY9" s="993"/>
      <c r="BZ9" s="993"/>
      <c r="CA9" s="993"/>
      <c r="CB9" s="993"/>
      <c r="CC9" s="993"/>
      <c r="CD9" s="993"/>
      <c r="CE9" s="993"/>
      <c r="CF9" s="993"/>
      <c r="CG9" s="1014"/>
      <c r="CH9" s="989">
        <v>13</v>
      </c>
      <c r="CI9" s="990"/>
      <c r="CJ9" s="990"/>
      <c r="CK9" s="990"/>
      <c r="CL9" s="991"/>
      <c r="CM9" s="989">
        <v>616</v>
      </c>
      <c r="CN9" s="990"/>
      <c r="CO9" s="990"/>
      <c r="CP9" s="990"/>
      <c r="CQ9" s="991"/>
      <c r="CR9" s="989">
        <v>120</v>
      </c>
      <c r="CS9" s="990"/>
      <c r="CT9" s="990"/>
      <c r="CU9" s="990"/>
      <c r="CV9" s="991"/>
      <c r="CW9" s="989">
        <v>18</v>
      </c>
      <c r="CX9" s="990"/>
      <c r="CY9" s="990"/>
      <c r="CZ9" s="990"/>
      <c r="DA9" s="991"/>
      <c r="DB9" s="1044" t="s">
        <v>524</v>
      </c>
      <c r="DC9" s="1044"/>
      <c r="DD9" s="1044"/>
      <c r="DE9" s="1044"/>
      <c r="DF9" s="1044"/>
      <c r="DG9" s="1044" t="s">
        <v>524</v>
      </c>
      <c r="DH9" s="1044"/>
      <c r="DI9" s="1044"/>
      <c r="DJ9" s="1044"/>
      <c r="DK9" s="1044"/>
      <c r="DL9" s="1044" t="s">
        <v>524</v>
      </c>
      <c r="DM9" s="1044"/>
      <c r="DN9" s="1044"/>
      <c r="DO9" s="1044"/>
      <c r="DP9" s="1044"/>
      <c r="DQ9" s="1044" t="s">
        <v>524</v>
      </c>
      <c r="DR9" s="1044"/>
      <c r="DS9" s="1044"/>
      <c r="DT9" s="1044"/>
      <c r="DU9" s="1044"/>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41057</v>
      </c>
      <c r="R23" s="1061"/>
      <c r="S23" s="1061"/>
      <c r="T23" s="1061"/>
      <c r="U23" s="1061"/>
      <c r="V23" s="1061">
        <v>40825</v>
      </c>
      <c r="W23" s="1061"/>
      <c r="X23" s="1061"/>
      <c r="Y23" s="1061"/>
      <c r="Z23" s="1061"/>
      <c r="AA23" s="1061">
        <v>233</v>
      </c>
      <c r="AB23" s="1061"/>
      <c r="AC23" s="1061"/>
      <c r="AD23" s="1061"/>
      <c r="AE23" s="1068"/>
      <c r="AF23" s="1069">
        <v>118</v>
      </c>
      <c r="AG23" s="1061"/>
      <c r="AH23" s="1061"/>
      <c r="AI23" s="1061"/>
      <c r="AJ23" s="1070"/>
      <c r="AK23" s="1071"/>
      <c r="AL23" s="1072"/>
      <c r="AM23" s="1072"/>
      <c r="AN23" s="1072"/>
      <c r="AO23" s="1072"/>
      <c r="AP23" s="1061">
        <v>33004</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10734</v>
      </c>
      <c r="R28" s="1051"/>
      <c r="S28" s="1051"/>
      <c r="T28" s="1051"/>
      <c r="U28" s="1051"/>
      <c r="V28" s="1051">
        <v>10195</v>
      </c>
      <c r="W28" s="1051"/>
      <c r="X28" s="1051"/>
      <c r="Y28" s="1051"/>
      <c r="Z28" s="1051"/>
      <c r="AA28" s="1051">
        <v>539</v>
      </c>
      <c r="AB28" s="1051"/>
      <c r="AC28" s="1051"/>
      <c r="AD28" s="1051"/>
      <c r="AE28" s="1052"/>
      <c r="AF28" s="1053">
        <v>539</v>
      </c>
      <c r="AG28" s="1051"/>
      <c r="AH28" s="1051"/>
      <c r="AI28" s="1051"/>
      <c r="AJ28" s="1054"/>
      <c r="AK28" s="1042">
        <v>1056</v>
      </c>
      <c r="AL28" s="1043"/>
      <c r="AM28" s="1043"/>
      <c r="AN28" s="1043"/>
      <c r="AO28" s="1043"/>
      <c r="AP28" s="1043" t="s">
        <v>589</v>
      </c>
      <c r="AQ28" s="1043"/>
      <c r="AR28" s="1043"/>
      <c r="AS28" s="1043"/>
      <c r="AT28" s="1043"/>
      <c r="AU28" s="1043" t="s">
        <v>589</v>
      </c>
      <c r="AV28" s="1043"/>
      <c r="AW28" s="1043"/>
      <c r="AX28" s="1043"/>
      <c r="AY28" s="1043"/>
      <c r="AZ28" s="1044" t="s">
        <v>524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9879</v>
      </c>
      <c r="R29" s="1039"/>
      <c r="S29" s="1039"/>
      <c r="T29" s="1039"/>
      <c r="U29" s="1039"/>
      <c r="V29" s="1039">
        <v>9656</v>
      </c>
      <c r="W29" s="1039"/>
      <c r="X29" s="1039"/>
      <c r="Y29" s="1039"/>
      <c r="Z29" s="1039"/>
      <c r="AA29" s="1039">
        <v>222</v>
      </c>
      <c r="AB29" s="1039"/>
      <c r="AC29" s="1039"/>
      <c r="AD29" s="1039"/>
      <c r="AE29" s="1040"/>
      <c r="AF29" s="1035">
        <v>222</v>
      </c>
      <c r="AG29" s="1036"/>
      <c r="AH29" s="1036"/>
      <c r="AI29" s="1036"/>
      <c r="AJ29" s="1037"/>
      <c r="AK29" s="980">
        <v>1538</v>
      </c>
      <c r="AL29" s="971"/>
      <c r="AM29" s="971"/>
      <c r="AN29" s="971"/>
      <c r="AO29" s="971"/>
      <c r="AP29" s="971" t="s">
        <v>589</v>
      </c>
      <c r="AQ29" s="971"/>
      <c r="AR29" s="971"/>
      <c r="AS29" s="971"/>
      <c r="AT29" s="971"/>
      <c r="AU29" s="971" t="s">
        <v>589</v>
      </c>
      <c r="AV29" s="971"/>
      <c r="AW29" s="971"/>
      <c r="AX29" s="971"/>
      <c r="AY29" s="971"/>
      <c r="AZ29" s="1041" t="s">
        <v>524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2131</v>
      </c>
      <c r="R30" s="1039"/>
      <c r="S30" s="1039"/>
      <c r="T30" s="1039"/>
      <c r="U30" s="1039"/>
      <c r="V30" s="1039">
        <v>2064</v>
      </c>
      <c r="W30" s="1039"/>
      <c r="X30" s="1039"/>
      <c r="Y30" s="1039"/>
      <c r="Z30" s="1039"/>
      <c r="AA30" s="1039">
        <v>67</v>
      </c>
      <c r="AB30" s="1039"/>
      <c r="AC30" s="1039"/>
      <c r="AD30" s="1039"/>
      <c r="AE30" s="1040"/>
      <c r="AF30" s="1035">
        <v>67</v>
      </c>
      <c r="AG30" s="1036"/>
      <c r="AH30" s="1036"/>
      <c r="AI30" s="1036"/>
      <c r="AJ30" s="1037"/>
      <c r="AK30" s="980">
        <v>366</v>
      </c>
      <c r="AL30" s="971"/>
      <c r="AM30" s="971"/>
      <c r="AN30" s="971"/>
      <c r="AO30" s="971"/>
      <c r="AP30" s="971" t="s">
        <v>589</v>
      </c>
      <c r="AQ30" s="971"/>
      <c r="AR30" s="971"/>
      <c r="AS30" s="971"/>
      <c r="AT30" s="971"/>
      <c r="AU30" s="971" t="s">
        <v>589</v>
      </c>
      <c r="AV30" s="971"/>
      <c r="AW30" s="971"/>
      <c r="AX30" s="971"/>
      <c r="AY30" s="971"/>
      <c r="AZ30" s="1041" t="s">
        <v>524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2192</v>
      </c>
      <c r="R31" s="1039"/>
      <c r="S31" s="1039"/>
      <c r="T31" s="1039"/>
      <c r="U31" s="1039"/>
      <c r="V31" s="1039">
        <v>2175</v>
      </c>
      <c r="W31" s="1039"/>
      <c r="X31" s="1039"/>
      <c r="Y31" s="1039"/>
      <c r="Z31" s="1039"/>
      <c r="AA31" s="1039">
        <v>17</v>
      </c>
      <c r="AB31" s="1039"/>
      <c r="AC31" s="1039"/>
      <c r="AD31" s="1039"/>
      <c r="AE31" s="1040"/>
      <c r="AF31" s="1035">
        <v>2865</v>
      </c>
      <c r="AG31" s="1036"/>
      <c r="AH31" s="1036"/>
      <c r="AI31" s="1036"/>
      <c r="AJ31" s="1037"/>
      <c r="AK31" s="980">
        <v>224</v>
      </c>
      <c r="AL31" s="971"/>
      <c r="AM31" s="971"/>
      <c r="AN31" s="971"/>
      <c r="AO31" s="971"/>
      <c r="AP31" s="971">
        <v>8618</v>
      </c>
      <c r="AQ31" s="971"/>
      <c r="AR31" s="971"/>
      <c r="AS31" s="971"/>
      <c r="AT31" s="971"/>
      <c r="AU31" s="971">
        <v>17</v>
      </c>
      <c r="AV31" s="971"/>
      <c r="AW31" s="971"/>
      <c r="AX31" s="971"/>
      <c r="AY31" s="971"/>
      <c r="AZ31" s="1041" t="s">
        <v>524</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15051</v>
      </c>
      <c r="R32" s="1039"/>
      <c r="S32" s="1039"/>
      <c r="T32" s="1039"/>
      <c r="U32" s="1039"/>
      <c r="V32" s="1039">
        <v>13695</v>
      </c>
      <c r="W32" s="1039"/>
      <c r="X32" s="1039"/>
      <c r="Y32" s="1039"/>
      <c r="Z32" s="1039"/>
      <c r="AA32" s="1039">
        <v>1356</v>
      </c>
      <c r="AB32" s="1039"/>
      <c r="AC32" s="1039"/>
      <c r="AD32" s="1039"/>
      <c r="AE32" s="1040"/>
      <c r="AF32" s="1035">
        <v>4577</v>
      </c>
      <c r="AG32" s="1036"/>
      <c r="AH32" s="1036"/>
      <c r="AI32" s="1036"/>
      <c r="AJ32" s="1037"/>
      <c r="AK32" s="980">
        <v>1020</v>
      </c>
      <c r="AL32" s="971"/>
      <c r="AM32" s="971"/>
      <c r="AN32" s="971"/>
      <c r="AO32" s="971"/>
      <c r="AP32" s="971">
        <v>5516</v>
      </c>
      <c r="AQ32" s="971"/>
      <c r="AR32" s="971"/>
      <c r="AS32" s="971"/>
      <c r="AT32" s="971"/>
      <c r="AU32" s="971">
        <v>717</v>
      </c>
      <c r="AV32" s="971"/>
      <c r="AW32" s="971"/>
      <c r="AX32" s="971"/>
      <c r="AY32" s="971"/>
      <c r="AZ32" s="1041" t="s">
        <v>524</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v>2596</v>
      </c>
      <c r="R33" s="1039"/>
      <c r="S33" s="1039"/>
      <c r="T33" s="1039"/>
      <c r="U33" s="1039"/>
      <c r="V33" s="1039">
        <v>2685</v>
      </c>
      <c r="W33" s="1039"/>
      <c r="X33" s="1039"/>
      <c r="Y33" s="1039"/>
      <c r="Z33" s="1039"/>
      <c r="AA33" s="1039">
        <v>-89</v>
      </c>
      <c r="AB33" s="1039"/>
      <c r="AC33" s="1039"/>
      <c r="AD33" s="1039"/>
      <c r="AE33" s="1040"/>
      <c r="AF33" s="1035">
        <v>2148</v>
      </c>
      <c r="AG33" s="1036"/>
      <c r="AH33" s="1036"/>
      <c r="AI33" s="1036"/>
      <c r="AJ33" s="1037"/>
      <c r="AK33" s="980">
        <v>840</v>
      </c>
      <c r="AL33" s="971"/>
      <c r="AM33" s="971"/>
      <c r="AN33" s="971"/>
      <c r="AO33" s="971"/>
      <c r="AP33" s="971">
        <v>11276</v>
      </c>
      <c r="AQ33" s="971"/>
      <c r="AR33" s="971"/>
      <c r="AS33" s="971"/>
      <c r="AT33" s="971"/>
      <c r="AU33" s="971">
        <v>6292</v>
      </c>
      <c r="AV33" s="971"/>
      <c r="AW33" s="971"/>
      <c r="AX33" s="971"/>
      <c r="AY33" s="971"/>
      <c r="AZ33" s="1041" t="s">
        <v>524</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10418</v>
      </c>
      <c r="AG63" s="959"/>
      <c r="AH63" s="959"/>
      <c r="AI63" s="959"/>
      <c r="AJ63" s="1022"/>
      <c r="AK63" s="1023"/>
      <c r="AL63" s="963"/>
      <c r="AM63" s="963"/>
      <c r="AN63" s="963"/>
      <c r="AO63" s="963"/>
      <c r="AP63" s="959">
        <v>25410</v>
      </c>
      <c r="AQ63" s="959"/>
      <c r="AR63" s="959"/>
      <c r="AS63" s="959"/>
      <c r="AT63" s="959"/>
      <c r="AU63" s="959">
        <v>7026</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592</v>
      </c>
      <c r="C68" s="986"/>
      <c r="D68" s="986"/>
      <c r="E68" s="986"/>
      <c r="F68" s="986"/>
      <c r="G68" s="986"/>
      <c r="H68" s="986"/>
      <c r="I68" s="986"/>
      <c r="J68" s="986"/>
      <c r="K68" s="986"/>
      <c r="L68" s="986"/>
      <c r="M68" s="986"/>
      <c r="N68" s="986"/>
      <c r="O68" s="986"/>
      <c r="P68" s="987"/>
      <c r="Q68" s="988">
        <v>110256</v>
      </c>
      <c r="R68" s="982"/>
      <c r="S68" s="982"/>
      <c r="T68" s="982"/>
      <c r="U68" s="982"/>
      <c r="V68" s="982">
        <v>100804</v>
      </c>
      <c r="W68" s="982"/>
      <c r="X68" s="982"/>
      <c r="Y68" s="982"/>
      <c r="Z68" s="982"/>
      <c r="AA68" s="982">
        <v>8159</v>
      </c>
      <c r="AB68" s="982"/>
      <c r="AC68" s="982"/>
      <c r="AD68" s="982"/>
      <c r="AE68" s="982"/>
      <c r="AF68" s="982">
        <v>15550</v>
      </c>
      <c r="AG68" s="982"/>
      <c r="AH68" s="982"/>
      <c r="AI68" s="982"/>
      <c r="AJ68" s="982"/>
      <c r="AK68" s="982" t="s">
        <v>597</v>
      </c>
      <c r="AL68" s="982"/>
      <c r="AM68" s="982"/>
      <c r="AN68" s="982"/>
      <c r="AO68" s="982"/>
      <c r="AP68" s="982" t="s">
        <v>597</v>
      </c>
      <c r="AQ68" s="982"/>
      <c r="AR68" s="982"/>
      <c r="AS68" s="982"/>
      <c r="AT68" s="982"/>
      <c r="AU68" s="982" t="s">
        <v>597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593</v>
      </c>
      <c r="C69" s="975"/>
      <c r="D69" s="975"/>
      <c r="E69" s="975"/>
      <c r="F69" s="975"/>
      <c r="G69" s="975"/>
      <c r="H69" s="975"/>
      <c r="I69" s="975"/>
      <c r="J69" s="975"/>
      <c r="K69" s="975"/>
      <c r="L69" s="975"/>
      <c r="M69" s="975"/>
      <c r="N69" s="975"/>
      <c r="O69" s="975"/>
      <c r="P69" s="976"/>
      <c r="Q69" s="978">
        <v>194</v>
      </c>
      <c r="R69" s="979"/>
      <c r="S69" s="979"/>
      <c r="T69" s="979"/>
      <c r="U69" s="980"/>
      <c r="V69" s="981">
        <v>178</v>
      </c>
      <c r="W69" s="979"/>
      <c r="X69" s="979"/>
      <c r="Y69" s="979"/>
      <c r="Z69" s="980"/>
      <c r="AA69" s="981">
        <v>16</v>
      </c>
      <c r="AB69" s="979"/>
      <c r="AC69" s="979"/>
      <c r="AD69" s="979"/>
      <c r="AE69" s="980"/>
      <c r="AF69" s="981">
        <v>16</v>
      </c>
      <c r="AG69" s="979"/>
      <c r="AH69" s="979"/>
      <c r="AI69" s="979"/>
      <c r="AJ69" s="980"/>
      <c r="AK69" s="981" t="s">
        <v>597</v>
      </c>
      <c r="AL69" s="979"/>
      <c r="AM69" s="979"/>
      <c r="AN69" s="979"/>
      <c r="AO69" s="980"/>
      <c r="AP69" s="981" t="s">
        <v>597</v>
      </c>
      <c r="AQ69" s="979"/>
      <c r="AR69" s="979"/>
      <c r="AS69" s="979"/>
      <c r="AT69" s="980"/>
      <c r="AU69" s="981" t="s">
        <v>597</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594</v>
      </c>
      <c r="C70" s="975"/>
      <c r="D70" s="975"/>
      <c r="E70" s="975"/>
      <c r="F70" s="975"/>
      <c r="G70" s="975"/>
      <c r="H70" s="975"/>
      <c r="I70" s="975"/>
      <c r="J70" s="975"/>
      <c r="K70" s="975"/>
      <c r="L70" s="975"/>
      <c r="M70" s="975"/>
      <c r="N70" s="975"/>
      <c r="O70" s="975"/>
      <c r="P70" s="976"/>
      <c r="Q70" s="977">
        <v>1305178</v>
      </c>
      <c r="R70" s="971"/>
      <c r="S70" s="971"/>
      <c r="T70" s="971"/>
      <c r="U70" s="971"/>
      <c r="V70" s="971">
        <v>1290844</v>
      </c>
      <c r="W70" s="971"/>
      <c r="X70" s="971"/>
      <c r="Y70" s="971"/>
      <c r="Z70" s="971"/>
      <c r="AA70" s="971">
        <v>14334</v>
      </c>
      <c r="AB70" s="971"/>
      <c r="AC70" s="971"/>
      <c r="AD70" s="971"/>
      <c r="AE70" s="971"/>
      <c r="AF70" s="971">
        <v>14334</v>
      </c>
      <c r="AG70" s="971"/>
      <c r="AH70" s="971"/>
      <c r="AI70" s="971"/>
      <c r="AJ70" s="971"/>
      <c r="AK70" s="981">
        <v>9500</v>
      </c>
      <c r="AL70" s="979"/>
      <c r="AM70" s="979"/>
      <c r="AN70" s="979"/>
      <c r="AO70" s="980"/>
      <c r="AP70" s="981" t="s">
        <v>597</v>
      </c>
      <c r="AQ70" s="979"/>
      <c r="AR70" s="979"/>
      <c r="AS70" s="979"/>
      <c r="AT70" s="980"/>
      <c r="AU70" s="981" t="s">
        <v>597</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595</v>
      </c>
      <c r="C71" s="975"/>
      <c r="D71" s="975"/>
      <c r="E71" s="975"/>
      <c r="F71" s="975"/>
      <c r="G71" s="975"/>
      <c r="H71" s="975"/>
      <c r="I71" s="975"/>
      <c r="J71" s="975"/>
      <c r="K71" s="975"/>
      <c r="L71" s="975"/>
      <c r="M71" s="975"/>
      <c r="N71" s="975"/>
      <c r="O71" s="975"/>
      <c r="P71" s="976"/>
      <c r="Q71" s="977">
        <v>39180</v>
      </c>
      <c r="R71" s="971"/>
      <c r="S71" s="971"/>
      <c r="T71" s="971"/>
      <c r="U71" s="971"/>
      <c r="V71" s="971">
        <v>36872</v>
      </c>
      <c r="W71" s="971"/>
      <c r="X71" s="971"/>
      <c r="Y71" s="971"/>
      <c r="Z71" s="971"/>
      <c r="AA71" s="971">
        <v>2308</v>
      </c>
      <c r="AB71" s="971"/>
      <c r="AC71" s="971"/>
      <c r="AD71" s="971"/>
      <c r="AE71" s="971"/>
      <c r="AF71" s="971">
        <v>23683</v>
      </c>
      <c r="AG71" s="971"/>
      <c r="AH71" s="971"/>
      <c r="AI71" s="971"/>
      <c r="AJ71" s="971"/>
      <c r="AK71" s="981" t="s">
        <v>597</v>
      </c>
      <c r="AL71" s="979"/>
      <c r="AM71" s="979"/>
      <c r="AN71" s="979"/>
      <c r="AO71" s="980"/>
      <c r="AP71" s="981">
        <v>98164</v>
      </c>
      <c r="AQ71" s="979"/>
      <c r="AR71" s="979"/>
      <c r="AS71" s="979"/>
      <c r="AT71" s="980"/>
      <c r="AU71" s="981" t="s">
        <v>597</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596</v>
      </c>
      <c r="C72" s="975"/>
      <c r="D72" s="975"/>
      <c r="E72" s="975"/>
      <c r="F72" s="975"/>
      <c r="G72" s="975"/>
      <c r="H72" s="975"/>
      <c r="I72" s="975"/>
      <c r="J72" s="975"/>
      <c r="K72" s="975"/>
      <c r="L72" s="975"/>
      <c r="M72" s="975"/>
      <c r="N72" s="975"/>
      <c r="O72" s="975"/>
      <c r="P72" s="976"/>
      <c r="Q72" s="977">
        <v>6632</v>
      </c>
      <c r="R72" s="971"/>
      <c r="S72" s="971"/>
      <c r="T72" s="971"/>
      <c r="U72" s="971"/>
      <c r="V72" s="971">
        <v>5979</v>
      </c>
      <c r="W72" s="971"/>
      <c r="X72" s="971"/>
      <c r="Y72" s="971"/>
      <c r="Z72" s="971"/>
      <c r="AA72" s="971">
        <v>653</v>
      </c>
      <c r="AB72" s="971"/>
      <c r="AC72" s="971"/>
      <c r="AD72" s="971"/>
      <c r="AE72" s="971"/>
      <c r="AF72" s="971">
        <v>19383</v>
      </c>
      <c r="AG72" s="971"/>
      <c r="AH72" s="971"/>
      <c r="AI72" s="971"/>
      <c r="AJ72" s="971"/>
      <c r="AK72" s="981" t="s">
        <v>597</v>
      </c>
      <c r="AL72" s="979"/>
      <c r="AM72" s="979"/>
      <c r="AN72" s="979"/>
      <c r="AO72" s="980"/>
      <c r="AP72" s="981">
        <v>20120</v>
      </c>
      <c r="AQ72" s="979"/>
      <c r="AR72" s="979"/>
      <c r="AS72" s="979"/>
      <c r="AT72" s="980"/>
      <c r="AU72" s="981" t="s">
        <v>597</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72966</v>
      </c>
      <c r="AG88" s="959"/>
      <c r="AH88" s="959"/>
      <c r="AI88" s="959"/>
      <c r="AJ88" s="959"/>
      <c r="AK88" s="963"/>
      <c r="AL88" s="963"/>
      <c r="AM88" s="963"/>
      <c r="AN88" s="963"/>
      <c r="AO88" s="963"/>
      <c r="AP88" s="959">
        <v>118284</v>
      </c>
      <c r="AQ88" s="959"/>
      <c r="AR88" s="959"/>
      <c r="AS88" s="959"/>
      <c r="AT88" s="959"/>
      <c r="AU88" s="959" t="s">
        <v>605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164</v>
      </c>
      <c r="CS102" s="953"/>
      <c r="CT102" s="953"/>
      <c r="CU102" s="953"/>
      <c r="CV102" s="954"/>
      <c r="CW102" s="952">
        <v>79</v>
      </c>
      <c r="CX102" s="953"/>
      <c r="CY102" s="953"/>
      <c r="CZ102" s="953"/>
      <c r="DA102" s="954"/>
      <c r="DB102" s="952" t="s">
        <v>604</v>
      </c>
      <c r="DC102" s="953"/>
      <c r="DD102" s="953"/>
      <c r="DE102" s="953"/>
      <c r="DF102" s="954"/>
      <c r="DG102" s="952" t="s">
        <v>604</v>
      </c>
      <c r="DH102" s="953"/>
      <c r="DI102" s="953"/>
      <c r="DJ102" s="953"/>
      <c r="DK102" s="954"/>
      <c r="DL102" s="952" t="s">
        <v>604</v>
      </c>
      <c r="DM102" s="953"/>
      <c r="DN102" s="953"/>
      <c r="DO102" s="953"/>
      <c r="DP102" s="954"/>
      <c r="DQ102" s="952" t="s">
        <v>604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3103395</v>
      </c>
      <c r="AB110" s="889"/>
      <c r="AC110" s="889"/>
      <c r="AD110" s="889"/>
      <c r="AE110" s="890"/>
      <c r="AF110" s="891">
        <v>3201006</v>
      </c>
      <c r="AG110" s="889"/>
      <c r="AH110" s="889"/>
      <c r="AI110" s="889"/>
      <c r="AJ110" s="890"/>
      <c r="AK110" s="891">
        <v>3443062</v>
      </c>
      <c r="AL110" s="889"/>
      <c r="AM110" s="889"/>
      <c r="AN110" s="889"/>
      <c r="AO110" s="890"/>
      <c r="AP110" s="892">
        <v>16.7</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36650028</v>
      </c>
      <c r="BR110" s="842"/>
      <c r="BS110" s="842"/>
      <c r="BT110" s="842"/>
      <c r="BU110" s="842"/>
      <c r="BV110" s="842">
        <v>35686642</v>
      </c>
      <c r="BW110" s="842"/>
      <c r="BX110" s="842"/>
      <c r="BY110" s="842"/>
      <c r="BZ110" s="842"/>
      <c r="CA110" s="842">
        <v>33004314</v>
      </c>
      <c r="CB110" s="842"/>
      <c r="CC110" s="842"/>
      <c r="CD110" s="842"/>
      <c r="CE110" s="842"/>
      <c r="CF110" s="866">
        <v>160.4</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416</v>
      </c>
      <c r="DH110" s="842"/>
      <c r="DI110" s="842"/>
      <c r="DJ110" s="842"/>
      <c r="DK110" s="842"/>
      <c r="DL110" s="842" t="s">
        <v>416</v>
      </c>
      <c r="DM110" s="842"/>
      <c r="DN110" s="842"/>
      <c r="DO110" s="842"/>
      <c r="DP110" s="842"/>
      <c r="DQ110" s="842" t="s">
        <v>416</v>
      </c>
      <c r="DR110" s="842"/>
      <c r="DS110" s="842"/>
      <c r="DT110" s="842"/>
      <c r="DU110" s="842"/>
      <c r="DV110" s="843" t="s">
        <v>416</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416</v>
      </c>
      <c r="AB111" s="919"/>
      <c r="AC111" s="919"/>
      <c r="AD111" s="919"/>
      <c r="AE111" s="920"/>
      <c r="AF111" s="921" t="s">
        <v>416</v>
      </c>
      <c r="AG111" s="919"/>
      <c r="AH111" s="919"/>
      <c r="AI111" s="919"/>
      <c r="AJ111" s="920"/>
      <c r="AK111" s="921" t="s">
        <v>416</v>
      </c>
      <c r="AL111" s="919"/>
      <c r="AM111" s="919"/>
      <c r="AN111" s="919"/>
      <c r="AO111" s="920"/>
      <c r="AP111" s="922" t="s">
        <v>416</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2672</v>
      </c>
      <c r="BR111" s="817"/>
      <c r="BS111" s="817"/>
      <c r="BT111" s="817"/>
      <c r="BU111" s="817"/>
      <c r="BV111" s="817">
        <v>2557</v>
      </c>
      <c r="BW111" s="817"/>
      <c r="BX111" s="817"/>
      <c r="BY111" s="817"/>
      <c r="BZ111" s="817"/>
      <c r="CA111" s="817">
        <v>2444</v>
      </c>
      <c r="CB111" s="817"/>
      <c r="CC111" s="817"/>
      <c r="CD111" s="817"/>
      <c r="CE111" s="817"/>
      <c r="CF111" s="875">
        <v>0</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416</v>
      </c>
      <c r="DH111" s="817"/>
      <c r="DI111" s="817"/>
      <c r="DJ111" s="817"/>
      <c r="DK111" s="817"/>
      <c r="DL111" s="817" t="s">
        <v>131</v>
      </c>
      <c r="DM111" s="817"/>
      <c r="DN111" s="817"/>
      <c r="DO111" s="817"/>
      <c r="DP111" s="817"/>
      <c r="DQ111" s="817" t="s">
        <v>416</v>
      </c>
      <c r="DR111" s="817"/>
      <c r="DS111" s="817"/>
      <c r="DT111" s="817"/>
      <c r="DU111" s="817"/>
      <c r="DV111" s="794" t="s">
        <v>416</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416</v>
      </c>
      <c r="AB112" s="780"/>
      <c r="AC112" s="780"/>
      <c r="AD112" s="780"/>
      <c r="AE112" s="781"/>
      <c r="AF112" s="782" t="s">
        <v>448</v>
      </c>
      <c r="AG112" s="780"/>
      <c r="AH112" s="780"/>
      <c r="AI112" s="780"/>
      <c r="AJ112" s="781"/>
      <c r="AK112" s="782" t="s">
        <v>416</v>
      </c>
      <c r="AL112" s="780"/>
      <c r="AM112" s="780"/>
      <c r="AN112" s="780"/>
      <c r="AO112" s="781"/>
      <c r="AP112" s="824" t="s">
        <v>448</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8830157</v>
      </c>
      <c r="BR112" s="817"/>
      <c r="BS112" s="817"/>
      <c r="BT112" s="817"/>
      <c r="BU112" s="817"/>
      <c r="BV112" s="817">
        <v>7599401</v>
      </c>
      <c r="BW112" s="817"/>
      <c r="BX112" s="817"/>
      <c r="BY112" s="817"/>
      <c r="BZ112" s="817"/>
      <c r="CA112" s="817">
        <v>7026325</v>
      </c>
      <c r="CB112" s="817"/>
      <c r="CC112" s="817"/>
      <c r="CD112" s="817"/>
      <c r="CE112" s="817"/>
      <c r="CF112" s="875">
        <v>34.200000000000003</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416</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625184</v>
      </c>
      <c r="AB113" s="919"/>
      <c r="AC113" s="919"/>
      <c r="AD113" s="919"/>
      <c r="AE113" s="920"/>
      <c r="AF113" s="921">
        <v>576264</v>
      </c>
      <c r="AG113" s="919"/>
      <c r="AH113" s="919"/>
      <c r="AI113" s="919"/>
      <c r="AJ113" s="920"/>
      <c r="AK113" s="921">
        <v>633323</v>
      </c>
      <c r="AL113" s="919"/>
      <c r="AM113" s="919"/>
      <c r="AN113" s="919"/>
      <c r="AO113" s="920"/>
      <c r="AP113" s="922">
        <v>3.1</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t="s">
        <v>453</v>
      </c>
      <c r="BR113" s="817"/>
      <c r="BS113" s="817"/>
      <c r="BT113" s="817"/>
      <c r="BU113" s="817"/>
      <c r="BV113" s="817" t="s">
        <v>131</v>
      </c>
      <c r="BW113" s="817"/>
      <c r="BX113" s="817"/>
      <c r="BY113" s="817"/>
      <c r="BZ113" s="817"/>
      <c r="CA113" s="817" t="s">
        <v>448</v>
      </c>
      <c r="CB113" s="817"/>
      <c r="CC113" s="817"/>
      <c r="CD113" s="817"/>
      <c r="CE113" s="817"/>
      <c r="CF113" s="875" t="s">
        <v>416</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416</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416</v>
      </c>
      <c r="AB114" s="780"/>
      <c r="AC114" s="780"/>
      <c r="AD114" s="780"/>
      <c r="AE114" s="781"/>
      <c r="AF114" s="782" t="s">
        <v>416</v>
      </c>
      <c r="AG114" s="780"/>
      <c r="AH114" s="780"/>
      <c r="AI114" s="780"/>
      <c r="AJ114" s="781"/>
      <c r="AK114" s="782" t="s">
        <v>131</v>
      </c>
      <c r="AL114" s="780"/>
      <c r="AM114" s="780"/>
      <c r="AN114" s="780"/>
      <c r="AO114" s="781"/>
      <c r="AP114" s="824" t="s">
        <v>131</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3638972</v>
      </c>
      <c r="BR114" s="817"/>
      <c r="BS114" s="817"/>
      <c r="BT114" s="817"/>
      <c r="BU114" s="817"/>
      <c r="BV114" s="817">
        <v>3643846</v>
      </c>
      <c r="BW114" s="817"/>
      <c r="BX114" s="817"/>
      <c r="BY114" s="817"/>
      <c r="BZ114" s="817"/>
      <c r="CA114" s="817">
        <v>3529451</v>
      </c>
      <c r="CB114" s="817"/>
      <c r="CC114" s="817"/>
      <c r="CD114" s="817"/>
      <c r="CE114" s="817"/>
      <c r="CF114" s="875">
        <v>17.2</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416</v>
      </c>
      <c r="DH114" s="780"/>
      <c r="DI114" s="780"/>
      <c r="DJ114" s="780"/>
      <c r="DK114" s="781"/>
      <c r="DL114" s="782" t="s">
        <v>416</v>
      </c>
      <c r="DM114" s="780"/>
      <c r="DN114" s="780"/>
      <c r="DO114" s="780"/>
      <c r="DP114" s="781"/>
      <c r="DQ114" s="782" t="s">
        <v>416</v>
      </c>
      <c r="DR114" s="780"/>
      <c r="DS114" s="780"/>
      <c r="DT114" s="780"/>
      <c r="DU114" s="781"/>
      <c r="DV114" s="824" t="s">
        <v>448</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123</v>
      </c>
      <c r="AB115" s="919"/>
      <c r="AC115" s="919"/>
      <c r="AD115" s="919"/>
      <c r="AE115" s="920"/>
      <c r="AF115" s="921">
        <v>121</v>
      </c>
      <c r="AG115" s="919"/>
      <c r="AH115" s="919"/>
      <c r="AI115" s="919"/>
      <c r="AJ115" s="920"/>
      <c r="AK115" s="921">
        <v>119</v>
      </c>
      <c r="AL115" s="919"/>
      <c r="AM115" s="919"/>
      <c r="AN115" s="919"/>
      <c r="AO115" s="920"/>
      <c r="AP115" s="922">
        <v>0</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448</v>
      </c>
      <c r="BR115" s="817"/>
      <c r="BS115" s="817"/>
      <c r="BT115" s="817"/>
      <c r="BU115" s="817"/>
      <c r="BV115" s="817" t="s">
        <v>416</v>
      </c>
      <c r="BW115" s="817"/>
      <c r="BX115" s="817"/>
      <c r="BY115" s="817"/>
      <c r="BZ115" s="817"/>
      <c r="CA115" s="817" t="s">
        <v>131</v>
      </c>
      <c r="CB115" s="817"/>
      <c r="CC115" s="817"/>
      <c r="CD115" s="817"/>
      <c r="CE115" s="817"/>
      <c r="CF115" s="875" t="s">
        <v>131</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416</v>
      </c>
      <c r="DM115" s="780"/>
      <c r="DN115" s="780"/>
      <c r="DO115" s="780"/>
      <c r="DP115" s="781"/>
      <c r="DQ115" s="782" t="s">
        <v>131</v>
      </c>
      <c r="DR115" s="780"/>
      <c r="DS115" s="780"/>
      <c r="DT115" s="780"/>
      <c r="DU115" s="781"/>
      <c r="DV115" s="824" t="s">
        <v>453</v>
      </c>
      <c r="DW115" s="825"/>
      <c r="DX115" s="825"/>
      <c r="DY115" s="825"/>
      <c r="DZ115" s="826"/>
    </row>
    <row r="116" spans="1:130" s="230"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448</v>
      </c>
      <c r="AG116" s="780"/>
      <c r="AH116" s="780"/>
      <c r="AI116" s="780"/>
      <c r="AJ116" s="781"/>
      <c r="AK116" s="782" t="s">
        <v>416</v>
      </c>
      <c r="AL116" s="780"/>
      <c r="AM116" s="780"/>
      <c r="AN116" s="780"/>
      <c r="AO116" s="781"/>
      <c r="AP116" s="824" t="s">
        <v>416</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416</v>
      </c>
      <c r="BW116" s="817"/>
      <c r="BX116" s="817"/>
      <c r="BY116" s="817"/>
      <c r="BZ116" s="817"/>
      <c r="CA116" s="817" t="s">
        <v>416</v>
      </c>
      <c r="CB116" s="817"/>
      <c r="CC116" s="817"/>
      <c r="CD116" s="817"/>
      <c r="CE116" s="817"/>
      <c r="CF116" s="875" t="s">
        <v>131</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416</v>
      </c>
      <c r="DM116" s="780"/>
      <c r="DN116" s="780"/>
      <c r="DO116" s="780"/>
      <c r="DP116" s="781"/>
      <c r="DQ116" s="782" t="s">
        <v>453</v>
      </c>
      <c r="DR116" s="780"/>
      <c r="DS116" s="780"/>
      <c r="DT116" s="780"/>
      <c r="DU116" s="781"/>
      <c r="DV116" s="824" t="s">
        <v>131</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3728702</v>
      </c>
      <c r="AB117" s="903"/>
      <c r="AC117" s="903"/>
      <c r="AD117" s="903"/>
      <c r="AE117" s="904"/>
      <c r="AF117" s="905">
        <v>3777391</v>
      </c>
      <c r="AG117" s="903"/>
      <c r="AH117" s="903"/>
      <c r="AI117" s="903"/>
      <c r="AJ117" s="904"/>
      <c r="AK117" s="905">
        <v>4076504</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466</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468</v>
      </c>
      <c r="DR117" s="780"/>
      <c r="DS117" s="780"/>
      <c r="DT117" s="780"/>
      <c r="DU117" s="781"/>
      <c r="DV117" s="824" t="s">
        <v>131</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470</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472</v>
      </c>
      <c r="DR118" s="780"/>
      <c r="DS118" s="780"/>
      <c r="DT118" s="780"/>
      <c r="DU118" s="781"/>
      <c r="DV118" s="824" t="s">
        <v>131</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473</v>
      </c>
      <c r="AG119" s="889"/>
      <c r="AH119" s="889"/>
      <c r="AI119" s="889"/>
      <c r="AJ119" s="890"/>
      <c r="AK119" s="891" t="s">
        <v>474</v>
      </c>
      <c r="AL119" s="889"/>
      <c r="AM119" s="889"/>
      <c r="AN119" s="889"/>
      <c r="AO119" s="890"/>
      <c r="AP119" s="892" t="s">
        <v>131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475</v>
      </c>
      <c r="BP119" s="878"/>
      <c r="BQ119" s="879">
        <v>49121829</v>
      </c>
      <c r="BR119" s="845"/>
      <c r="BS119" s="845"/>
      <c r="BT119" s="845"/>
      <c r="BU119" s="845"/>
      <c r="BV119" s="845">
        <v>46932446</v>
      </c>
      <c r="BW119" s="845"/>
      <c r="BX119" s="845"/>
      <c r="BY119" s="845"/>
      <c r="BZ119" s="845"/>
      <c r="CA119" s="845">
        <v>43562534</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2672</v>
      </c>
      <c r="DH119" s="764"/>
      <c r="DI119" s="764"/>
      <c r="DJ119" s="764"/>
      <c r="DK119" s="765"/>
      <c r="DL119" s="766">
        <v>2557</v>
      </c>
      <c r="DM119" s="764"/>
      <c r="DN119" s="764"/>
      <c r="DO119" s="764"/>
      <c r="DP119" s="765"/>
      <c r="DQ119" s="766">
        <v>2444</v>
      </c>
      <c r="DR119" s="764"/>
      <c r="DS119" s="764"/>
      <c r="DT119" s="764"/>
      <c r="DU119" s="765"/>
      <c r="DV119" s="848">
        <v>0</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472</v>
      </c>
      <c r="AL120" s="780"/>
      <c r="AM120" s="780"/>
      <c r="AN120" s="780"/>
      <c r="AO120" s="781"/>
      <c r="AP120" s="824" t="s">
        <v>131</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8161824</v>
      </c>
      <c r="BR120" s="842"/>
      <c r="BS120" s="842"/>
      <c r="BT120" s="842"/>
      <c r="BU120" s="842"/>
      <c r="BV120" s="842">
        <v>8432812</v>
      </c>
      <c r="BW120" s="842"/>
      <c r="BX120" s="842"/>
      <c r="BY120" s="842"/>
      <c r="BZ120" s="842"/>
      <c r="CA120" s="842">
        <v>8887520</v>
      </c>
      <c r="CB120" s="842"/>
      <c r="CC120" s="842"/>
      <c r="CD120" s="842"/>
      <c r="CE120" s="842"/>
      <c r="CF120" s="866">
        <v>43.2</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6986114</v>
      </c>
      <c r="DH120" s="842"/>
      <c r="DI120" s="842"/>
      <c r="DJ120" s="842"/>
      <c r="DK120" s="842"/>
      <c r="DL120" s="842">
        <v>6656517</v>
      </c>
      <c r="DM120" s="842"/>
      <c r="DN120" s="842"/>
      <c r="DO120" s="842"/>
      <c r="DP120" s="842"/>
      <c r="DQ120" s="842">
        <v>6291951</v>
      </c>
      <c r="DR120" s="842"/>
      <c r="DS120" s="842"/>
      <c r="DT120" s="842"/>
      <c r="DU120" s="842"/>
      <c r="DV120" s="843">
        <v>30.6</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474</v>
      </c>
      <c r="AB121" s="780"/>
      <c r="AC121" s="780"/>
      <c r="AD121" s="780"/>
      <c r="AE121" s="781"/>
      <c r="AF121" s="782" t="s">
        <v>131</v>
      </c>
      <c r="AG121" s="780"/>
      <c r="AH121" s="780"/>
      <c r="AI121" s="780"/>
      <c r="AJ121" s="781"/>
      <c r="AK121" s="782" t="s">
        <v>473</v>
      </c>
      <c r="AL121" s="780"/>
      <c r="AM121" s="780"/>
      <c r="AN121" s="780"/>
      <c r="AO121" s="781"/>
      <c r="AP121" s="824" t="s">
        <v>468</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11388604</v>
      </c>
      <c r="BR121" s="817"/>
      <c r="BS121" s="817"/>
      <c r="BT121" s="817"/>
      <c r="BU121" s="817"/>
      <c r="BV121" s="817">
        <v>10581185</v>
      </c>
      <c r="BW121" s="817"/>
      <c r="BX121" s="817"/>
      <c r="BY121" s="817"/>
      <c r="BZ121" s="817"/>
      <c r="CA121" s="817">
        <v>9806922</v>
      </c>
      <c r="CB121" s="817"/>
      <c r="CC121" s="817"/>
      <c r="CD121" s="817"/>
      <c r="CE121" s="817"/>
      <c r="CF121" s="875">
        <v>47.7</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1826019</v>
      </c>
      <c r="DH121" s="817"/>
      <c r="DI121" s="817"/>
      <c r="DJ121" s="817"/>
      <c r="DK121" s="817"/>
      <c r="DL121" s="817">
        <v>925385</v>
      </c>
      <c r="DM121" s="817"/>
      <c r="DN121" s="817"/>
      <c r="DO121" s="817"/>
      <c r="DP121" s="817"/>
      <c r="DQ121" s="817">
        <v>717139</v>
      </c>
      <c r="DR121" s="817"/>
      <c r="DS121" s="817"/>
      <c r="DT121" s="817"/>
      <c r="DU121" s="817"/>
      <c r="DV121" s="794">
        <v>3.5</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33259976</v>
      </c>
      <c r="BR122" s="845"/>
      <c r="BS122" s="845"/>
      <c r="BT122" s="845"/>
      <c r="BU122" s="845"/>
      <c r="BV122" s="845">
        <v>33932901</v>
      </c>
      <c r="BW122" s="845"/>
      <c r="BX122" s="845"/>
      <c r="BY122" s="845"/>
      <c r="BZ122" s="845"/>
      <c r="CA122" s="845">
        <v>32465167</v>
      </c>
      <c r="CB122" s="845"/>
      <c r="CC122" s="845"/>
      <c r="CD122" s="845"/>
      <c r="CE122" s="845"/>
      <c r="CF122" s="846">
        <v>157.80000000000001</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v>18024</v>
      </c>
      <c r="DH122" s="817"/>
      <c r="DI122" s="817"/>
      <c r="DJ122" s="817"/>
      <c r="DK122" s="817"/>
      <c r="DL122" s="817">
        <v>17499</v>
      </c>
      <c r="DM122" s="817"/>
      <c r="DN122" s="817"/>
      <c r="DO122" s="817"/>
      <c r="DP122" s="817"/>
      <c r="DQ122" s="817">
        <v>17235</v>
      </c>
      <c r="DR122" s="817"/>
      <c r="DS122" s="817"/>
      <c r="DT122" s="817"/>
      <c r="DU122" s="817"/>
      <c r="DV122" s="794">
        <v>0.1</v>
      </c>
      <c r="DW122" s="794"/>
      <c r="DX122" s="794"/>
      <c r="DY122" s="794"/>
      <c r="DZ122" s="795"/>
    </row>
    <row r="123" spans="1:130" s="230"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468</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485</v>
      </c>
      <c r="BP123" s="878"/>
      <c r="BQ123" s="832">
        <v>52810404</v>
      </c>
      <c r="BR123" s="833"/>
      <c r="BS123" s="833"/>
      <c r="BT123" s="833"/>
      <c r="BU123" s="833"/>
      <c r="BV123" s="833">
        <v>52946898</v>
      </c>
      <c r="BW123" s="833"/>
      <c r="BX123" s="833"/>
      <c r="BY123" s="833"/>
      <c r="BZ123" s="833"/>
      <c r="CA123" s="833">
        <v>51159609</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470</v>
      </c>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468</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468</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468</v>
      </c>
      <c r="AB125" s="780"/>
      <c r="AC125" s="780"/>
      <c r="AD125" s="780"/>
      <c r="AE125" s="781"/>
      <c r="AF125" s="782" t="s">
        <v>472</v>
      </c>
      <c r="AG125" s="780"/>
      <c r="AH125" s="780"/>
      <c r="AI125" s="780"/>
      <c r="AJ125" s="781"/>
      <c r="AK125" s="782" t="s">
        <v>131</v>
      </c>
      <c r="AL125" s="780"/>
      <c r="AM125" s="780"/>
      <c r="AN125" s="780"/>
      <c r="AO125" s="781"/>
      <c r="AP125" s="824" t="s">
        <v>472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5">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123</v>
      </c>
      <c r="AB126" s="780"/>
      <c r="AC126" s="780"/>
      <c r="AD126" s="780"/>
      <c r="AE126" s="781"/>
      <c r="AF126" s="782">
        <v>121</v>
      </c>
      <c r="AG126" s="780"/>
      <c r="AH126" s="780"/>
      <c r="AI126" s="780"/>
      <c r="AJ126" s="781"/>
      <c r="AK126" s="782">
        <v>119</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473</v>
      </c>
      <c r="DR126" s="817"/>
      <c r="DS126" s="817"/>
      <c r="DT126" s="817"/>
      <c r="DU126" s="817"/>
      <c r="DV126" s="794" t="s">
        <v>131</v>
      </c>
      <c r="DW126" s="794"/>
      <c r="DX126" s="794"/>
      <c r="DY126" s="794"/>
      <c r="DZ126" s="795"/>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474</v>
      </c>
      <c r="AG127" s="780"/>
      <c r="AH127" s="780"/>
      <c r="AI127" s="780"/>
      <c r="AJ127" s="781"/>
      <c r="AK127" s="782" t="s">
        <v>131</v>
      </c>
      <c r="AL127" s="780"/>
      <c r="AM127" s="780"/>
      <c r="AN127" s="780"/>
      <c r="AO127" s="781"/>
      <c r="AP127" s="824" t="s">
        <v>473</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468</v>
      </c>
      <c r="DR127" s="817"/>
      <c r="DS127" s="817"/>
      <c r="DT127" s="817"/>
      <c r="DU127" s="817"/>
      <c r="DV127" s="794" t="s">
        <v>473</v>
      </c>
      <c r="DW127" s="794"/>
      <c r="DX127" s="794"/>
      <c r="DY127" s="794"/>
      <c r="DZ127" s="795"/>
    </row>
    <row r="128" spans="1:130" s="230" customFormat="1" ht="26.25" customHeight="1" thickBot="1" x14ac:dyDescent="0.25">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885282</v>
      </c>
      <c r="AB128" s="801"/>
      <c r="AC128" s="801"/>
      <c r="AD128" s="801"/>
      <c r="AE128" s="802"/>
      <c r="AF128" s="803">
        <v>868946</v>
      </c>
      <c r="AG128" s="801"/>
      <c r="AH128" s="801"/>
      <c r="AI128" s="801"/>
      <c r="AJ128" s="802"/>
      <c r="AK128" s="803">
        <v>839870</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472</v>
      </c>
      <c r="BG128" s="787"/>
      <c r="BH128" s="787"/>
      <c r="BI128" s="787"/>
      <c r="BJ128" s="787"/>
      <c r="BK128" s="787"/>
      <c r="BL128" s="810"/>
      <c r="BM128" s="786">
        <v>12.2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472</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22374810</v>
      </c>
      <c r="AB129" s="780"/>
      <c r="AC129" s="780"/>
      <c r="AD129" s="780"/>
      <c r="AE129" s="781"/>
      <c r="AF129" s="782">
        <v>23670911</v>
      </c>
      <c r="AG129" s="780"/>
      <c r="AH129" s="780"/>
      <c r="AI129" s="780"/>
      <c r="AJ129" s="781"/>
      <c r="AK129" s="782">
        <v>23419207</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470</v>
      </c>
      <c r="BG129" s="771"/>
      <c r="BH129" s="771"/>
      <c r="BI129" s="771"/>
      <c r="BJ129" s="771"/>
      <c r="BK129" s="771"/>
      <c r="BL129" s="772"/>
      <c r="BM129" s="770">
        <v>17.2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2634873</v>
      </c>
      <c r="AB130" s="780"/>
      <c r="AC130" s="780"/>
      <c r="AD130" s="780"/>
      <c r="AE130" s="781"/>
      <c r="AF130" s="782">
        <v>2757880</v>
      </c>
      <c r="AG130" s="780"/>
      <c r="AH130" s="780"/>
      <c r="AI130" s="780"/>
      <c r="AJ130" s="781"/>
      <c r="AK130" s="782">
        <v>2846223</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19739937</v>
      </c>
      <c r="AB131" s="764"/>
      <c r="AC131" s="764"/>
      <c r="AD131" s="764"/>
      <c r="AE131" s="765"/>
      <c r="AF131" s="766">
        <v>20913031</v>
      </c>
      <c r="AG131" s="764"/>
      <c r="AH131" s="764"/>
      <c r="AI131" s="764"/>
      <c r="AJ131" s="765"/>
      <c r="AK131" s="766">
        <v>20572984</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470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1.0564724700000001</v>
      </c>
      <c r="AB132" s="745"/>
      <c r="AC132" s="745"/>
      <c r="AD132" s="745"/>
      <c r="AE132" s="746"/>
      <c r="AF132" s="747">
        <v>0.71995781000000003</v>
      </c>
      <c r="AG132" s="745"/>
      <c r="AH132" s="745"/>
      <c r="AI132" s="745"/>
      <c r="AJ132" s="746"/>
      <c r="AK132" s="747">
        <v>1.8976877640000001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3.4</v>
      </c>
      <c r="AB133" s="724"/>
      <c r="AC133" s="724"/>
      <c r="AD133" s="724"/>
      <c r="AE133" s="725"/>
      <c r="AF133" s="723">
        <v>1.1000000000000001</v>
      </c>
      <c r="AG133" s="724"/>
      <c r="AH133" s="724"/>
      <c r="AI133" s="724"/>
      <c r="AJ133" s="725"/>
      <c r="AK133" s="723">
        <v>1.2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QBQ3TRu6YkoQagyLWSoKEjtxmuoNIL5iMoFfRylpdgNcM8jUbL3gLesTKe2rjiRW8TveHEWULRiA8/jqbbggg==" saltValue="nx8qwE9riYO28tExHPTEs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B75AD-DD71-45C8-98EE-965AB0787157}">
  <sheetPr>
    <tabColor theme="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PDxxzNWRJAw97g6fTDR12ZQEM2VTnIIyf/Glc/OuX+/CaIGraeRsXl2lLRuXzJJEGrwn8qTnZ0g6po4tLvbKA==" saltValue="4bwruSBBSPG53jpMgUcB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cIBENbehRxd8k0PFqEaI6kJSqKwiRgWmOlqamXdKYL0WVSQlSI4tX1uVb4q/DRpFKsiokt0Mi4zDmdfFsuxFA==" saltValue="ZRMjNZe3q7RRzutDczVn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7724003</v>
      </c>
      <c r="AP9" s="281">
        <v>74936</v>
      </c>
      <c r="AQ9" s="282">
        <v>62374</v>
      </c>
      <c r="AR9" s="283">
        <v>20.100000000000001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123</v>
      </c>
      <c r="AP10" s="284">
        <v>1</v>
      </c>
      <c r="AQ10" s="285">
        <v>4230</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115207</v>
      </c>
      <c r="AP11" s="284">
        <v>1118</v>
      </c>
      <c r="AQ11" s="285">
        <v>601</v>
      </c>
      <c r="AR11" s="286">
        <v>86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13</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282488</v>
      </c>
      <c r="AP13" s="284">
        <v>2741</v>
      </c>
      <c r="AQ13" s="285">
        <v>2559</v>
      </c>
      <c r="AR13" s="286">
        <v>7.1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29600</v>
      </c>
      <c r="AP14" s="284">
        <v>287</v>
      </c>
      <c r="AQ14" s="285">
        <v>1133</v>
      </c>
      <c r="AR14" s="286">
        <v>-74.7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-375831</v>
      </c>
      <c r="AP15" s="284">
        <v>-3646</v>
      </c>
      <c r="AQ15" s="285">
        <v>-4006</v>
      </c>
      <c r="AR15" s="286">
        <v>-9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7775590</v>
      </c>
      <c r="AP16" s="284">
        <v>75437</v>
      </c>
      <c r="AQ16" s="285">
        <v>66904</v>
      </c>
      <c r="AR16" s="286">
        <v>12.8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5.94</v>
      </c>
      <c r="AP21" s="298">
        <v>6.16</v>
      </c>
      <c r="AQ21" s="299">
        <v>-0.22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100.6</v>
      </c>
      <c r="AP22" s="303">
        <v>98.9</v>
      </c>
      <c r="AQ22" s="304">
        <v>1.7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3443062</v>
      </c>
      <c r="AP32" s="312">
        <v>33404</v>
      </c>
      <c r="AQ32" s="313">
        <v>33699</v>
      </c>
      <c r="AR32" s="314">
        <v>-0.9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23</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633323</v>
      </c>
      <c r="AP35" s="312">
        <v>6144</v>
      </c>
      <c r="AQ35" s="313">
        <v>5771</v>
      </c>
      <c r="AR35" s="314">
        <v>6.5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t="s">
        <v>524</v>
      </c>
      <c r="AP36" s="312" t="s">
        <v>524</v>
      </c>
      <c r="AQ36" s="313">
        <v>1158</v>
      </c>
      <c r="AR36" s="314" t="s">
        <v>524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119</v>
      </c>
      <c r="AP37" s="312">
        <v>1</v>
      </c>
      <c r="AQ37" s="313">
        <v>631</v>
      </c>
      <c r="AR37" s="314">
        <v>-99.8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524</v>
      </c>
      <c r="AP38" s="315" t="s">
        <v>524</v>
      </c>
      <c r="AQ38" s="316">
        <v>0</v>
      </c>
      <c r="AR38" s="304" t="s">
        <v>524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-839870</v>
      </c>
      <c r="AP39" s="312">
        <v>-8148</v>
      </c>
      <c r="AQ39" s="313">
        <v>-6112</v>
      </c>
      <c r="AR39" s="314">
        <v>33.299999999999997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-2846223</v>
      </c>
      <c r="AP40" s="312">
        <v>-27613</v>
      </c>
      <c r="AQ40" s="313">
        <v>-25565</v>
      </c>
      <c r="AR40" s="314">
        <v>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390411</v>
      </c>
      <c r="AP41" s="312">
        <v>3788</v>
      </c>
      <c r="AQ41" s="313">
        <v>9604</v>
      </c>
      <c r="AR41" s="314">
        <v>-60.6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4892978</v>
      </c>
      <c r="AN51" s="334">
        <v>47204</v>
      </c>
      <c r="AO51" s="335">
        <v>16.399999999999999</v>
      </c>
      <c r="AP51" s="336">
        <v>43226</v>
      </c>
      <c r="AQ51" s="337">
        <v>1.3</v>
      </c>
      <c r="AR51" s="338">
        <v>15.1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3018438</v>
      </c>
      <c r="AN52" s="342">
        <v>29120</v>
      </c>
      <c r="AO52" s="343">
        <v>75.5</v>
      </c>
      <c r="AP52" s="344">
        <v>22622</v>
      </c>
      <c r="AQ52" s="345">
        <v>-0.2</v>
      </c>
      <c r="AR52" s="346">
        <v>75.7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7438765</v>
      </c>
      <c r="AN53" s="334">
        <v>71794</v>
      </c>
      <c r="AO53" s="335">
        <v>52.1</v>
      </c>
      <c r="AP53" s="336">
        <v>42836</v>
      </c>
      <c r="AQ53" s="337">
        <v>-0.9</v>
      </c>
      <c r="AR53" s="338">
        <v>53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3184690</v>
      </c>
      <c r="AN54" s="342">
        <v>30736</v>
      </c>
      <c r="AO54" s="343">
        <v>5.5</v>
      </c>
      <c r="AP54" s="344">
        <v>22936</v>
      </c>
      <c r="AQ54" s="345">
        <v>1.4</v>
      </c>
      <c r="AR54" s="346">
        <v>4.0999999999999996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4112136</v>
      </c>
      <c r="AN55" s="334">
        <v>39650</v>
      </c>
      <c r="AO55" s="335">
        <v>-44.8</v>
      </c>
      <c r="AP55" s="336">
        <v>44161</v>
      </c>
      <c r="AQ55" s="337">
        <v>3.1</v>
      </c>
      <c r="AR55" s="338">
        <v>-47.9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2054415</v>
      </c>
      <c r="AN56" s="342">
        <v>19809</v>
      </c>
      <c r="AO56" s="343">
        <v>-35.6</v>
      </c>
      <c r="AP56" s="344">
        <v>23644</v>
      </c>
      <c r="AQ56" s="345">
        <v>3.1</v>
      </c>
      <c r="AR56" s="346">
        <v>-38.700000000000003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3552709</v>
      </c>
      <c r="AN57" s="334">
        <v>34363</v>
      </c>
      <c r="AO57" s="335">
        <v>-13.3</v>
      </c>
      <c r="AP57" s="336">
        <v>43955</v>
      </c>
      <c r="AQ57" s="337">
        <v>-0.5</v>
      </c>
      <c r="AR57" s="338">
        <v>-12.8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1451586</v>
      </c>
      <c r="AN58" s="342">
        <v>14040</v>
      </c>
      <c r="AO58" s="343">
        <v>-29.1</v>
      </c>
      <c r="AP58" s="344">
        <v>21318</v>
      </c>
      <c r="AQ58" s="345">
        <v>-9.8000000000000007</v>
      </c>
      <c r="AR58" s="346">
        <v>-19.3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1440706</v>
      </c>
      <c r="AN59" s="334">
        <v>13977</v>
      </c>
      <c r="AO59" s="335">
        <v>-59.3</v>
      </c>
      <c r="AP59" s="336">
        <v>41921</v>
      </c>
      <c r="AQ59" s="337">
        <v>-4.5999999999999996</v>
      </c>
      <c r="AR59" s="338">
        <v>-54.7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881293</v>
      </c>
      <c r="AN60" s="342">
        <v>8550</v>
      </c>
      <c r="AO60" s="343">
        <v>-39.1</v>
      </c>
      <c r="AP60" s="344">
        <v>21655</v>
      </c>
      <c r="AQ60" s="345">
        <v>1.6</v>
      </c>
      <c r="AR60" s="346">
        <v>-40.700000000000003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4287459</v>
      </c>
      <c r="AN61" s="349">
        <v>41398</v>
      </c>
      <c r="AO61" s="350">
        <v>-9.8000000000000007</v>
      </c>
      <c r="AP61" s="351">
        <v>43220</v>
      </c>
      <c r="AQ61" s="352">
        <v>-0.3</v>
      </c>
      <c r="AR61" s="338">
        <v>-9.5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2118084</v>
      </c>
      <c r="AN62" s="342">
        <v>20451</v>
      </c>
      <c r="AO62" s="343">
        <v>-4.5999999999999996</v>
      </c>
      <c r="AP62" s="344">
        <v>22435</v>
      </c>
      <c r="AQ62" s="345">
        <v>-0.8</v>
      </c>
      <c r="AR62" s="346">
        <v>-3.8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r80/RdpNL11Du9J8JhfVQiu1tBzXykFrGcE8fnD2/y/uo0Nury5xjwT/Vksl+G/cM+yvitEDxiokswowxbrJFQ==" saltValue="zeaDnKaqFDUfMbw3ot6e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1" spans="125:125" ht="13.5" hidden="1" customHeight="1" x14ac:dyDescent="0.2">
      <c r="DU121" s="259"/>
    </row>
  </sheetData>
  <sheetProtection algorithmName="SHA-512" hashValue="4lotfzNcWkkm2gNzAAWb1JV3dZqMEW0bbP4F2VefxsmKTztEuAFL2XcMf5pAbbVHKt9YzIHfeBKo23fUWYEeqA==" saltValue="tENxiqJz+Dg1Phu+RCbE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5N4O+fxmR07m6JlGDvrsfuZYuK3OxCMX0nfFIsi9kYdSh8+SNMRqt+1kSoyeVTZccTAxm8TK8P4ZfKhjjj/AgA==" saltValue="yJhcIzQP/JIfeUHzeCZx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24.9</v>
      </c>
      <c r="G47" s="12">
        <v>24.12</v>
      </c>
      <c r="H47" s="12">
        <v>21.51</v>
      </c>
      <c r="I47" s="12">
        <v>20.84</v>
      </c>
      <c r="J47" s="13">
        <v>22.35</v>
      </c>
    </row>
    <row r="48" spans="2:10" ht="57.75" customHeight="1" x14ac:dyDescent="0.2">
      <c r="B48" s="14"/>
      <c r="C48" s="1141" t="s">
        <v>4</v>
      </c>
      <c r="D48" s="1141"/>
      <c r="E48" s="1142"/>
      <c r="F48" s="15">
        <v>0.56999999999999995</v>
      </c>
      <c r="G48" s="16">
        <v>0.5</v>
      </c>
      <c r="H48" s="16">
        <v>1.03</v>
      </c>
      <c r="I48" s="16">
        <v>2.16</v>
      </c>
      <c r="J48" s="17">
        <v>0.51</v>
      </c>
    </row>
    <row r="49" spans="2:10" ht="57.75" customHeight="1" thickBot="1" x14ac:dyDescent="0.25">
      <c r="B49" s="18"/>
      <c r="C49" s="1143" t="s">
        <v>5</v>
      </c>
      <c r="D49" s="1143"/>
      <c r="E49" s="1144"/>
      <c r="F49" s="19" t="s">
        <v>570</v>
      </c>
      <c r="G49" s="20" t="s">
        <v>571</v>
      </c>
      <c r="H49" s="20" t="s">
        <v>572</v>
      </c>
      <c r="I49" s="20">
        <v>1.19</v>
      </c>
      <c r="J49" s="21" t="s">
        <v>573</v>
      </c>
    </row>
    <row r="50" spans="2:10" ht="13.2" x14ac:dyDescent="0.2"/>
  </sheetData>
  <sheetProtection algorithmName="SHA-512" hashValue="Wxbmm0CxELVjKbuz8l69cpm7dFOySip50T/uK0L9JmWRBeh4uwaA+Vga2tnJERjw+Mq8/6GpL4Ub46cRMxPU4w==" saltValue="Xy+VsBlq8fqM7zSZ/NiA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　公営企業反映要</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2024-03-22T01:19:47Z</cp:lastPrinted>
  <dcterms:created xsi:type="dcterms:W3CDTF">2024-02-05T02:10:18Z</dcterms:created>
  <dcterms:modified xsi:type="dcterms:W3CDTF">2024-03-25T08:32:12Z</dcterms:modified>
  <cp:category/>
</cp:coreProperties>
</file>