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38 熊取町○【大浦】修正依頼中\"/>
    </mc:Choice>
  </mc:AlternateContent>
  <xr:revisionPtr revIDLastSave="0" documentId="13_ncr:1_{DBE5F40C-7FCD-477F-8C74-1B5E1CDF02B4}" xr6:coauthVersionLast="47" xr6:coauthVersionMax="47" xr10:uidLastSave="{00000000-0000-0000-0000-000000000000}"/>
  <workbookProtection workbookAlgorithmName="SHA-512" workbookHashValue="gjUMrRdEpOYNoilwaS7X75TULkiDNRev1T0FkO0hO4Yb8P8DLXAPRZkxsIWiFG6RS8+88GMJqA9+0Nz+ZtKrnw==" workbookSaltValue="wVmeCq2VQ27eAKnLfTszX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BB10" i="4"/>
  <c r="AT10" i="4"/>
  <c r="AL10" i="4"/>
  <c r="P10" i="4"/>
  <c r="AD8" i="4"/>
  <c r="W8" i="4"/>
  <c r="P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<sst xmlns="http://schemas.openxmlformats.org/spreadsheetml/2006/main" count="236" uniqueCount="115">
  <si>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</si>
  <si>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</si>
  <si>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</si>
  <si>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</si>
  <si>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</si>
  <si>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</si>
  <si>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</si>
  <si>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</si>
  <si>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</si>
  <si>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</si>
  <si>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</si>
  <si>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</si>
  <si>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</si>
  <si>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</si>
  <si>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</si>
  <si>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</si>
  <si>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</si>
  <si>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</si>
  <si>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</si>
  <si>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</si>
  <si>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</si>
  <si>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</si>
  <si>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</si>
  <si>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</si>
  <si>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大阪府　熊取町</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</si>
  <si>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</si>
  <si>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</si>
  <si>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</si>
  <si>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</si>
  <si>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</si>
  <si>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</si>
  <si>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</si>
  <si>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</si>
  <si>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</si>
  <si>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</si>
  <si>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</si>
  <si>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</si>
  <si>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</si>
  <si>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</si>
  <si>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</si>
  <si>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</si>
  <si>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</si>
  <si>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</si>
  <si>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</si>
  <si>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</si>
  <si>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</si>
  <si>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</si>
  <si>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</si>
  <si>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</si>
  <si>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</si>
  <si>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</si>
  <si>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</si>
  <si>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</si>
  <si>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</si>
  <si>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</si>
  <si>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</si>
  <si>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</si>
  <si>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</si>
  <si>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</si>
  <si>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</si>
  <si>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</si>
  <si>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</si>
  <si>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</si>
  <si>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</si>
  <si>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</si>
  <si>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</si>
  <si>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</si>
  <si>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</si>
  <si>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</si>
  <si>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</si>
  <si>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</si>
  <si>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</si>
  <si>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</si>
  <si>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</si>
  <si>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</si>
  <si>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</si>
  <si>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</si>
  <si>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</si>
  <si>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</si>
  <si>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</si>
  <si>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</si>
  <si>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</si>
  <si>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</si>
  <si>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</si>
  <si>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</si>
  <si>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</si>
  <si>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</si>
  <si>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</si>
  <si>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</si>
  <si>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</si>
  <si>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</si>
  <si>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</si>
  <si>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</si>
  <si>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</si>
  <si>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</si>
  <si>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</si>
  <si>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法適用</t>
  </si>
  <si>
    <t>下水道事業</t>
  </si>
  <si>
    <t>公共下水道</t>
  </si>
  <si>
    <t>Bc1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</si>
  <si>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</si>
  <si>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</si>
  <si>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</si>
  <si>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</si>
  <si>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</si>
  <si>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</si>
  <si>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</si>
  <si>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</si>
  <si>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</si>
  <si>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</si>
  <si>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</si>
  <si>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</si>
  <si>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①経常収支比率は、昨年に比べ使用料収入が微減したため減少し、現在の使用料水準では人口減少とともに悪化すると予想されています。
　②累積欠損金は発生しておりません。
　③建設改良費に充てられた企業債償還額が多額であるため、100％を下回っていますが、現金預金が増加しているため、比率が増加傾向となっています。
　④企業債残高対事業規模比率は、減少傾向となっています。整備計画に基づき重要な財源である企業債の、計画的な借り入れを継続します。
　⑤経費回収率は、類似団体平均値より高く、⑥汚水処理原価は、類似団体平均値より安価な水準となっています。人口密度の高い下流区域からの整備や、民間開発による施設整備を推進したことに加え、一般会計からの制度上の公費負担分も多いことにより、良好な数値となっています。
　⑦本町においては、単独の終末処理場がないため、「-」と表示しています。
　⑧水洗化率は、住民の下水道への理解が高いこともあり、高水準となっています。今後もこの水準を維持すべく、改造費用に必要な助成金や水洗化PRを継続します。
</t>
    <phoneticPr fontId="1"/>
  </si>
  <si>
    <t>　①下水道整備を推進しているため、有形固定資産減価償却率は増加していますが、類似団体平均値に比べ低い数値となっています。これは、公営企業会計を導入して5年目であることから、減価償却累計額を5年分しか計上していない数値となっています。
　②管渠老朽化率に必要なデータ整理の準備に取り組んでいる状況のため、数値として現れていません。
　③管渠については、リスク評価に基づく点検調査を3年度から2カ年で調査の結果、緊急に対策が必要な管路は確認されませんでした。</t>
    <phoneticPr fontId="1"/>
  </si>
  <si>
    <t xml:space="preserve">  今年度においても、類似団体との比較においては、概ね良好な事業運営が出来ていることが確認できました。しかし、今後も整備が必要な区域が多く、長い年月と多くの投資が必要なことに加え、マンホールポンプ施設の更新や、開発事業により無償譲渡された法定耐用年数を超える管路において、劣化による修繕が増加しており、維持管理に必要な費用も増加傾向となっております。
　令和4年度において、中期的で国の示す新たな算定基準での下水道使用料の見直しを実施し、値上げを令和6年4月より実施いたしますが、近年の燃料・資材高騰など、下水道事業を取り巻く状況は厳しい見込みであり、定期的な検証や見直しが重要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</si>
</sst>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01-4669-A31B-86981FC8AF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0.09</c:v>
                </c:pt>
                <c:pt idx="3">
                  <c:v>0.24</c:v>
                </c:pt>
                <c:pt idx="4">
                  <c:v>0.14000000000000001</c:v>
                </c:pt>
              </c:numCache>
            </c:numRef>
          </c:val>
          <c:smooth val="0"/>
          <c:extLst>
            <c:ext xmlns:c16="http://schemas.microsoft.com/office/drawing/2014/chart" uri="{C3380CC4-5D6E-409C-BE32-E72D297353CC}">
              <c16:uniqueId val="{00000001-6601-4669-A31B-86981FC8AF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1D-429A-9D20-E1B35674E6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64.510000000000005</c:v>
                </c:pt>
                <c:pt idx="1">
                  <c:v>66.180000000000007</c:v>
                </c:pt>
                <c:pt idx="2">
                  <c:v>56.39</c:v>
                </c:pt>
                <c:pt idx="3">
                  <c:v>59.96</c:v>
                </c:pt>
                <c:pt idx="4">
                  <c:v>59.9</c:v>
                </c:pt>
              </c:numCache>
            </c:numRef>
          </c:val>
          <c:smooth val="0"/>
          <c:extLst>
            <c:ext xmlns:c16="http://schemas.microsoft.com/office/drawing/2014/chart" uri="{C3380CC4-5D6E-409C-BE32-E72D297353CC}">
              <c16:uniqueId val="{00000001-1A1D-429A-9D20-E1B35674E6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94.31</c:v>
                </c:pt>
                <c:pt idx="1">
                  <c:v>94.81</c:v>
                </c:pt>
                <c:pt idx="2">
                  <c:v>94.97</c:v>
                </c:pt>
                <c:pt idx="3">
                  <c:v>95.08</c:v>
                </c:pt>
                <c:pt idx="4">
                  <c:v>95.07</c:v>
                </c:pt>
              </c:numCache>
            </c:numRef>
          </c:val>
          <c:extLst>
            <c:ext xmlns:c16="http://schemas.microsoft.com/office/drawing/2014/chart" uri="{C3380CC4-5D6E-409C-BE32-E72D297353CC}">
              <c16:uniqueId val="{00000000-3C03-4E05-89EB-BCA21AC18C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91.62</c:v>
                </c:pt>
                <c:pt idx="1">
                  <c:v>91.87</c:v>
                </c:pt>
                <c:pt idx="2">
                  <c:v>91.45</c:v>
                </c:pt>
                <c:pt idx="3">
                  <c:v>94.27</c:v>
                </c:pt>
                <c:pt idx="4">
                  <c:v>94.46</c:v>
                </c:pt>
              </c:numCache>
            </c:numRef>
          </c:val>
          <c:smooth val="0"/>
          <c:extLst>
            <c:ext xmlns:c16="http://schemas.microsoft.com/office/drawing/2014/chart" uri="{C3380CC4-5D6E-409C-BE32-E72D297353CC}">
              <c16:uniqueId val="{00000001-3C03-4E05-89EB-BCA21AC18C4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103.03</c:v>
                </c:pt>
                <c:pt idx="1">
                  <c:v>103.58</c:v>
                </c:pt>
                <c:pt idx="2">
                  <c:v>105.81</c:v>
                </c:pt>
                <c:pt idx="3">
                  <c:v>108.5</c:v>
                </c:pt>
                <c:pt idx="4">
                  <c:v>107.5</c:v>
                </c:pt>
              </c:numCache>
            </c:numRef>
          </c:val>
          <c:extLst>
            <c:ext xmlns:c16="http://schemas.microsoft.com/office/drawing/2014/chart" uri="{C3380CC4-5D6E-409C-BE32-E72D297353CC}">
              <c16:uniqueId val="{00000000-B3B5-4171-AECE-6C836AE65EB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106.25</c:v>
                </c:pt>
                <c:pt idx="1">
                  <c:v>105.89</c:v>
                </c:pt>
                <c:pt idx="2">
                  <c:v>104.59</c:v>
                </c:pt>
                <c:pt idx="3">
                  <c:v>106.9</c:v>
                </c:pt>
                <c:pt idx="4">
                  <c:v>106.74</c:v>
                </c:pt>
              </c:numCache>
            </c:numRef>
          </c:val>
          <c:smooth val="0"/>
          <c:extLst>
            <c:ext xmlns:c16="http://schemas.microsoft.com/office/drawing/2014/chart" uri="{C3380CC4-5D6E-409C-BE32-E72D297353CC}">
              <c16:uniqueId val="{00000001-B3B5-4171-AECE-6C836AE65EB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3.55</c:v>
                </c:pt>
                <c:pt idx="1">
                  <c:v>6.73</c:v>
                </c:pt>
                <c:pt idx="2">
                  <c:v>9.8800000000000008</c:v>
                </c:pt>
                <c:pt idx="3">
                  <c:v>13.01</c:v>
                </c:pt>
                <c:pt idx="4">
                  <c:v>15.7</c:v>
                </c:pt>
              </c:numCache>
            </c:numRef>
          </c:val>
          <c:extLst>
            <c:ext xmlns:c16="http://schemas.microsoft.com/office/drawing/2014/chart" uri="{C3380CC4-5D6E-409C-BE32-E72D297353CC}">
              <c16:uniqueId val="{00000000-12B4-41D7-AA9C-FF300A859B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14.75</c:v>
                </c:pt>
                <c:pt idx="1">
                  <c:v>19.78</c:v>
                </c:pt>
                <c:pt idx="2">
                  <c:v>14.8</c:v>
                </c:pt>
                <c:pt idx="3">
                  <c:v>25.2</c:v>
                </c:pt>
                <c:pt idx="4">
                  <c:v>27.42</c:v>
                </c:pt>
              </c:numCache>
            </c:numRef>
          </c:val>
          <c:smooth val="0"/>
          <c:extLst>
            <c:ext xmlns:c16="http://schemas.microsoft.com/office/drawing/2014/chart" uri="{C3380CC4-5D6E-409C-BE32-E72D297353CC}">
              <c16:uniqueId val="{00000001-12B4-41D7-AA9C-FF300A859B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10-4866-8CEE-6C13633F7A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0.25</c:v>
                </c:pt>
                <c:pt idx="1">
                  <c:v>0.44</c:v>
                </c:pt>
                <c:pt idx="2">
                  <c:v>0.1</c:v>
                </c:pt>
                <c:pt idx="3">
                  <c:v>2.02</c:v>
                </c:pt>
                <c:pt idx="4">
                  <c:v>2.67</c:v>
                </c:pt>
              </c:numCache>
            </c:numRef>
          </c:val>
          <c:smooth val="0"/>
          <c:extLst>
            <c:ext xmlns:c16="http://schemas.microsoft.com/office/drawing/2014/chart" uri="{C3380CC4-5D6E-409C-BE32-E72D297353CC}">
              <c16:uniqueId val="{00000001-2410-4866-8CEE-6C13633F7A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08-4495-95FE-0438122D7C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0.78</c:v>
                </c:pt>
                <c:pt idx="1">
                  <c:v>0.83</c:v>
                </c:pt>
                <c:pt idx="2">
                  <c:v>0.83</c:v>
                </c:pt>
                <c:pt idx="3">
                  <c:v>5.3</c:v>
                </c:pt>
                <c:pt idx="4">
                  <c:v>6.49</c:v>
                </c:pt>
              </c:numCache>
            </c:numRef>
          </c:val>
          <c:smooth val="0"/>
          <c:extLst>
            <c:ext xmlns:c16="http://schemas.microsoft.com/office/drawing/2014/chart" uri="{C3380CC4-5D6E-409C-BE32-E72D297353CC}">
              <c16:uniqueId val="{00000001-E008-4495-95FE-0438122D7C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34.35</c:v>
                </c:pt>
                <c:pt idx="1">
                  <c:v>36.880000000000003</c:v>
                </c:pt>
                <c:pt idx="2">
                  <c:v>55.39</c:v>
                </c:pt>
                <c:pt idx="3">
                  <c:v>60.84</c:v>
                </c:pt>
                <c:pt idx="4">
                  <c:v>77.13</c:v>
                </c:pt>
              </c:numCache>
            </c:numRef>
          </c:val>
          <c:extLst>
            <c:ext xmlns:c16="http://schemas.microsoft.com/office/drawing/2014/chart" uri="{C3380CC4-5D6E-409C-BE32-E72D297353CC}">
              <c16:uniqueId val="{00000000-CF07-4895-947B-C448AAD480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67.2</c:v>
                </c:pt>
                <c:pt idx="1">
                  <c:v>61.2</c:v>
                </c:pt>
                <c:pt idx="2">
                  <c:v>57.6</c:v>
                </c:pt>
                <c:pt idx="3">
                  <c:v>72.92</c:v>
                </c:pt>
                <c:pt idx="4">
                  <c:v>81.19</c:v>
                </c:pt>
              </c:numCache>
            </c:numRef>
          </c:val>
          <c:smooth val="0"/>
          <c:extLst>
            <c:ext xmlns:c16="http://schemas.microsoft.com/office/drawing/2014/chart" uri="{C3380CC4-5D6E-409C-BE32-E72D297353CC}">
              <c16:uniqueId val="{00000001-CF07-4895-947B-C448AAD480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721.96</c:v>
                </c:pt>
                <c:pt idx="1">
                  <c:v>712.45</c:v>
                </c:pt>
                <c:pt idx="2">
                  <c:v>677.75</c:v>
                </c:pt>
                <c:pt idx="3">
                  <c:v>679.22</c:v>
                </c:pt>
                <c:pt idx="4">
                  <c:v>533.38</c:v>
                </c:pt>
              </c:numCache>
            </c:numRef>
          </c:val>
          <c:extLst>
            <c:ext xmlns:c16="http://schemas.microsoft.com/office/drawing/2014/chart" uri="{C3380CC4-5D6E-409C-BE32-E72D297353CC}">
              <c16:uniqueId val="{00000000-206C-4705-B277-B735496776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1023.34</c:v>
                </c:pt>
                <c:pt idx="1">
                  <c:v>1033.5999999999999</c:v>
                </c:pt>
                <c:pt idx="2">
                  <c:v>1008.36</c:v>
                </c:pt>
                <c:pt idx="3">
                  <c:v>734.47</c:v>
                </c:pt>
                <c:pt idx="4">
                  <c:v>720.89</c:v>
                </c:pt>
              </c:numCache>
            </c:numRef>
          </c:val>
          <c:smooth val="0"/>
          <c:extLst>
            <c:ext xmlns:c16="http://schemas.microsoft.com/office/drawing/2014/chart" uri="{C3380CC4-5D6E-409C-BE32-E72D297353CC}">
              <c16:uniqueId val="{00000001-206C-4705-B277-B735496776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130.84</c:v>
                </c:pt>
                <c:pt idx="1">
                  <c:v>124.79</c:v>
                </c:pt>
                <c:pt idx="2">
                  <c:v>127.53</c:v>
                </c:pt>
                <c:pt idx="3">
                  <c:v>139.68</c:v>
                </c:pt>
                <c:pt idx="4">
                  <c:v>139.15</c:v>
                </c:pt>
              </c:numCache>
            </c:numRef>
          </c:val>
          <c:extLst>
            <c:ext xmlns:c16="http://schemas.microsoft.com/office/drawing/2014/chart" uri="{C3380CC4-5D6E-409C-BE32-E72D297353CC}">
              <c16:uniqueId val="{00000000-3158-4D77-B0C7-349319770D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82.26</c:v>
                </c:pt>
                <c:pt idx="1">
                  <c:v>85.39</c:v>
                </c:pt>
                <c:pt idx="2">
                  <c:v>85.67</c:v>
                </c:pt>
                <c:pt idx="3">
                  <c:v>90.69</c:v>
                </c:pt>
                <c:pt idx="4">
                  <c:v>90.5</c:v>
                </c:pt>
              </c:numCache>
            </c:numRef>
          </c:val>
          <c:smooth val="0"/>
          <c:extLst>
            <c:ext xmlns:c16="http://schemas.microsoft.com/office/drawing/2014/chart" uri="{C3380CC4-5D6E-409C-BE32-E72D297353CC}">
              <c16:uniqueId val="{00000001-3158-4D77-B0C7-349319770D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107.35</c:v>
                </c:pt>
                <c:pt idx="1">
                  <c:v>112.2</c:v>
                </c:pt>
                <c:pt idx="2">
                  <c:v>109.04</c:v>
                </c:pt>
                <c:pt idx="3">
                  <c:v>99.28</c:v>
                </c:pt>
                <c:pt idx="4">
                  <c:v>99.91</c:v>
                </c:pt>
              </c:numCache>
            </c:numRef>
          </c:val>
          <c:extLst>
            <c:ext xmlns:c16="http://schemas.microsoft.com/office/drawing/2014/chart" uri="{C3380CC4-5D6E-409C-BE32-E72D297353CC}">
              <c16:uniqueId val="{00000000-5758-4E0C-9104-01FE198412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154.25</c:v>
                </c:pt>
                <c:pt idx="1">
                  <c:v>150.96</c:v>
                </c:pt>
                <c:pt idx="2">
                  <c:v>146.12</c:v>
                </c:pt>
                <c:pt idx="3">
                  <c:v>138.52000000000001</c:v>
                </c:pt>
                <c:pt idx="4">
                  <c:v>138.66999999999999</c:v>
                </c:pt>
              </c:numCache>
            </c:numRef>
          </c:val>
          <c:smooth val="0"/>
          <c:extLst>
            <c:ext xmlns:c16="http://schemas.microsoft.com/office/drawing/2014/chart" uri="{C3380CC4-5D6E-409C-BE32-E72D297353CC}">
              <c16:uniqueId val="{00000001-5758-4E0C-9104-01FE1984127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大阪府　熊取町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8</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Bc1</v>
      </c>
      <c r="X8" s="34"/>
      <c r="Y8" s="34"/>
      <c r="Z8" s="34"/>
      <c r="AA8" s="34"/>
      <c r="AB8" s="34"/>
      <c r="AC8" s="34"/>
      <c r="AD8" s="35" t="str">
        <f>データ!$M$6</f>
        <v>非設置</v>
      </c>
      <c r="AE8" s="35"/>
      <c r="AF8" s="35"/>
      <c r="AG8" s="35"/>
      <c r="AH8" s="35"/>
      <c r="AI8" s="35"/>
      <c r="AJ8" s="35"/>
      <c r="AK8" s="3"/>
      <c r="AL8" s="36">
        <f>データ!S6</f>
        <v>43013</v>
      </c>
      <c r="AM8" s="36"/>
      <c r="AN8" s="36"/>
      <c r="AO8" s="36"/>
      <c r="AP8" s="36"/>
      <c r="AQ8" s="36"/>
      <c r="AR8" s="36"/>
      <c r="AS8" s="36"/>
      <c r="AT8" s="37">
        <f>データ!T6</f>
        <v>17.239999999999998</v>
      </c>
      <c r="AU8" s="37"/>
      <c r="AV8" s="37"/>
      <c r="AW8" s="37"/>
      <c r="AX8" s="37"/>
      <c r="AY8" s="37"/>
      <c r="AZ8" s="37"/>
      <c r="BA8" s="37"/>
      <c r="BB8" s="37">
        <f>データ!U6</f>
        <v>2494.9499999999998</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2">
      <c r="A9" s="2"/>
      <c r="B9" s="30" t="s">
        <v>20</v>
      </c>
      <c r="C9" s="30"/>
      <c r="D9" s="30"/>
      <c r="E9" s="30"/>
      <c r="F9" s="30"/>
      <c r="G9" s="30"/>
      <c r="H9" s="30"/>
      <c r="I9" s="30" t="s">
        <v>22</v>
      </c>
      <c r="J9" s="30"/>
      <c r="K9" s="30"/>
      <c r="L9" s="30"/>
      <c r="M9" s="30"/>
      <c r="N9" s="30"/>
      <c r="O9" s="30"/>
      <c r="P9" s="30" t="s">
        <v>23</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66.63</v>
      </c>
      <c r="J10" s="37"/>
      <c r="K10" s="37"/>
      <c r="L10" s="37"/>
      <c r="M10" s="37"/>
      <c r="N10" s="37"/>
      <c r="O10" s="37"/>
      <c r="P10" s="37">
        <f>データ!P6</f>
        <v>83.37</v>
      </c>
      <c r="Q10" s="37"/>
      <c r="R10" s="37"/>
      <c r="S10" s="37"/>
      <c r="T10" s="37"/>
      <c r="U10" s="37"/>
      <c r="V10" s="37"/>
      <c r="W10" s="37">
        <f>データ!Q6</f>
        <v>90.09</v>
      </c>
      <c r="X10" s="37"/>
      <c r="Y10" s="37"/>
      <c r="Z10" s="37"/>
      <c r="AA10" s="37"/>
      <c r="AB10" s="37"/>
      <c r="AC10" s="37"/>
      <c r="AD10" s="36">
        <f>データ!R6</f>
        <v>2530</v>
      </c>
      <c r="AE10" s="36"/>
      <c r="AF10" s="36"/>
      <c r="AG10" s="36"/>
      <c r="AH10" s="36"/>
      <c r="AI10" s="36"/>
      <c r="AJ10" s="36"/>
      <c r="AK10" s="2"/>
      <c r="AL10" s="36">
        <f>データ!V6</f>
        <v>35770</v>
      </c>
      <c r="AM10" s="36"/>
      <c r="AN10" s="36"/>
      <c r="AO10" s="36"/>
      <c r="AP10" s="36"/>
      <c r="AQ10" s="36"/>
      <c r="AR10" s="36"/>
      <c r="AS10" s="36"/>
      <c r="AT10" s="37">
        <f>データ!W6</f>
        <v>6.08</v>
      </c>
      <c r="AU10" s="37"/>
      <c r="AV10" s="37"/>
      <c r="AW10" s="37"/>
      <c r="AX10" s="37"/>
      <c r="AY10" s="37"/>
      <c r="AZ10" s="37"/>
      <c r="BA10" s="37"/>
      <c r="BB10" s="37">
        <f>データ!X6</f>
        <v>5883.22</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39</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112</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40</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7</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42</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43</v>
      </c>
      <c r="C84" s="6"/>
      <c r="D84" s="6"/>
      <c r="E84" s="6" t="s">
        <v>44</v>
      </c>
      <c r="F84" s="6" t="s">
        <v>46</v>
      </c>
      <c r="G84" s="6" t="s">
        <v>47</v>
      </c>
      <c r="H84" s="6" t="s">
        <v>41</v>
      </c>
      <c r="I84" s="6" t="s">
        <v>10</v>
      </c>
      <c r="J84" s="6" t="s">
        <v>48</v>
      </c>
      <c r="K84" s="6" t="s">
        <v>49</v>
      </c>
      <c r="L84" s="6" t="s">
        <v>32</v>
      </c>
      <c r="M84" s="6" t="s">
        <v>36</v>
      </c>
      <c r="N84" s="6" t="s">
        <v>50</v>
      </c>
      <c r="O84" s="6" t="s">
        <v>52</v>
      </c>
    </row>
    <row r="85" spans="1:78" hidden="1" x14ac:dyDescent="0.2">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Jey8nWDBszPq0PT9uPg3S3aKab20zTUqtjrHFb7HZtRecAJabbvlcklh5UD9zM0ebtQnyrXwwEmzmIzfE7c2Dw==" saltValue="RAUGL9a8Tt2094A5YQtds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headerFooter>
    <oddHeader>&amp;R&amp;Z&amp;F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18</v>
      </c>
      <c r="B3" s="16" t="s">
        <v>33</v>
      </c>
      <c r="C3" s="16" t="s">
        <v>57</v>
      </c>
      <c r="D3" s="16" t="s">
        <v>58</v>
      </c>
      <c r="E3" s="16" t="s">
        <v>5</v>
      </c>
      <c r="F3" s="16" t="s">
        <v>4</v>
      </c>
      <c r="G3" s="16" t="s">
        <v>25</v>
      </c>
      <c r="H3" s="74" t="s">
        <v>59</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7</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60</v>
      </c>
      <c r="B4" s="17"/>
      <c r="C4" s="17"/>
      <c r="D4" s="17"/>
      <c r="E4" s="17"/>
      <c r="F4" s="17"/>
      <c r="G4" s="17"/>
      <c r="H4" s="77"/>
      <c r="I4" s="78"/>
      <c r="J4" s="78"/>
      <c r="K4" s="78"/>
      <c r="L4" s="78"/>
      <c r="M4" s="78"/>
      <c r="N4" s="78"/>
      <c r="O4" s="78"/>
      <c r="P4" s="78"/>
      <c r="Q4" s="78"/>
      <c r="R4" s="78"/>
      <c r="S4" s="78"/>
      <c r="T4" s="78"/>
      <c r="U4" s="78"/>
      <c r="V4" s="78"/>
      <c r="W4" s="78"/>
      <c r="X4" s="79"/>
      <c r="Y4" s="73" t="s">
        <v>51</v>
      </c>
      <c r="Z4" s="73"/>
      <c r="AA4" s="73"/>
      <c r="AB4" s="73"/>
      <c r="AC4" s="73"/>
      <c r="AD4" s="73"/>
      <c r="AE4" s="73"/>
      <c r="AF4" s="73"/>
      <c r="AG4" s="73"/>
      <c r="AH4" s="73"/>
      <c r="AI4" s="73"/>
      <c r="AJ4" s="73" t="s">
        <v>45</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8" x14ac:dyDescent="0.2">
      <c r="A5" s="14" t="s">
        <v>69</v>
      </c>
      <c r="B5" s="18"/>
      <c r="C5" s="18"/>
      <c r="D5" s="18"/>
      <c r="E5" s="18"/>
      <c r="F5" s="18"/>
      <c r="G5" s="18"/>
      <c r="H5" s="23" t="s">
        <v>56</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43</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8" s="13" customFormat="1" x14ac:dyDescent="0.2">
      <c r="A6" s="14" t="s">
        <v>95</v>
      </c>
      <c r="B6" s="19">
        <f t="shared" ref="B6:X6" si="1">B7</f>
        <v>2022</v>
      </c>
      <c r="C6" s="19">
        <f t="shared" si="1"/>
        <v>273619</v>
      </c>
      <c r="D6" s="19">
        <f t="shared" si="1"/>
        <v>46</v>
      </c>
      <c r="E6" s="19">
        <f t="shared" si="1"/>
        <v>17</v>
      </c>
      <c r="F6" s="19">
        <f t="shared" si="1"/>
        <v>1</v>
      </c>
      <c r="G6" s="19">
        <f t="shared" si="1"/>
        <v>0</v>
      </c>
      <c r="H6" s="19" t="str">
        <f t="shared" si="1"/>
        <v>大阪府　熊取町</v>
      </c>
      <c r="I6" s="19" t="str">
        <f t="shared" si="1"/>
        <v>法適用</v>
      </c>
      <c r="J6" s="19" t="str">
        <f t="shared" si="1"/>
        <v>下水道事業</v>
      </c>
      <c r="K6" s="19" t="str">
        <f t="shared" si="1"/>
        <v>公共下水道</v>
      </c>
      <c r="L6" s="19" t="str">
        <f t="shared" si="1"/>
        <v>Bc1</v>
      </c>
      <c r="M6" s="19" t="str">
        <f t="shared" si="1"/>
        <v>非設置</v>
      </c>
      <c r="N6" s="24" t="str">
        <f t="shared" si="1"/>
        <v>-</v>
      </c>
      <c r="O6" s="24">
        <f t="shared" si="1"/>
        <v>66.63</v>
      </c>
      <c r="P6" s="24">
        <f t="shared" si="1"/>
        <v>83.37</v>
      </c>
      <c r="Q6" s="24">
        <f t="shared" si="1"/>
        <v>90.09</v>
      </c>
      <c r="R6" s="24">
        <f t="shared" si="1"/>
        <v>2530</v>
      </c>
      <c r="S6" s="24">
        <f t="shared" si="1"/>
        <v>43013</v>
      </c>
      <c r="T6" s="24">
        <f t="shared" si="1"/>
        <v>17.239999999999998</v>
      </c>
      <c r="U6" s="24">
        <f t="shared" si="1"/>
        <v>2494.9499999999998</v>
      </c>
      <c r="V6" s="24">
        <f t="shared" si="1"/>
        <v>35770</v>
      </c>
      <c r="W6" s="24">
        <f t="shared" si="1"/>
        <v>6.08</v>
      </c>
      <c r="X6" s="24">
        <f t="shared" si="1"/>
        <v>5883.22</v>
      </c>
      <c r="Y6" s="28">
        <f t="shared" ref="Y6:AH6" si="2">IF(Y7="",NA(),Y7)</f>
        <v>103.03</v>
      </c>
      <c r="Z6" s="28">
        <f t="shared" si="2"/>
        <v>103.58</v>
      </c>
      <c r="AA6" s="28">
        <f t="shared" si="2"/>
        <v>105.81</v>
      </c>
      <c r="AB6" s="28">
        <f t="shared" si="2"/>
        <v>108.5</v>
      </c>
      <c r="AC6" s="28">
        <f t="shared" si="2"/>
        <v>107.5</v>
      </c>
      <c r="AD6" s="28">
        <f t="shared" si="2"/>
        <v>106.25</v>
      </c>
      <c r="AE6" s="28">
        <f t="shared" si="2"/>
        <v>105.89</v>
      </c>
      <c r="AF6" s="28">
        <f t="shared" si="2"/>
        <v>104.59</v>
      </c>
      <c r="AG6" s="28">
        <f t="shared" si="2"/>
        <v>106.9</v>
      </c>
      <c r="AH6" s="28">
        <f t="shared" si="2"/>
        <v>106.74</v>
      </c>
      <c r="AI6" s="24" t="str">
        <f>IF(AI7="","",IF(AI7="-","【-】","【"&amp;SUBSTITUTE(TEXT(AI7,"#,##0.00"),"-","△")&amp;"】"))</f>
        <v>【106.11】</v>
      </c>
      <c r="AJ6" s="24">
        <f t="shared" ref="AJ6:AS6" si="3">IF(AJ7="",NA(),AJ7)</f>
        <v>0</v>
      </c>
      <c r="AK6" s="24">
        <f t="shared" si="3"/>
        <v>0</v>
      </c>
      <c r="AL6" s="24">
        <f t="shared" si="3"/>
        <v>0</v>
      </c>
      <c r="AM6" s="24">
        <f t="shared" si="3"/>
        <v>0</v>
      </c>
      <c r="AN6" s="24">
        <f t="shared" si="3"/>
        <v>0</v>
      </c>
      <c r="AO6" s="28">
        <f t="shared" si="3"/>
        <v>0.78</v>
      </c>
      <c r="AP6" s="28">
        <f t="shared" si="3"/>
        <v>0.83</v>
      </c>
      <c r="AQ6" s="28">
        <f t="shared" si="3"/>
        <v>0.83</v>
      </c>
      <c r="AR6" s="28">
        <f t="shared" si="3"/>
        <v>5.3</v>
      </c>
      <c r="AS6" s="28">
        <f t="shared" si="3"/>
        <v>6.49</v>
      </c>
      <c r="AT6" s="24" t="str">
        <f>IF(AT7="","",IF(AT7="-","【-】","【"&amp;SUBSTITUTE(TEXT(AT7,"#,##0.00"),"-","△")&amp;"】"))</f>
        <v>【3.15】</v>
      </c>
      <c r="AU6" s="28">
        <f t="shared" ref="AU6:BD6" si="4">IF(AU7="",NA(),AU7)</f>
        <v>34.35</v>
      </c>
      <c r="AV6" s="28">
        <f t="shared" si="4"/>
        <v>36.880000000000003</v>
      </c>
      <c r="AW6" s="28">
        <f t="shared" si="4"/>
        <v>55.39</v>
      </c>
      <c r="AX6" s="28">
        <f t="shared" si="4"/>
        <v>60.84</v>
      </c>
      <c r="AY6" s="28">
        <f t="shared" si="4"/>
        <v>77.13</v>
      </c>
      <c r="AZ6" s="28">
        <f t="shared" si="4"/>
        <v>67.2</v>
      </c>
      <c r="BA6" s="28">
        <f t="shared" si="4"/>
        <v>61.2</v>
      </c>
      <c r="BB6" s="28">
        <f t="shared" si="4"/>
        <v>57.6</v>
      </c>
      <c r="BC6" s="28">
        <f t="shared" si="4"/>
        <v>72.92</v>
      </c>
      <c r="BD6" s="28">
        <f t="shared" si="4"/>
        <v>81.19</v>
      </c>
      <c r="BE6" s="24" t="str">
        <f>IF(BE7="","",IF(BE7="-","【-】","【"&amp;SUBSTITUTE(TEXT(BE7,"#,##0.00"),"-","△")&amp;"】"))</f>
        <v>【73.44】</v>
      </c>
      <c r="BF6" s="28">
        <f t="shared" ref="BF6:BO6" si="5">IF(BF7="",NA(),BF7)</f>
        <v>721.96</v>
      </c>
      <c r="BG6" s="28">
        <f t="shared" si="5"/>
        <v>712.45</v>
      </c>
      <c r="BH6" s="28">
        <f t="shared" si="5"/>
        <v>677.75</v>
      </c>
      <c r="BI6" s="28">
        <f t="shared" si="5"/>
        <v>679.22</v>
      </c>
      <c r="BJ6" s="28">
        <f t="shared" si="5"/>
        <v>533.38</v>
      </c>
      <c r="BK6" s="28">
        <f t="shared" si="5"/>
        <v>1023.34</v>
      </c>
      <c r="BL6" s="28">
        <f t="shared" si="5"/>
        <v>1033.5999999999999</v>
      </c>
      <c r="BM6" s="28">
        <f t="shared" si="5"/>
        <v>1008.36</v>
      </c>
      <c r="BN6" s="28">
        <f t="shared" si="5"/>
        <v>734.47</v>
      </c>
      <c r="BO6" s="28">
        <f t="shared" si="5"/>
        <v>720.89</v>
      </c>
      <c r="BP6" s="24" t="str">
        <f>IF(BP7="","",IF(BP7="-","【-】","【"&amp;SUBSTITUTE(TEXT(BP7,"#,##0.00"),"-","△")&amp;"】"))</f>
        <v>【652.82】</v>
      </c>
      <c r="BQ6" s="28">
        <f t="shared" ref="BQ6:BZ6" si="6">IF(BQ7="",NA(),BQ7)</f>
        <v>130.84</v>
      </c>
      <c r="BR6" s="28">
        <f t="shared" si="6"/>
        <v>124.79</v>
      </c>
      <c r="BS6" s="28">
        <f t="shared" si="6"/>
        <v>127.53</v>
      </c>
      <c r="BT6" s="28">
        <f t="shared" si="6"/>
        <v>139.68</v>
      </c>
      <c r="BU6" s="28">
        <f t="shared" si="6"/>
        <v>139.15</v>
      </c>
      <c r="BV6" s="28">
        <f t="shared" si="6"/>
        <v>82.26</v>
      </c>
      <c r="BW6" s="28">
        <f t="shared" si="6"/>
        <v>85.39</v>
      </c>
      <c r="BX6" s="28">
        <f t="shared" si="6"/>
        <v>85.67</v>
      </c>
      <c r="BY6" s="28">
        <f t="shared" si="6"/>
        <v>90.69</v>
      </c>
      <c r="BZ6" s="28">
        <f t="shared" si="6"/>
        <v>90.5</v>
      </c>
      <c r="CA6" s="24" t="str">
        <f>IF(CA7="","",IF(CA7="-","【-】","【"&amp;SUBSTITUTE(TEXT(CA7,"#,##0.00"),"-","△")&amp;"】"))</f>
        <v>【97.61】</v>
      </c>
      <c r="CB6" s="28">
        <f t="shared" ref="CB6:CK6" si="7">IF(CB7="",NA(),CB7)</f>
        <v>107.35</v>
      </c>
      <c r="CC6" s="28">
        <f t="shared" si="7"/>
        <v>112.2</v>
      </c>
      <c r="CD6" s="28">
        <f t="shared" si="7"/>
        <v>109.04</v>
      </c>
      <c r="CE6" s="28">
        <f t="shared" si="7"/>
        <v>99.28</v>
      </c>
      <c r="CF6" s="28">
        <f t="shared" si="7"/>
        <v>99.91</v>
      </c>
      <c r="CG6" s="28">
        <f t="shared" si="7"/>
        <v>154.25</v>
      </c>
      <c r="CH6" s="28">
        <f t="shared" si="7"/>
        <v>150.96</v>
      </c>
      <c r="CI6" s="28">
        <f t="shared" si="7"/>
        <v>146.12</v>
      </c>
      <c r="CJ6" s="28">
        <f t="shared" si="7"/>
        <v>138.52000000000001</v>
      </c>
      <c r="CK6" s="28">
        <f t="shared" si="7"/>
        <v>138.66999999999999</v>
      </c>
      <c r="CL6" s="24" t="str">
        <f>IF(CL7="","",IF(CL7="-","【-】","【"&amp;SUBSTITUTE(TEXT(CL7,"#,##0.00"),"-","△")&amp;"】"))</f>
        <v>【138.29】</v>
      </c>
      <c r="CM6" s="28" t="str">
        <f t="shared" ref="CM6:CV6" si="8">IF(CM7="",NA(),CM7)</f>
        <v>-</v>
      </c>
      <c r="CN6" s="28" t="str">
        <f t="shared" si="8"/>
        <v>-</v>
      </c>
      <c r="CO6" s="28" t="str">
        <f t="shared" si="8"/>
        <v>-</v>
      </c>
      <c r="CP6" s="28" t="str">
        <f t="shared" si="8"/>
        <v>-</v>
      </c>
      <c r="CQ6" s="28" t="str">
        <f t="shared" si="8"/>
        <v>-</v>
      </c>
      <c r="CR6" s="28">
        <f t="shared" si="8"/>
        <v>64.510000000000005</v>
      </c>
      <c r="CS6" s="28">
        <f t="shared" si="8"/>
        <v>66.180000000000007</v>
      </c>
      <c r="CT6" s="28">
        <f t="shared" si="8"/>
        <v>56.39</v>
      </c>
      <c r="CU6" s="28">
        <f t="shared" si="8"/>
        <v>59.96</v>
      </c>
      <c r="CV6" s="28">
        <f t="shared" si="8"/>
        <v>59.9</v>
      </c>
      <c r="CW6" s="24" t="str">
        <f>IF(CW7="","",IF(CW7="-","【-】","【"&amp;SUBSTITUTE(TEXT(CW7,"#,##0.00"),"-","△")&amp;"】"))</f>
        <v>【59.10】</v>
      </c>
      <c r="CX6" s="28">
        <f t="shared" ref="CX6:DG6" si="9">IF(CX7="",NA(),CX7)</f>
        <v>94.31</v>
      </c>
      <c r="CY6" s="28">
        <f t="shared" si="9"/>
        <v>94.81</v>
      </c>
      <c r="CZ6" s="28">
        <f t="shared" si="9"/>
        <v>94.97</v>
      </c>
      <c r="DA6" s="28">
        <f t="shared" si="9"/>
        <v>95.08</v>
      </c>
      <c r="DB6" s="28">
        <f t="shared" si="9"/>
        <v>95.07</v>
      </c>
      <c r="DC6" s="28">
        <f t="shared" si="9"/>
        <v>91.62</v>
      </c>
      <c r="DD6" s="28">
        <f t="shared" si="9"/>
        <v>91.87</v>
      </c>
      <c r="DE6" s="28">
        <f t="shared" si="9"/>
        <v>91.45</v>
      </c>
      <c r="DF6" s="28">
        <f t="shared" si="9"/>
        <v>94.27</v>
      </c>
      <c r="DG6" s="28">
        <f t="shared" si="9"/>
        <v>94.46</v>
      </c>
      <c r="DH6" s="24" t="str">
        <f>IF(DH7="","",IF(DH7="-","【-】","【"&amp;SUBSTITUTE(TEXT(DH7,"#,##0.00"),"-","△")&amp;"】"))</f>
        <v>【95.82】</v>
      </c>
      <c r="DI6" s="28">
        <f t="shared" ref="DI6:DR6" si="10">IF(DI7="",NA(),DI7)</f>
        <v>3.55</v>
      </c>
      <c r="DJ6" s="28">
        <f t="shared" si="10"/>
        <v>6.73</v>
      </c>
      <c r="DK6" s="28">
        <f t="shared" si="10"/>
        <v>9.8800000000000008</v>
      </c>
      <c r="DL6" s="28">
        <f t="shared" si="10"/>
        <v>13.01</v>
      </c>
      <c r="DM6" s="28">
        <f t="shared" si="10"/>
        <v>15.7</v>
      </c>
      <c r="DN6" s="28">
        <f t="shared" si="10"/>
        <v>14.75</v>
      </c>
      <c r="DO6" s="28">
        <f t="shared" si="10"/>
        <v>19.78</v>
      </c>
      <c r="DP6" s="28">
        <f t="shared" si="10"/>
        <v>14.8</v>
      </c>
      <c r="DQ6" s="28">
        <f t="shared" si="10"/>
        <v>25.2</v>
      </c>
      <c r="DR6" s="28">
        <f t="shared" si="10"/>
        <v>27.42</v>
      </c>
      <c r="DS6" s="24" t="str">
        <f>IF(DS7="","",IF(DS7="-","【-】","【"&amp;SUBSTITUTE(TEXT(DS7,"#,##0.00"),"-","△")&amp;"】"))</f>
        <v>【39.74】</v>
      </c>
      <c r="DT6" s="24">
        <f t="shared" ref="DT6:EC6" si="11">IF(DT7="",NA(),DT7)</f>
        <v>0</v>
      </c>
      <c r="DU6" s="24">
        <f t="shared" si="11"/>
        <v>0</v>
      </c>
      <c r="DV6" s="24">
        <f t="shared" si="11"/>
        <v>0</v>
      </c>
      <c r="DW6" s="24">
        <f t="shared" si="11"/>
        <v>0</v>
      </c>
      <c r="DX6" s="24">
        <f t="shared" si="11"/>
        <v>0</v>
      </c>
      <c r="DY6" s="28">
        <f t="shared" si="11"/>
        <v>0.25</v>
      </c>
      <c r="DZ6" s="28">
        <f t="shared" si="11"/>
        <v>0.44</v>
      </c>
      <c r="EA6" s="28">
        <f t="shared" si="11"/>
        <v>0.1</v>
      </c>
      <c r="EB6" s="28">
        <f t="shared" si="11"/>
        <v>2.02</v>
      </c>
      <c r="EC6" s="28">
        <f t="shared" si="11"/>
        <v>2.67</v>
      </c>
      <c r="ED6" s="24" t="str">
        <f>IF(ED7="","",IF(ED7="-","【-】","【"&amp;SUBSTITUTE(TEXT(ED7,"#,##0.00"),"-","△")&amp;"】"))</f>
        <v>【7.62】</v>
      </c>
      <c r="EE6" s="24">
        <f t="shared" ref="EE6:EN6" si="12">IF(EE7="",NA(),EE7)</f>
        <v>0</v>
      </c>
      <c r="EF6" s="24">
        <f t="shared" si="12"/>
        <v>0</v>
      </c>
      <c r="EG6" s="24">
        <f t="shared" si="12"/>
        <v>0</v>
      </c>
      <c r="EH6" s="24">
        <f t="shared" si="12"/>
        <v>0</v>
      </c>
      <c r="EI6" s="24">
        <f t="shared" si="12"/>
        <v>0</v>
      </c>
      <c r="EJ6" s="28">
        <f t="shared" si="12"/>
        <v>0.04</v>
      </c>
      <c r="EK6" s="28">
        <f t="shared" si="12"/>
        <v>0.05</v>
      </c>
      <c r="EL6" s="28">
        <f t="shared" si="12"/>
        <v>0.09</v>
      </c>
      <c r="EM6" s="28">
        <f t="shared" si="12"/>
        <v>0.24</v>
      </c>
      <c r="EN6" s="28">
        <f t="shared" si="12"/>
        <v>0.14000000000000001</v>
      </c>
      <c r="EO6" s="24" t="str">
        <f>IF(EO7="","",IF(EO7="-","【-】","【"&amp;SUBSTITUTE(TEXT(EO7,"#,##0.00"),"-","△")&amp;"】"))</f>
        <v>【0.23】</v>
      </c>
    </row>
    <row r="7" spans="1:148" s="13" customFormat="1" x14ac:dyDescent="0.2">
      <c r="A7" s="14"/>
      <c r="B7" s="20">
        <v>2022</v>
      </c>
      <c r="C7" s="20">
        <v>273619</v>
      </c>
      <c r="D7" s="20">
        <v>46</v>
      </c>
      <c r="E7" s="20">
        <v>17</v>
      </c>
      <c r="F7" s="20">
        <v>1</v>
      </c>
      <c r="G7" s="20">
        <v>0</v>
      </c>
      <c r="H7" s="20" t="s">
        <v>24</v>
      </c>
      <c r="I7" s="20" t="s">
        <v>96</v>
      </c>
      <c r="J7" s="20" t="s">
        <v>97</v>
      </c>
      <c r="K7" s="20" t="s">
        <v>98</v>
      </c>
      <c r="L7" s="20" t="s">
        <v>99</v>
      </c>
      <c r="M7" s="20" t="s">
        <v>100</v>
      </c>
      <c r="N7" s="25" t="s">
        <v>101</v>
      </c>
      <c r="O7" s="25">
        <v>66.63</v>
      </c>
      <c r="P7" s="25">
        <v>83.37</v>
      </c>
      <c r="Q7" s="25">
        <v>90.09</v>
      </c>
      <c r="R7" s="25">
        <v>2530</v>
      </c>
      <c r="S7" s="25">
        <v>43013</v>
      </c>
      <c r="T7" s="25">
        <v>17.239999999999998</v>
      </c>
      <c r="U7" s="25">
        <v>2494.9499999999998</v>
      </c>
      <c r="V7" s="25">
        <v>35770</v>
      </c>
      <c r="W7" s="25">
        <v>6.08</v>
      </c>
      <c r="X7" s="25">
        <v>5883.22</v>
      </c>
      <c r="Y7" s="25">
        <v>103.03</v>
      </c>
      <c r="Z7" s="25">
        <v>103.58</v>
      </c>
      <c r="AA7" s="25">
        <v>105.81</v>
      </c>
      <c r="AB7" s="25">
        <v>108.5</v>
      </c>
      <c r="AC7" s="25">
        <v>107.5</v>
      </c>
      <c r="AD7" s="25">
        <v>106.25</v>
      </c>
      <c r="AE7" s="25">
        <v>105.89</v>
      </c>
      <c r="AF7" s="25">
        <v>104.59</v>
      </c>
      <c r="AG7" s="25">
        <v>106.9</v>
      </c>
      <c r="AH7" s="25">
        <v>106.74</v>
      </c>
      <c r="AI7" s="25">
        <v>106.11</v>
      </c>
      <c r="AJ7" s="25">
        <v>0</v>
      </c>
      <c r="AK7" s="25">
        <v>0</v>
      </c>
      <c r="AL7" s="25">
        <v>0</v>
      </c>
      <c r="AM7" s="25">
        <v>0</v>
      </c>
      <c r="AN7" s="25">
        <v>0</v>
      </c>
      <c r="AO7" s="25">
        <v>0.78</v>
      </c>
      <c r="AP7" s="25">
        <v>0.83</v>
      </c>
      <c r="AQ7" s="25">
        <v>0.83</v>
      </c>
      <c r="AR7" s="25">
        <v>5.3</v>
      </c>
      <c r="AS7" s="25">
        <v>6.49</v>
      </c>
      <c r="AT7" s="25">
        <v>3.15</v>
      </c>
      <c r="AU7" s="25">
        <v>34.35</v>
      </c>
      <c r="AV7" s="25">
        <v>36.880000000000003</v>
      </c>
      <c r="AW7" s="25">
        <v>55.39</v>
      </c>
      <c r="AX7" s="25">
        <v>60.84</v>
      </c>
      <c r="AY7" s="25">
        <v>77.13</v>
      </c>
      <c r="AZ7" s="25">
        <v>67.2</v>
      </c>
      <c r="BA7" s="25">
        <v>61.2</v>
      </c>
      <c r="BB7" s="25">
        <v>57.6</v>
      </c>
      <c r="BC7" s="25">
        <v>72.92</v>
      </c>
      <c r="BD7" s="25">
        <v>81.19</v>
      </c>
      <c r="BE7" s="25">
        <v>73.44</v>
      </c>
      <c r="BF7" s="25">
        <v>721.96</v>
      </c>
      <c r="BG7" s="25">
        <v>712.45</v>
      </c>
      <c r="BH7" s="25">
        <v>677.75</v>
      </c>
      <c r="BI7" s="25">
        <v>679.22</v>
      </c>
      <c r="BJ7" s="25">
        <v>533.38</v>
      </c>
      <c r="BK7" s="25">
        <v>1023.34</v>
      </c>
      <c r="BL7" s="25">
        <v>1033.5999999999999</v>
      </c>
      <c r="BM7" s="25">
        <v>1008.36</v>
      </c>
      <c r="BN7" s="25">
        <v>734.47</v>
      </c>
      <c r="BO7" s="25">
        <v>720.89</v>
      </c>
      <c r="BP7" s="25">
        <v>652.82000000000005</v>
      </c>
      <c r="BQ7" s="25">
        <v>130.84</v>
      </c>
      <c r="BR7" s="25">
        <v>124.79</v>
      </c>
      <c r="BS7" s="25">
        <v>127.53</v>
      </c>
      <c r="BT7" s="25">
        <v>139.68</v>
      </c>
      <c r="BU7" s="25">
        <v>139.15</v>
      </c>
      <c r="BV7" s="25">
        <v>82.26</v>
      </c>
      <c r="BW7" s="25">
        <v>85.39</v>
      </c>
      <c r="BX7" s="25">
        <v>85.67</v>
      </c>
      <c r="BY7" s="25">
        <v>90.69</v>
      </c>
      <c r="BZ7" s="25">
        <v>90.5</v>
      </c>
      <c r="CA7" s="25">
        <v>97.61</v>
      </c>
      <c r="CB7" s="25">
        <v>107.35</v>
      </c>
      <c r="CC7" s="25">
        <v>112.2</v>
      </c>
      <c r="CD7" s="25">
        <v>109.04</v>
      </c>
      <c r="CE7" s="25">
        <v>99.28</v>
      </c>
      <c r="CF7" s="25">
        <v>99.91</v>
      </c>
      <c r="CG7" s="25">
        <v>154.25</v>
      </c>
      <c r="CH7" s="25">
        <v>150.96</v>
      </c>
      <c r="CI7" s="25">
        <v>146.12</v>
      </c>
      <c r="CJ7" s="25">
        <v>138.52000000000001</v>
      </c>
      <c r="CK7" s="25">
        <v>138.66999999999999</v>
      </c>
      <c r="CL7" s="25">
        <v>138.29</v>
      </c>
      <c r="CM7" s="25" t="s">
        <v>101</v>
      </c>
      <c r="CN7" s="25" t="s">
        <v>101</v>
      </c>
      <c r="CO7" s="25" t="s">
        <v>101</v>
      </c>
      <c r="CP7" s="25" t="s">
        <v>101</v>
      </c>
      <c r="CQ7" s="25" t="s">
        <v>101</v>
      </c>
      <c r="CR7" s="25">
        <v>64.510000000000005</v>
      </c>
      <c r="CS7" s="25">
        <v>66.180000000000007</v>
      </c>
      <c r="CT7" s="25">
        <v>56.39</v>
      </c>
      <c r="CU7" s="25">
        <v>59.96</v>
      </c>
      <c r="CV7" s="25">
        <v>59.9</v>
      </c>
      <c r="CW7" s="25">
        <v>59.1</v>
      </c>
      <c r="CX7" s="25">
        <v>94.31</v>
      </c>
      <c r="CY7" s="25">
        <v>94.81</v>
      </c>
      <c r="CZ7" s="25">
        <v>94.97</v>
      </c>
      <c r="DA7" s="25">
        <v>95.08</v>
      </c>
      <c r="DB7" s="25">
        <v>95.07</v>
      </c>
      <c r="DC7" s="25">
        <v>91.62</v>
      </c>
      <c r="DD7" s="25">
        <v>91.87</v>
      </c>
      <c r="DE7" s="25">
        <v>91.45</v>
      </c>
      <c r="DF7" s="25">
        <v>94.27</v>
      </c>
      <c r="DG7" s="25">
        <v>94.46</v>
      </c>
      <c r="DH7" s="25">
        <v>95.82</v>
      </c>
      <c r="DI7" s="25">
        <v>3.55</v>
      </c>
      <c r="DJ7" s="25">
        <v>6.73</v>
      </c>
      <c r="DK7" s="25">
        <v>9.8800000000000008</v>
      </c>
      <c r="DL7" s="25">
        <v>13.01</v>
      </c>
      <c r="DM7" s="25">
        <v>15.7</v>
      </c>
      <c r="DN7" s="25">
        <v>14.75</v>
      </c>
      <c r="DO7" s="25">
        <v>19.78</v>
      </c>
      <c r="DP7" s="25">
        <v>14.8</v>
      </c>
      <c r="DQ7" s="25">
        <v>25.2</v>
      </c>
      <c r="DR7" s="25">
        <v>27.42</v>
      </c>
      <c r="DS7" s="25">
        <v>39.74</v>
      </c>
      <c r="DT7" s="25">
        <v>0</v>
      </c>
      <c r="DU7" s="25">
        <v>0</v>
      </c>
      <c r="DV7" s="25">
        <v>0</v>
      </c>
      <c r="DW7" s="25">
        <v>0</v>
      </c>
      <c r="DX7" s="25">
        <v>0</v>
      </c>
      <c r="DY7" s="25">
        <v>0.25</v>
      </c>
      <c r="DZ7" s="25">
        <v>0.44</v>
      </c>
      <c r="EA7" s="25">
        <v>0.1</v>
      </c>
      <c r="EB7" s="25">
        <v>2.02</v>
      </c>
      <c r="EC7" s="25">
        <v>2.67</v>
      </c>
      <c r="ED7" s="25">
        <v>7.62</v>
      </c>
      <c r="EE7" s="25">
        <v>0</v>
      </c>
      <c r="EF7" s="25">
        <v>0</v>
      </c>
      <c r="EG7" s="25">
        <v>0</v>
      </c>
      <c r="EH7" s="25">
        <v>0</v>
      </c>
      <c r="EI7" s="25">
        <v>0</v>
      </c>
      <c r="EJ7" s="25">
        <v>0.04</v>
      </c>
      <c r="EK7" s="25">
        <v>0.05</v>
      </c>
      <c r="EL7" s="25">
        <v>0.09</v>
      </c>
      <c r="EM7" s="25">
        <v>0.24</v>
      </c>
      <c r="EN7" s="25">
        <v>0.14000000000000001</v>
      </c>
      <c r="EO7" s="25">
        <v>0.23</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大浦　郁実</cp:lastModifiedBy>
  <dcterms:created xsi:type="dcterms:W3CDTF">2023-12-12T00:49:07Z</dcterms:created>
  <dcterms:modified xsi:type="dcterms:W3CDTF">2024-02-19T00:00:01Z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2024-02-07T03:56:43Z</vt:filetime>
  </property>
</Properties>
</file>