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codeName="ThisWorkbook"/>
  <mc:AlternateContent xmlns:mc="http://schemas.openxmlformats.org/markup-compatibility/2006">
    <mc:Choice Requires="x15">
      <x15ac:absPath xmlns:x15ac="http://schemas.microsoft.com/office/spreadsheetml/2010/11/ac" url="\\file-lg\地域整備課$\下水道係\32.経営比較分析表\R4年度\(R6.1.19)【大阪府公営企業担当：27〆切】公営企業に係る経営比較分析表（令和４年度決算）の分析等について（依頼）\決裁\"/>
    </mc:Choice>
  </mc:AlternateContent>
  <xr:revisionPtr revIDLastSave="0" documentId="13_ncr:1_{6CADE60C-B44E-46F1-8895-C2CDC6D7F7F7}" xr6:coauthVersionLast="36" xr6:coauthVersionMax="36" xr10:uidLastSave="{00000000-0000-0000-0000-000000000000}"/>
  <workbookProtection workbookAlgorithmName="SHA-512" workbookHashValue="2hFgh1bwjikl1wdZno0N+Wmt7o8n6RFN9A2dYrxo1FKUvaLvy5hI2D8RzOR9yLpu4KcIGSjyA7AL+XX7UcKdBA==" workbookSaltValue="CFZuji3642a/8ZbMOdE1Pg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J86" i="4"/>
  <c r="E86" i="4"/>
  <c r="AT10" i="4"/>
  <c r="AL10" i="4"/>
  <c r="AD10" i="4"/>
  <c r="I10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<sst xmlns="http://schemas.openxmlformats.org/spreadsheetml/2006/main" count="236" uniqueCount="120">
  <si>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</si>
  <si>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</si>
  <si>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</si>
  <si>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</si>
  <si>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</si>
  <si>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</si>
  <si>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</si>
  <si>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</si>
  <si>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</si>
  <si>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</si>
  <si>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</si>
  <si>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</si>
  <si>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</si>
  <si>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</si>
  <si>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</si>
  <si>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</si>
  <si>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</si>
  <si>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</si>
  <si>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</si>
  <si>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</si>
  <si>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</si>
  <si>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</si>
  <si>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</si>
  <si>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</si>
  <si>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</si>
  <si>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</si>
  <si>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</si>
  <si>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</si>
  <si>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</si>
  <si>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</si>
  <si>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</si>
  <si>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</si>
  <si>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</si>
  <si>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</si>
  <si>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</si>
  <si>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</si>
  <si>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</si>
  <si>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</si>
  <si>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</si>
  <si>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</si>
  <si>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</si>
  <si>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</si>
  <si>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</si>
  <si>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</si>
  <si>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</si>
  <si>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</si>
  <si>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</si>
  <si>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</si>
  <si>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</si>
  <si>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</si>
  <si>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</si>
  <si>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</si>
  <si>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</si>
  <si>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</si>
  <si>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</si>
  <si>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</si>
  <si>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</si>
  <si>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</si>
  <si>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</si>
  <si>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</si>
  <si>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</si>
  <si>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</si>
  <si>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</si>
  <si>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</si>
  <si>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</si>
  <si>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</si>
  <si>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</si>
  <si>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</si>
  <si>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</si>
  <si>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</si>
  <si>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</si>
  <si>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</si>
  <si>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</si>
  <si>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</si>
  <si>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</si>
  <si>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</si>
  <si>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</si>
  <si>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</si>
  <si>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</si>
  <si>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</si>
  <si>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</si>
  <si>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</si>
  <si>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</si>
  <si>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</si>
  <si>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</si>
  <si>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</si>
  <si>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</si>
  <si>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</si>
  <si>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</si>
  <si>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</si>
  <si>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</si>
  <si>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</si>
  <si>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</si>
  <si>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</si>
  <si>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</si>
  <si>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</si>
  <si>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</si>
  <si>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</si>
  <si>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能勢町</t>
  </si>
  <si>
    <t>法非適用</t>
  </si>
  <si>
    <t>下水道事業</t>
  </si>
  <si>
    <t>公共下水道</t>
  </si>
  <si>
    <t>Cd2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</si>
  <si>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</si>
  <si>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</si>
  <si>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</si>
  <si>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</si>
  <si>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</si>
  <si>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</si>
  <si>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</si>
  <si>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</si>
  <si>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</si>
  <si>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</si>
  <si>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</si>
  <si>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</si>
  <si>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</si>
  <si>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</si>
  <si>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下水道事業で整備した管について、平成14年3月の供用開始後あまり年数が経っていないため、分析の対象となるものはありませんが、下水道の整備以前に宅地開発時に埋設された管で、町が移管を受けたものについては、平成23年から平成28年の6年間で、不明水対策のため全て調査を行い、管更生等の補修を行いました。</t>
    <phoneticPr fontId="4"/>
  </si>
  <si>
    <r>
      <t>　収益的収支比率については、100％を下回り、昨年に比べ</t>
    </r>
    <r>
      <rPr>
        <sz val="11"/>
        <rFont val="ＭＳ ゴシック"/>
        <family val="3"/>
        <charset val="128"/>
      </rPr>
      <t>増加</t>
    </r>
    <r>
      <rPr>
        <sz val="11"/>
        <color theme="1"/>
        <rFont val="ＭＳ ゴシック"/>
        <family val="3"/>
        <charset val="128"/>
      </rPr>
      <t>しています。これは、地方債償還金、総費用が</t>
    </r>
    <r>
      <rPr>
        <sz val="11"/>
        <rFont val="ＭＳ ゴシック"/>
        <family val="3"/>
        <charset val="128"/>
      </rPr>
      <t>減少し、総収益（使用料収入、一般会計繰入金）が増加しているためです。
　企業債残高対事業規模比率については、下水道の整備が終了しており、新たな起債の借入がないものの、営業収益（使用料収入）が減少しているため、比率が増加しています。
　経費回収率については、汚水処理費（処理場の維持管理に係る修繕費な</t>
    </r>
    <r>
      <rPr>
        <sz val="11"/>
        <color theme="1"/>
        <rFont val="ＭＳ ゴシック"/>
        <family val="3"/>
        <charset val="128"/>
      </rPr>
      <t>ど）が減少しているものの、使用料収入も減少したため微増しています。
　汚水処理原価については、類似団体平均値をかなり上回っており、これは、処理場等の維持管理に係る経費について、人口減少等の影響で有収水量が減少していることにより、賄うことができないためです。</t>
    </r>
    <rPh sb="28" eb="30">
      <t>ゾウカ</t>
    </rPh>
    <rPh sb="51" eb="53">
      <t>ゲンショウ</t>
    </rPh>
    <rPh sb="74" eb="76">
      <t>ゾウカ</t>
    </rPh>
    <rPh sb="203" eb="205">
      <t>ゲンショウ</t>
    </rPh>
    <rPh sb="219" eb="221">
      <t>ゲンショウ</t>
    </rPh>
    <rPh sb="225" eb="227">
      <t>ビゾウ</t>
    </rPh>
    <rPh sb="292" eb="293">
      <t>トウ</t>
    </rPh>
    <rPh sb="294" eb="296">
      <t>エイキョウ</t>
    </rPh>
    <phoneticPr fontId="4"/>
  </si>
  <si>
    <r>
      <t>　平成29年2月に中長期的な経営の基本計画となる経営戦略を策定し、令和4年3月に計画を改定しました。今後は、経営の健全化に向け実態把握を適切に行っていくとともに、自立した経営に向けて、経営戦略を見直し、適切な料金水準について検討を行い、経費の縮減、水洗化の促進等一層の経営努力を続けていきます。 
  機械設備が更新時期を迎えるため、更新時期や経費等を的確に把握し、経営に与える影響等を考慮した上で、老朽化対策に取組みます。</t>
    </r>
    <r>
      <rPr>
        <sz val="11"/>
        <rFont val="ＭＳ ゴシック"/>
        <family val="3"/>
        <charset val="128"/>
      </rPr>
      <t xml:space="preserve">
　なお、令和5年度より公営企業会計に移行し、施設の統廃合については、隣接するし尿処理施設</t>
    </r>
    <r>
      <rPr>
        <sz val="11"/>
        <color theme="1"/>
        <rFont val="ＭＳ ゴシック"/>
        <family val="3"/>
        <charset val="128"/>
      </rPr>
      <t>との一部機能統合について、検討を進めています。</t>
    </r>
    <rPh sb="247" eb="249">
      <t>リンセツ</t>
    </rPh>
    <rPh sb="252" eb="253">
      <t>ニョウ</t>
    </rPh>
    <rPh sb="253" eb="255">
      <t>ショリ</t>
    </rPh>
    <rPh sb="255" eb="257">
      <t>シセツ</t>
    </rPh>
    <rPh sb="259" eb="261">
      <t>イチブ</t>
    </rPh>
    <rPh sb="261" eb="263">
      <t>キノウ</t>
    </rPh>
    <rPh sb="263" eb="265">
      <t>トウゴウ</t>
    </rPh>
    <rPh sb="270" eb="272">
      <t>ケントウ</t>
    </rPh>
    <rPh sb="273" eb="274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</si>
</sst>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5-45E4-9593-695F376ED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0.12</c:v>
                </c:pt>
                <c:pt idx="1">
                  <c:v>0.1</c:v>
                </c:pt>
                <c:pt idx="2">
                  <c:v>0.32</c:v>
                </c:pt>
                <c:pt idx="3">
                  <c:v>0.1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C5-45E4-9593-695F376ED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33</c:v>
                </c:pt>
                <c:pt idx="1">
                  <c:v>33</c:v>
                </c:pt>
                <c:pt idx="2">
                  <c:v>34.49</c:v>
                </c:pt>
                <c:pt idx="3">
                  <c:v>33.33</c:v>
                </c:pt>
                <c:pt idx="4">
                  <c:v>34.770000000000003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A-4D87-AF8B-647249D90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49.68</c:v>
                </c:pt>
                <c:pt idx="1">
                  <c:v>49.27</c:v>
                </c:pt>
                <c:pt idx="2">
                  <c:v>49.47</c:v>
                </c:pt>
                <c:pt idx="3">
                  <c:v>48.19</c:v>
                </c:pt>
                <c:pt idx="4">
                  <c:v>47.32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A-4D87-AF8B-647249D90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94.63</c:v>
                </c:pt>
                <c:pt idx="1">
                  <c:v>93.75</c:v>
                </c:pt>
                <c:pt idx="2">
                  <c:v>95.95</c:v>
                </c:pt>
                <c:pt idx="3">
                  <c:v>93.76</c:v>
                </c:pt>
                <c:pt idx="4">
                  <c:v>94.2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D-4F32-80F3-1979D575F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83.35</c:v>
                </c:pt>
                <c:pt idx="1">
                  <c:v>83.16</c:v>
                </c:pt>
                <c:pt idx="2">
                  <c:v>82.06</c:v>
                </c:pt>
                <c:pt idx="3">
                  <c:v>82.26</c:v>
                </c:pt>
                <c:pt idx="4">
                  <c:v>81.33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AD-4F32-80F3-1979D575F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82.35</c:v>
                </c:pt>
                <c:pt idx="1">
                  <c:v>83.04</c:v>
                </c:pt>
                <c:pt idx="2">
                  <c:v>76.459999999999994</c:v>
                </c:pt>
                <c:pt idx="3">
                  <c:v>69.8</c:v>
                </c:pt>
                <c:pt idx="4">
                  <c:v>86.64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5-4007-931B-334354A83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65-4007-931B-334354A83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A-43B9-B5B2-8237865F9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1A-43B9-B5B2-8237865F9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1-4AC8-BBC0-7059714BD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1-4AC8-BBC0-7059714BD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A-4FD4-96CB-655F09BB4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A-4FD4-96CB-655F09BB4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7-41A9-AEF3-E046522E0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F7-41A9-AEF3-E046522E0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585.34</c:v>
                </c:pt>
                <c:pt idx="1">
                  <c:v>683.17</c:v>
                </c:pt>
                <c:pt idx="2">
                  <c:v>400.29</c:v>
                </c:pt>
                <c:pt idx="3">
                  <c:v>409.02</c:v>
                </c:pt>
                <c:pt idx="4">
                  <c:v>578.74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D-4344-9A8D-BDEDDF3D2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1048.23</c:v>
                </c:pt>
                <c:pt idx="1">
                  <c:v>1130.42</c:v>
                </c:pt>
                <c:pt idx="2">
                  <c:v>1245.0999999999999</c:v>
                </c:pt>
                <c:pt idx="3">
                  <c:v>1108.8</c:v>
                </c:pt>
                <c:pt idx="4">
                  <c:v>1194.56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7D-4344-9A8D-BDEDDF3D2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25.62</c:v>
                </c:pt>
                <c:pt idx="1">
                  <c:v>25.34</c:v>
                </c:pt>
                <c:pt idx="2">
                  <c:v>22.82</c:v>
                </c:pt>
                <c:pt idx="3">
                  <c:v>20.8</c:v>
                </c:pt>
                <c:pt idx="4">
                  <c:v>21.13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E-4970-9D81-C5EAD7B32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78.92</c:v>
                </c:pt>
                <c:pt idx="1">
                  <c:v>74.17</c:v>
                </c:pt>
                <c:pt idx="2">
                  <c:v>79.77</c:v>
                </c:pt>
                <c:pt idx="3">
                  <c:v>79.63</c:v>
                </c:pt>
                <c:pt idx="4">
                  <c:v>76.78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1E-4970-9D81-C5EAD7B32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559.33000000000004</c:v>
                </c:pt>
                <c:pt idx="1">
                  <c:v>560.20000000000005</c:v>
                </c:pt>
                <c:pt idx="2">
                  <c:v>620.98</c:v>
                </c:pt>
                <c:pt idx="3">
                  <c:v>677.6</c:v>
                </c:pt>
                <c:pt idx="4">
                  <c:v>565.23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AE-467F-815E-DCA0CC27B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220.31</c:v>
                </c:pt>
                <c:pt idx="1">
                  <c:v>230.95</c:v>
                </c:pt>
                <c:pt idx="2">
                  <c:v>214.56</c:v>
                </c:pt>
                <c:pt idx="3">
                  <c:v>213.66</c:v>
                </c:pt>
                <c:pt idx="4">
                  <c:v>224.31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AE-467F-815E-DCA0CC27B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J50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大阪府　能勢町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Cd2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9267</v>
      </c>
      <c r="AM8" s="46"/>
      <c r="AN8" s="46"/>
      <c r="AO8" s="46"/>
      <c r="AP8" s="46"/>
      <c r="AQ8" s="46"/>
      <c r="AR8" s="46"/>
      <c r="AS8" s="46"/>
      <c r="AT8" s="45">
        <f>データ!T6</f>
        <v>98.75</v>
      </c>
      <c r="AU8" s="45"/>
      <c r="AV8" s="45"/>
      <c r="AW8" s="45"/>
      <c r="AX8" s="45"/>
      <c r="AY8" s="45"/>
      <c r="AZ8" s="45"/>
      <c r="BA8" s="45"/>
      <c r="BB8" s="45">
        <f>データ!U6</f>
        <v>93.84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14.42</v>
      </c>
      <c r="Q10" s="45"/>
      <c r="R10" s="45"/>
      <c r="S10" s="45"/>
      <c r="T10" s="45"/>
      <c r="U10" s="45"/>
      <c r="V10" s="45"/>
      <c r="W10" s="45">
        <f>データ!Q6</f>
        <v>84.75</v>
      </c>
      <c r="X10" s="45"/>
      <c r="Y10" s="45"/>
      <c r="Z10" s="45"/>
      <c r="AA10" s="45"/>
      <c r="AB10" s="45"/>
      <c r="AC10" s="45"/>
      <c r="AD10" s="46">
        <f>データ!R6</f>
        <v>2313</v>
      </c>
      <c r="AE10" s="46"/>
      <c r="AF10" s="46"/>
      <c r="AG10" s="46"/>
      <c r="AH10" s="46"/>
      <c r="AI10" s="46"/>
      <c r="AJ10" s="46"/>
      <c r="AK10" s="2"/>
      <c r="AL10" s="46">
        <f>データ!V6</f>
        <v>1327</v>
      </c>
      <c r="AM10" s="46"/>
      <c r="AN10" s="46"/>
      <c r="AO10" s="46"/>
      <c r="AP10" s="46"/>
      <c r="AQ10" s="46"/>
      <c r="AR10" s="46"/>
      <c r="AS10" s="46"/>
      <c r="AT10" s="45">
        <f>データ!W6</f>
        <v>1.06</v>
      </c>
      <c r="AU10" s="45"/>
      <c r="AV10" s="45"/>
      <c r="AW10" s="45"/>
      <c r="AX10" s="45"/>
      <c r="AY10" s="45"/>
      <c r="AZ10" s="45"/>
      <c r="BA10" s="45"/>
      <c r="BB10" s="45">
        <f>データ!X6</f>
        <v>1251.8900000000001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118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119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【652.82】</v>
      </c>
      <c r="I86" s="12" t="str">
        <f>データ!CA6</f>
        <v>【97.61】</v>
      </c>
      <c r="J86" s="12" t="str">
        <f>データ!CL6</f>
        <v>【138.29】</v>
      </c>
      <c r="K86" s="12" t="str">
        <f>データ!CW6</f>
        <v>【59.10】</v>
      </c>
      <c r="L86" s="12" t="str">
        <f>データ!DH6</f>
        <v>【95.82】</v>
      </c>
      <c r="M86" s="12" t="s">
        <v>44</v>
      </c>
      <c r="N86" s="12" t="s">
        <v>43</v>
      </c>
      <c r="O86" s="12" t="str">
        <f>データ!EO6</f>
        <v>【0.23】</v>
      </c>
    </row>
  </sheetData>
  <sheetProtection algorithmName="SHA-512" hashValue="Nwki4cNENpfTufgDWku3vXw1Ax9+qOIkUm9XSGxzye2XL33jm+wQX+Sh9AHt2wMAUodQg65V2aduRGXvkec8gQ==" saltValue="VNuSQRj/V9XgaA33O/iHF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273228</v>
      </c>
      <c r="D6" s="19">
        <f t="shared" si="3"/>
        <v>47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大阪府　能勢町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14.42</v>
      </c>
      <c r="Q6" s="20">
        <f t="shared" si="3"/>
        <v>84.75</v>
      </c>
      <c r="R6" s="20">
        <f t="shared" si="3"/>
        <v>2313</v>
      </c>
      <c r="S6" s="20">
        <f t="shared" si="3"/>
        <v>9267</v>
      </c>
      <c r="T6" s="20">
        <f t="shared" si="3"/>
        <v>98.75</v>
      </c>
      <c r="U6" s="20">
        <f t="shared" si="3"/>
        <v>93.84</v>
      </c>
      <c r="V6" s="20">
        <f t="shared" si="3"/>
        <v>1327</v>
      </c>
      <c r="W6" s="20">
        <f t="shared" si="3"/>
        <v>1.06</v>
      </c>
      <c r="X6" s="20">
        <f t="shared" si="3"/>
        <v>1251.8900000000001</v>
      </c>
      <c r="Y6" s="21">
        <f>IF(Y7="",NA(),Y7)</f>
        <v>82.35</v>
      </c>
      <c r="Z6" s="21">
        <f t="shared" ref="Z6:AH6" si="4">IF(Z7="",NA(),Z7)</f>
        <v>83.04</v>
      </c>
      <c r="AA6" s="21">
        <f t="shared" si="4"/>
        <v>76.459999999999994</v>
      </c>
      <c r="AB6" s="21">
        <f t="shared" si="4"/>
        <v>69.8</v>
      </c>
      <c r="AC6" s="21">
        <f t="shared" si="4"/>
        <v>86.64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585.34</v>
      </c>
      <c r="BG6" s="21">
        <f t="shared" ref="BG6:BO6" si="7">IF(BG7="",NA(),BG7)</f>
        <v>683.17</v>
      </c>
      <c r="BH6" s="21">
        <f t="shared" si="7"/>
        <v>400.29</v>
      </c>
      <c r="BI6" s="21">
        <f t="shared" si="7"/>
        <v>409.02</v>
      </c>
      <c r="BJ6" s="21">
        <f t="shared" si="7"/>
        <v>578.74</v>
      </c>
      <c r="BK6" s="21">
        <f t="shared" si="7"/>
        <v>1048.23</v>
      </c>
      <c r="BL6" s="21">
        <f t="shared" si="7"/>
        <v>1130.42</v>
      </c>
      <c r="BM6" s="21">
        <f t="shared" si="7"/>
        <v>1245.0999999999999</v>
      </c>
      <c r="BN6" s="21">
        <f t="shared" si="7"/>
        <v>1108.8</v>
      </c>
      <c r="BO6" s="21">
        <f t="shared" si="7"/>
        <v>1194.56</v>
      </c>
      <c r="BP6" s="20" t="str">
        <f>IF(BP7="","",IF(BP7="-","【-】","【"&amp;SUBSTITUTE(TEXT(BP7,"#,##0.00"),"-","△")&amp;"】"))</f>
        <v>【652.82】</v>
      </c>
      <c r="BQ6" s="21">
        <f>IF(BQ7="",NA(),BQ7)</f>
        <v>25.62</v>
      </c>
      <c r="BR6" s="21">
        <f t="shared" ref="BR6:BZ6" si="8">IF(BR7="",NA(),BR7)</f>
        <v>25.34</v>
      </c>
      <c r="BS6" s="21">
        <f t="shared" si="8"/>
        <v>22.82</v>
      </c>
      <c r="BT6" s="21">
        <f t="shared" si="8"/>
        <v>20.8</v>
      </c>
      <c r="BU6" s="21">
        <f t="shared" si="8"/>
        <v>21.13</v>
      </c>
      <c r="BV6" s="21">
        <f t="shared" si="8"/>
        <v>78.92</v>
      </c>
      <c r="BW6" s="21">
        <f t="shared" si="8"/>
        <v>74.17</v>
      </c>
      <c r="BX6" s="21">
        <f t="shared" si="8"/>
        <v>79.77</v>
      </c>
      <c r="BY6" s="21">
        <f t="shared" si="8"/>
        <v>79.63</v>
      </c>
      <c r="BZ6" s="21">
        <f t="shared" si="8"/>
        <v>76.78</v>
      </c>
      <c r="CA6" s="20" t="str">
        <f>IF(CA7="","",IF(CA7="-","【-】","【"&amp;SUBSTITUTE(TEXT(CA7,"#,##0.00"),"-","△")&amp;"】"))</f>
        <v>【97.61】</v>
      </c>
      <c r="CB6" s="21">
        <f>IF(CB7="",NA(),CB7)</f>
        <v>559.33000000000004</v>
      </c>
      <c r="CC6" s="21">
        <f t="shared" ref="CC6:CK6" si="9">IF(CC7="",NA(),CC7)</f>
        <v>560.20000000000005</v>
      </c>
      <c r="CD6" s="21">
        <f t="shared" si="9"/>
        <v>620.98</v>
      </c>
      <c r="CE6" s="21">
        <f t="shared" si="9"/>
        <v>677.6</v>
      </c>
      <c r="CF6" s="21">
        <f t="shared" si="9"/>
        <v>565.23</v>
      </c>
      <c r="CG6" s="21">
        <f t="shared" si="9"/>
        <v>220.31</v>
      </c>
      <c r="CH6" s="21">
        <f t="shared" si="9"/>
        <v>230.95</v>
      </c>
      <c r="CI6" s="21">
        <f t="shared" si="9"/>
        <v>214.56</v>
      </c>
      <c r="CJ6" s="21">
        <f t="shared" si="9"/>
        <v>213.66</v>
      </c>
      <c r="CK6" s="21">
        <f t="shared" si="9"/>
        <v>224.31</v>
      </c>
      <c r="CL6" s="20" t="str">
        <f>IF(CL7="","",IF(CL7="-","【-】","【"&amp;SUBSTITUTE(TEXT(CL7,"#,##0.00"),"-","△")&amp;"】"))</f>
        <v>【138.29】</v>
      </c>
      <c r="CM6" s="21">
        <f>IF(CM7="",NA(),CM7)</f>
        <v>33</v>
      </c>
      <c r="CN6" s="21">
        <f t="shared" ref="CN6:CV6" si="10">IF(CN7="",NA(),CN7)</f>
        <v>33</v>
      </c>
      <c r="CO6" s="21">
        <f t="shared" si="10"/>
        <v>34.49</v>
      </c>
      <c r="CP6" s="21">
        <f t="shared" si="10"/>
        <v>33.33</v>
      </c>
      <c r="CQ6" s="21">
        <f t="shared" si="10"/>
        <v>34.770000000000003</v>
      </c>
      <c r="CR6" s="21">
        <f t="shared" si="10"/>
        <v>49.68</v>
      </c>
      <c r="CS6" s="21">
        <f t="shared" si="10"/>
        <v>49.27</v>
      </c>
      <c r="CT6" s="21">
        <f t="shared" si="10"/>
        <v>49.47</v>
      </c>
      <c r="CU6" s="21">
        <f t="shared" si="10"/>
        <v>48.19</v>
      </c>
      <c r="CV6" s="21">
        <f t="shared" si="10"/>
        <v>47.32</v>
      </c>
      <c r="CW6" s="20" t="str">
        <f>IF(CW7="","",IF(CW7="-","【-】","【"&amp;SUBSTITUTE(TEXT(CW7,"#,##0.00"),"-","△")&amp;"】"))</f>
        <v>【59.10】</v>
      </c>
      <c r="CX6" s="21">
        <f>IF(CX7="",NA(),CX7)</f>
        <v>94.63</v>
      </c>
      <c r="CY6" s="21">
        <f t="shared" ref="CY6:DG6" si="11">IF(CY7="",NA(),CY7)</f>
        <v>93.75</v>
      </c>
      <c r="CZ6" s="21">
        <f t="shared" si="11"/>
        <v>95.95</v>
      </c>
      <c r="DA6" s="21">
        <f t="shared" si="11"/>
        <v>93.76</v>
      </c>
      <c r="DB6" s="21">
        <f t="shared" si="11"/>
        <v>94.2</v>
      </c>
      <c r="DC6" s="21">
        <f t="shared" si="11"/>
        <v>83.35</v>
      </c>
      <c r="DD6" s="21">
        <f t="shared" si="11"/>
        <v>83.16</v>
      </c>
      <c r="DE6" s="21">
        <f t="shared" si="11"/>
        <v>82.06</v>
      </c>
      <c r="DF6" s="21">
        <f t="shared" si="11"/>
        <v>82.26</v>
      </c>
      <c r="DG6" s="21">
        <f t="shared" si="11"/>
        <v>81.33</v>
      </c>
      <c r="DH6" s="20" t="str">
        <f>IF(DH7="","",IF(DH7="-","【-】","【"&amp;SUBSTITUTE(TEXT(DH7,"#,##0.00"),"-","△")&amp;"】"))</f>
        <v>【95.82】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0.12</v>
      </c>
      <c r="EK6" s="21">
        <f t="shared" si="14"/>
        <v>0.1</v>
      </c>
      <c r="EL6" s="21">
        <f t="shared" si="14"/>
        <v>0.32</v>
      </c>
      <c r="EM6" s="21">
        <f t="shared" si="14"/>
        <v>0.1</v>
      </c>
      <c r="EN6" s="21">
        <f t="shared" si="14"/>
        <v>0.09</v>
      </c>
      <c r="EO6" s="20" t="str">
        <f>IF(EO7="","",IF(EO7="-","【-】","【"&amp;SUBSTITUTE(TEXT(EO7,"#,##0.00"),"-","△")&amp;"】"))</f>
        <v>【0.23】</v>
      </c>
    </row>
    <row r="7" spans="1:145" s="22" customFormat="1" x14ac:dyDescent="0.15">
      <c r="A7" s="14"/>
      <c r="B7" s="23">
        <v>2022</v>
      </c>
      <c r="C7" s="23">
        <v>273228</v>
      </c>
      <c r="D7" s="23">
        <v>47</v>
      </c>
      <c r="E7" s="23">
        <v>17</v>
      </c>
      <c r="F7" s="23">
        <v>1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14.42</v>
      </c>
      <c r="Q7" s="24">
        <v>84.75</v>
      </c>
      <c r="R7" s="24">
        <v>2313</v>
      </c>
      <c r="S7" s="24">
        <v>9267</v>
      </c>
      <c r="T7" s="24">
        <v>98.75</v>
      </c>
      <c r="U7" s="24">
        <v>93.84</v>
      </c>
      <c r="V7" s="24">
        <v>1327</v>
      </c>
      <c r="W7" s="24">
        <v>1.06</v>
      </c>
      <c r="X7" s="24">
        <v>1251.8900000000001</v>
      </c>
      <c r="Y7" s="24">
        <v>82.35</v>
      </c>
      <c r="Z7" s="24">
        <v>83.04</v>
      </c>
      <c r="AA7" s="24">
        <v>76.459999999999994</v>
      </c>
      <c r="AB7" s="24">
        <v>69.8</v>
      </c>
      <c r="AC7" s="24">
        <v>86.64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585.34</v>
      </c>
      <c r="BG7" s="24">
        <v>683.17</v>
      </c>
      <c r="BH7" s="24">
        <v>400.29</v>
      </c>
      <c r="BI7" s="24">
        <v>409.02</v>
      </c>
      <c r="BJ7" s="24">
        <v>578.74</v>
      </c>
      <c r="BK7" s="24">
        <v>1048.23</v>
      </c>
      <c r="BL7" s="24">
        <v>1130.42</v>
      </c>
      <c r="BM7" s="24">
        <v>1245.0999999999999</v>
      </c>
      <c r="BN7" s="24">
        <v>1108.8</v>
      </c>
      <c r="BO7" s="24">
        <v>1194.56</v>
      </c>
      <c r="BP7" s="24">
        <v>652.82000000000005</v>
      </c>
      <c r="BQ7" s="24">
        <v>25.62</v>
      </c>
      <c r="BR7" s="24">
        <v>25.34</v>
      </c>
      <c r="BS7" s="24">
        <v>22.82</v>
      </c>
      <c r="BT7" s="24">
        <v>20.8</v>
      </c>
      <c r="BU7" s="24">
        <v>21.13</v>
      </c>
      <c r="BV7" s="24">
        <v>78.92</v>
      </c>
      <c r="BW7" s="24">
        <v>74.17</v>
      </c>
      <c r="BX7" s="24">
        <v>79.77</v>
      </c>
      <c r="BY7" s="24">
        <v>79.63</v>
      </c>
      <c r="BZ7" s="24">
        <v>76.78</v>
      </c>
      <c r="CA7" s="24">
        <v>97.61</v>
      </c>
      <c r="CB7" s="24">
        <v>559.33000000000004</v>
      </c>
      <c r="CC7" s="24">
        <v>560.20000000000005</v>
      </c>
      <c r="CD7" s="24">
        <v>620.98</v>
      </c>
      <c r="CE7" s="24">
        <v>677.6</v>
      </c>
      <c r="CF7" s="24">
        <v>565.23</v>
      </c>
      <c r="CG7" s="24">
        <v>220.31</v>
      </c>
      <c r="CH7" s="24">
        <v>230.95</v>
      </c>
      <c r="CI7" s="24">
        <v>214.56</v>
      </c>
      <c r="CJ7" s="24">
        <v>213.66</v>
      </c>
      <c r="CK7" s="24">
        <v>224.31</v>
      </c>
      <c r="CL7" s="24">
        <v>138.29</v>
      </c>
      <c r="CM7" s="24">
        <v>33</v>
      </c>
      <c r="CN7" s="24">
        <v>33</v>
      </c>
      <c r="CO7" s="24">
        <v>34.49</v>
      </c>
      <c r="CP7" s="24">
        <v>33.33</v>
      </c>
      <c r="CQ7" s="24">
        <v>34.770000000000003</v>
      </c>
      <c r="CR7" s="24">
        <v>49.68</v>
      </c>
      <c r="CS7" s="24">
        <v>49.27</v>
      </c>
      <c r="CT7" s="24">
        <v>49.47</v>
      </c>
      <c r="CU7" s="24">
        <v>48.19</v>
      </c>
      <c r="CV7" s="24">
        <v>47.32</v>
      </c>
      <c r="CW7" s="24">
        <v>59.1</v>
      </c>
      <c r="CX7" s="24">
        <v>94.63</v>
      </c>
      <c r="CY7" s="24">
        <v>93.75</v>
      </c>
      <c r="CZ7" s="24">
        <v>95.95</v>
      </c>
      <c r="DA7" s="24">
        <v>93.76</v>
      </c>
      <c r="DB7" s="24">
        <v>94.2</v>
      </c>
      <c r="DC7" s="24">
        <v>83.35</v>
      </c>
      <c r="DD7" s="24">
        <v>83.16</v>
      </c>
      <c r="DE7" s="24">
        <v>82.06</v>
      </c>
      <c r="DF7" s="24">
        <v>82.26</v>
      </c>
      <c r="DG7" s="24">
        <v>81.33</v>
      </c>
      <c r="DH7" s="24">
        <v>95.82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0.12</v>
      </c>
      <c r="EK7" s="24">
        <v>0.1</v>
      </c>
      <c r="EL7" s="24">
        <v>0.32</v>
      </c>
      <c r="EM7" s="24">
        <v>0.1</v>
      </c>
      <c r="EN7" s="24">
        <v>0.09</v>
      </c>
      <c r="EO7" s="24">
        <v>0.23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115</v>
      </c>
      <c r="F13" t="s">
        <v>114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2024-01-26T00:57:51Z</cp:lastPrinted>
  <dcterms:created xsi:type="dcterms:W3CDTF">2023-12-12T02:47:33Z</dcterms:created>
  <dcterms:modified xsi:type="dcterms:W3CDTF">2024-01-29T02:01:53Z</dcterms:modified>
  <cp:category/>
</cp:coreProperties>
</file>