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G0000sv0ns101\d11757$\doc\財政\04公営企業\01.決算統計\R5年度（R4決算）\22_経営比較分析表\08_アップロード　大浦作業中\02_アップロードデータ（分析表）\01-2_アップ前準備\"/>
    </mc:Choice>
  </mc:AlternateContent>
  <xr:revisionPtr revIDLastSave="0" documentId="13_ncr:1_{1A0FF8A6-FCFC-4B4A-AC9D-F0FBCE066A50}" xr6:coauthVersionLast="47" xr6:coauthVersionMax="47" xr10:uidLastSave="{00000000-0000-0000-0000-000000000000}"/>
  <workbookProtection workbookAlgorithmName="SHA-512" workbookHashValue="V65ZYgfG5KVA3z43Ui94t/JMMPMIEnRCFQ0OD84vEMTVzYG9i0JnMpwC7dNqolhBXzh2u9Wg6nu1xTeeIKF5qw==" workbookSaltValue="YWoiiGF55DgzpNh21UXwQA==" workbookSpinCount="100000" lockStructure="1"/>
  <bookViews>
    <workbookView xWindow="-108" yWindow="-108" windowWidth="23256" windowHeight="14160" xr2:uid="{00000000-000D-0000-FFFF-FFFF00000000}"/>
  </bookViews>
  <sheets>
    <sheet name="法適用_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O85" i="4" s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K85" i="4" s="1"/>
  <c r="CU6" i="5"/>
  <c r="CT6" i="5"/>
  <c r="CS6" i="5"/>
  <c r="CR6" i="5"/>
  <c r="CQ6" i="5"/>
  <c r="CP6" i="5"/>
  <c r="CO6" i="5"/>
  <c r="CN6" i="5"/>
  <c r="CM6" i="5"/>
  <c r="CL6" i="5"/>
  <c r="CK6" i="5"/>
  <c r="J85" i="4" s="1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G85" i="4" s="1"/>
  <c r="BC6" i="5"/>
  <c r="BB6" i="5"/>
  <c r="BA6" i="5"/>
  <c r="AZ6" i="5"/>
  <c r="AY6" i="5"/>
  <c r="AX6" i="5"/>
  <c r="AW6" i="5"/>
  <c r="AV6" i="5"/>
  <c r="AU6" i="5"/>
  <c r="AT6" i="5"/>
  <c r="AS6" i="5"/>
  <c r="F85" i="4" s="1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BB8" i="4" s="1"/>
  <c r="S6" i="5"/>
  <c r="AT8" i="4" s="1"/>
  <c r="R6" i="5"/>
  <c r="AL8" i="4" s="1"/>
  <c r="Q6" i="5"/>
  <c r="W10" i="4" s="1"/>
  <c r="P6" i="5"/>
  <c r="P10" i="4" s="1"/>
  <c r="O6" i="5"/>
  <c r="I10" i="4" s="1"/>
  <c r="N6" i="5"/>
  <c r="B10" i="4" s="1"/>
  <c r="M6" i="5"/>
  <c r="L6" i="5"/>
  <c r="K6" i="5"/>
  <c r="J6" i="5"/>
  <c r="I6" i="5"/>
  <c r="B8" i="4" s="1"/>
  <c r="H6" i="5"/>
  <c r="B6" i="4" s="1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N85" i="4"/>
  <c r="M85" i="4"/>
  <c r="L85" i="4"/>
  <c r="BB10" i="4"/>
  <c r="AT10" i="4"/>
  <c r="AL10" i="4"/>
  <c r="AD8" i="4"/>
  <c r="W8" i="4"/>
  <c r="P8" i="4"/>
  <c r="I8" i="4"/>
</calcChain>
</file>

<file path=xl/sharedStrings.xml><?xml version="1.0" encoding="utf-8"?>
<sst xmlns="http://schemas.openxmlformats.org/spreadsheetml/2006/main" count="228" uniqueCount="113">
  <si>
    <t>経営比較分析表（令和4年度決算）</t>
    <rPh sb="8" eb="10">
      <t>レイワ</t>
    </rPh>
    <rPh sb="11" eb="13">
      <t>ネンド</t>
    </rPh>
    <rPh sb="12" eb="13">
      <t>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</si>
  <si>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</si>
  <si>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</si>
  <si>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</si>
  <si>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</si>
  <si>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</si>
  <si>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</si>
  <si>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</si>
  <si>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</si>
  <si>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</si>
  <si>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</si>
  <si>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</si>
  <si>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</si>
  <si>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</si>
  <si>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</si>
  <si>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</si>
  <si>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</si>
  <si>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</si>
  <si>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</si>
  <si>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</si>
  <si>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</si>
  <si>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</si>
  <si>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</si>
  <si>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</si>
  <si>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</si>
  <si>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</si>
  <si>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</si>
  <si>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</si>
  <si>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</si>
  <si>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</si>
  <si>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</si>
  <si>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</si>
  <si>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</si>
  <si>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</si>
  <si>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</si>
  <si>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</si>
  <si>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</si>
  <si>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</si>
  <si>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</si>
  <si>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</si>
  <si>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</si>
  <si>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水道事業(法適用)</t>
    <rPh sb="0" eb="2">
      <t>スイドウ</t>
    </rPh>
    <rPh sb="2" eb="4">
      <t>ジギョウ</t>
    </rPh>
    <rPh sb="5" eb="6">
      <t>ホウ</t>
    </rPh>
    <rPh sb="6" eb="8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</si>
  <si>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</si>
  <si>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</si>
  <si>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</si>
  <si>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</si>
  <si>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</si>
  <si>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</si>
  <si>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</si>
  <si>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</si>
  <si>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</si>
  <si>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</si>
  <si>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</si>
  <si>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</si>
  <si>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</si>
  <si>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</si>
  <si>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</si>
  <si>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</si>
  <si>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</si>
  <si>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</si>
  <si>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</si>
  <si>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</si>
  <si>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</si>
  <si>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</si>
  <si>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</si>
  <si>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</si>
  <si>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</si>
  <si>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</si>
  <si>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</si>
  <si>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</si>
  <si>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</si>
  <si>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</si>
  <si>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</si>
  <si>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</si>
  <si>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</si>
  <si>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</si>
  <si>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</si>
  <si>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</si>
  <si>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  <rPh sb="0" eb="2">
      <t>キュウスイ</t>
    </rPh>
    <rPh sb="2" eb="4">
      <t>ジンコウ</t>
    </rPh>
    <phoneticPr fontId="4"/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</si>
  <si>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</si>
  <si>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</si>
  <si>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</si>
  <si>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</si>
  <si>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</si>
  <si>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</si>
  <si>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</si>
  <si>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</si>
  <si>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</si>
  <si>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</si>
  <si>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</si>
  <si>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</si>
  <si>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</si>
  <si>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</si>
  <si>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大阪府　高槻市</t>
  </si>
  <si>
    <t>法適用</t>
  </si>
  <si>
    <t>水道事業</t>
  </si>
  <si>
    <t>末端給水事業</t>
  </si>
  <si>
    <t>A1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</si>
  <si>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</si>
  <si>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</si>
  <si>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</si>
  <si>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</si>
  <si>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</si>
  <si>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</si>
  <si>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</si>
  <si>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</si>
  <si>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</si>
  <si>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</si>
  <si>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</si>
  <si>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</si>
  <si>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　現在は健全な経営状況ですが、本市の管路・施設の老朽化は進んでおり、今後さらなる事業費の増加が見込まれます。
　令和3年3月に経営戦略の内容を含む計画として策定した「高槻市水道事業基本計画(令和3年度～令和12年度)」に基づき、効率的な経営を行い、財源を確保しつつ必要な投資を行います。
　特に、管路の老朽化への対策については、過去の漏水履歴や埋設環境調査データを活用した更新基準に基づき、必要となる費用を抑えながら計画的に更新していきます。
　また、物価上昇等、社会情勢の変化が及ぼす影響を注視し、健全な事業運営を持続できるよう、さらなる経営基盤の強化に取り組みます。
</t>
    <phoneticPr fontId="4"/>
  </si>
  <si>
    <t>　①経常収支比率は100％を上回っており、収支は健全な水準を維持しているものの、近年は水需要の低下等に伴い、新型コロナウイルス感染症の影響で特異な値となった令和2年度を除き、低下傾向にあります。
　③流動比率は100％を大きく上回っており、短期債務に対する支払能力を十分に有しています。類似団体平均値と比較して大きく上回っているのは、企業債の新規借入の抑制により、流動負債が少なくなっているためです。
　④企業債残高対給水収益比率は、平成15年度を最後に、現在に至るまで企業債新規借入を行わず抑制に努めた結果、類似団体平均値と比較して顕著に低くなっています。
　⑤料金回収率は、水道料金の基本料金の無償化（4か月間）を実施したことで100％を下回りましたが、無償化を実施しなかった場合は106.5％となり、類似団体平均値を上回ります。給水に係る費用を給水収益で確保できておりますが、近年は水需要の低下等に伴い、低下傾向にあります。
　⑥給水原価は類似団体平均を下回る水準で推移しており、効果的な事業運営が行われているといえます。
　⑦施設利用率は、類似団体平均値よりも高い水準を維持しており、効率的に施設を活用できています。
　⑧有収率は、類似団体平均値よりも高い水準を維持できています。</t>
    <rPh sb="40" eb="42">
      <t>キンネン</t>
    </rPh>
    <rPh sb="43" eb="44">
      <t>ミズ</t>
    </rPh>
    <rPh sb="44" eb="46">
      <t>ジュヨウ</t>
    </rPh>
    <rPh sb="47" eb="49">
      <t>テイカ</t>
    </rPh>
    <rPh sb="49" eb="50">
      <t>ナド</t>
    </rPh>
    <rPh sb="51" eb="52">
      <t>トモナ</t>
    </rPh>
    <rPh sb="54" eb="56">
      <t>シンガタ</t>
    </rPh>
    <rPh sb="63" eb="66">
      <t>カンセンショウ</t>
    </rPh>
    <rPh sb="67" eb="69">
      <t>エイキョウ</t>
    </rPh>
    <rPh sb="70" eb="72">
      <t>トクイ</t>
    </rPh>
    <rPh sb="73" eb="74">
      <t>アタイ</t>
    </rPh>
    <rPh sb="78" eb="80">
      <t>レイワ</t>
    </rPh>
    <rPh sb="81" eb="83">
      <t>ネンド</t>
    </rPh>
    <rPh sb="84" eb="85">
      <t>ノゾ</t>
    </rPh>
    <rPh sb="87" eb="89">
      <t>テイカ</t>
    </rPh>
    <rPh sb="89" eb="91">
      <t>ケイコウ</t>
    </rPh>
    <rPh sb="270" eb="271">
      <t>ヒク</t>
    </rPh>
    <rPh sb="309" eb="311">
      <t>ジッシ</t>
    </rPh>
    <rPh sb="321" eb="322">
      <t>シタ</t>
    </rPh>
    <rPh sb="329" eb="332">
      <t>ムショウカ</t>
    </rPh>
    <rPh sb="333" eb="335">
      <t>ジッシ</t>
    </rPh>
    <rPh sb="340" eb="342">
      <t>バアイ</t>
    </rPh>
    <rPh sb="353" eb="357">
      <t>ルイジダンタイ</t>
    </rPh>
    <rPh sb="357" eb="360">
      <t>ヘイキンチ</t>
    </rPh>
    <rPh sb="361" eb="363">
      <t>ウワマワ</t>
    </rPh>
    <rPh sb="375" eb="377">
      <t>キュウスイ</t>
    </rPh>
    <rPh sb="377" eb="379">
      <t>シュウエキ</t>
    </rPh>
    <rPh sb="380" eb="382">
      <t>カクホ</t>
    </rPh>
    <rPh sb="391" eb="393">
      <t>キンネン</t>
    </rPh>
    <rPh sb="394" eb="395">
      <t>ミズ</t>
    </rPh>
    <rPh sb="395" eb="397">
      <t>ジュヨウ</t>
    </rPh>
    <rPh sb="398" eb="400">
      <t>テイカ</t>
    </rPh>
    <rPh sb="400" eb="401">
      <t>ナド</t>
    </rPh>
    <rPh sb="402" eb="403">
      <t>トモナ</t>
    </rPh>
    <rPh sb="405" eb="407">
      <t>テイカ</t>
    </rPh>
    <rPh sb="407" eb="409">
      <t>ケイコウ</t>
    </rPh>
    <rPh sb="418" eb="420">
      <t>キュウスイ</t>
    </rPh>
    <rPh sb="420" eb="422">
      <t>ゲンカ</t>
    </rPh>
    <rPh sb="423" eb="425">
      <t>ルイジ</t>
    </rPh>
    <rPh sb="425" eb="427">
      <t>ダンタイ</t>
    </rPh>
    <rPh sb="427" eb="429">
      <t>ヘイキン</t>
    </rPh>
    <rPh sb="430" eb="432">
      <t>シタマワ</t>
    </rPh>
    <rPh sb="433" eb="435">
      <t>スイジュン</t>
    </rPh>
    <rPh sb="436" eb="438">
      <t>スイイ</t>
    </rPh>
    <rPh sb="443" eb="445">
      <t>コウカ</t>
    </rPh>
    <rPh sb="445" eb="446">
      <t>テキ</t>
    </rPh>
    <rPh sb="447" eb="449">
      <t>ジギョウ</t>
    </rPh>
    <rPh sb="449" eb="451">
      <t>ウンエイ</t>
    </rPh>
    <rPh sb="452" eb="453">
      <t>オコナ</t>
    </rPh>
    <phoneticPr fontId="4"/>
  </si>
  <si>
    <t>　①有形固定資産減価償却率は、類似団体平均値よりも高い水準が続いている状況です。
　②管路経年化率は、類似団体平均値の水準を下回っているものの、年々経年化は進んでいる状況です。
　③管路更新率は、計画どおり推移しており、引き続き老朽管の更新に取り組んでいきます。なお、令和3年度が類似団体平均値より低く、令和4年度が上回ったのは、水道用材料塗料メーカーの不適切行為の影響により、令和3年度工事の一部が令和4年度へ繰り越されたことによるものです。</t>
    <rPh sb="110" eb="111">
      <t>ヒ</t>
    </rPh>
    <rPh sb="112" eb="113">
      <t>ツヅ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</si>
</sst>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#,##0.00;&quot;△ &quot;#,##0.00"/>
    <numFmt numFmtId="180" formatCode="&quot;H&quot;yy"/>
    <numFmt numFmtId="181" formatCode="&quot;R&quot;dd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179" fontId="0" fillId="0" borderId="0" xfId="1" applyNumberFormat="1" applyFont="1" applyBorder="1" applyAlignment="1">
      <alignment vertical="center" shrinkToFit="1"/>
    </xf>
    <xf numFmtId="0" fontId="0" fillId="5" borderId="5" xfId="0" applyFill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49" fontId="3" fillId="0" borderId="0" xfId="0" applyNumberFormat="1" applyFont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5" fillId="0" borderId="3" xfId="0" applyFont="1" applyBorder="1" applyAlignment="1" applyProtection="1">
      <alignment horizontal="center" vertical="center" shrinkToFit="1"/>
      <protection hidden="1"/>
    </xf>
    <xf numFmtId="0" fontId="5" fillId="0" borderId="4" xfId="0" applyFont="1" applyBorder="1" applyAlignment="1" applyProtection="1">
      <alignment horizontal="center" vertical="center" shrinkToFit="1"/>
      <protection hidden="1"/>
    </xf>
    <xf numFmtId="0" fontId="5" fillId="0" borderId="5" xfId="0" applyFont="1" applyBorder="1" applyAlignment="1" applyProtection="1">
      <alignment horizontal="center" vertical="center" shrinkToFit="1"/>
      <protection hidden="1"/>
    </xf>
    <xf numFmtId="176" fontId="5" fillId="0" borderId="5" xfId="0" applyNumberFormat="1" applyFont="1" applyBorder="1" applyAlignment="1" applyProtection="1">
      <alignment horizontal="center" vertical="center" shrinkToFit="1"/>
      <protection hidden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7" fontId="5" fillId="0" borderId="3" xfId="0" applyNumberFormat="1" applyFont="1" applyBorder="1" applyAlignment="1" applyProtection="1">
      <alignment horizontal="center" vertical="center" shrinkToFit="1"/>
      <protection hidden="1"/>
    </xf>
    <xf numFmtId="177" fontId="5" fillId="0" borderId="5" xfId="0" applyNumberFormat="1" applyFont="1" applyBorder="1" applyAlignment="1" applyProtection="1">
      <alignment horizontal="center" vertical="center" shrinkToFit="1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0" fontId="15" fillId="0" borderId="11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12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7" fontId="5" fillId="0" borderId="4" xfId="0" applyNumberFormat="1" applyFont="1" applyBorder="1" applyAlignment="1" applyProtection="1">
      <alignment horizontal="center" vertical="center" shrinkToFit="1"/>
      <protection hidden="1"/>
    </xf>
    <xf numFmtId="0" fontId="16" fillId="0" borderId="6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6" fillId="0" borderId="9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7"/>
          <c:y val="0.1580694566902852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0.88</c:v>
                </c:pt>
                <c:pt idx="1">
                  <c:v>0.92</c:v>
                </c:pt>
                <c:pt idx="2">
                  <c:v>0.81</c:v>
                </c:pt>
                <c:pt idx="3">
                  <c:v>0.68</c:v>
                </c:pt>
                <c:pt idx="4">
                  <c:v>0.81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F5-4ADB-A4C2-1587C1F6C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66112"/>
        <c:axId val="202268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0.75</c:v>
                </c:pt>
                <c:pt idx="1">
                  <c:v>0.73</c:v>
                </c:pt>
                <c:pt idx="2">
                  <c:v>0.79</c:v>
                </c:pt>
                <c:pt idx="3">
                  <c:v>0.75</c:v>
                </c:pt>
                <c:pt idx="4">
                  <c:v>0.78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F5-4ADB-A4C2-1587C1F6CF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66112"/>
        <c:axId val="202268032"/>
      </c:lineChart>
      <c:dateAx>
        <c:axId val="202266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68032"/>
        <c:crosses val="autoZero"/>
        <c:auto val="1"/>
        <c:lblOffset val="100"/>
        <c:baseTimeUnit val="years"/>
      </c:dateAx>
      <c:valAx>
        <c:axId val="202268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66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89.51</c:v>
                </c:pt>
                <c:pt idx="1">
                  <c:v>89.37</c:v>
                </c:pt>
                <c:pt idx="2">
                  <c:v>90.84</c:v>
                </c:pt>
                <c:pt idx="3">
                  <c:v>89.26</c:v>
                </c:pt>
                <c:pt idx="4">
                  <c:v>87.9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26-4ACB-8BF9-53C9D8AEA5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403456"/>
        <c:axId val="2064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63.53</c:v>
                </c:pt>
                <c:pt idx="1">
                  <c:v>63.16</c:v>
                </c:pt>
                <c:pt idx="2">
                  <c:v>64.41</c:v>
                </c:pt>
                <c:pt idx="3">
                  <c:v>64.11</c:v>
                </c:pt>
                <c:pt idx="4">
                  <c:v>63.81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26-4ACB-8BF9-53C9D8AEA5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403456"/>
        <c:axId val="206409728"/>
      </c:lineChart>
      <c:dateAx>
        <c:axId val="206403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409728"/>
        <c:crosses val="autoZero"/>
        <c:auto val="1"/>
        <c:lblOffset val="100"/>
        <c:baseTimeUnit val="years"/>
      </c:dateAx>
      <c:valAx>
        <c:axId val="2064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95.64</c:v>
                </c:pt>
                <c:pt idx="1">
                  <c:v>94.68</c:v>
                </c:pt>
                <c:pt idx="2">
                  <c:v>95.2</c:v>
                </c:pt>
                <c:pt idx="3">
                  <c:v>95.76</c:v>
                </c:pt>
                <c:pt idx="4">
                  <c:v>95.1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2D-43F7-9D81-3753F914E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513664"/>
        <c:axId val="206515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91.58</c:v>
                </c:pt>
                <c:pt idx="1">
                  <c:v>91.48</c:v>
                </c:pt>
                <c:pt idx="2">
                  <c:v>91.64</c:v>
                </c:pt>
                <c:pt idx="3">
                  <c:v>92.09</c:v>
                </c:pt>
                <c:pt idx="4">
                  <c:v>91.76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2D-43F7-9D81-3753F914E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513664"/>
        <c:axId val="206515584"/>
      </c:lineChart>
      <c:dateAx>
        <c:axId val="206513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515584"/>
        <c:crosses val="autoZero"/>
        <c:auto val="1"/>
        <c:lblOffset val="100"/>
        <c:baseTimeUnit val="years"/>
      </c:dateAx>
      <c:valAx>
        <c:axId val="206515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513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7"/>
          <c:y val="0.15806945669028497"/>
          <c:w val="0.8602616255212191"/>
          <c:h val="0.54627248298936959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121.14</c:v>
                </c:pt>
                <c:pt idx="1">
                  <c:v>120.59</c:v>
                </c:pt>
                <c:pt idx="2">
                  <c:v>123.05</c:v>
                </c:pt>
                <c:pt idx="3">
                  <c:v>117.74</c:v>
                </c:pt>
                <c:pt idx="4">
                  <c:v>115.09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7B-4120-9AA5-88E3539D7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302592"/>
        <c:axId val="20230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115.41</c:v>
                </c:pt>
                <c:pt idx="1">
                  <c:v>113.57</c:v>
                </c:pt>
                <c:pt idx="2">
                  <c:v>112.59</c:v>
                </c:pt>
                <c:pt idx="3">
                  <c:v>113.87</c:v>
                </c:pt>
                <c:pt idx="4">
                  <c:v>109.87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7B-4120-9AA5-88E3539D7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302592"/>
        <c:axId val="202304512"/>
      </c:lineChart>
      <c:dateAx>
        <c:axId val="2023025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304512"/>
        <c:crosses val="autoZero"/>
        <c:auto val="1"/>
        <c:lblOffset val="100"/>
        <c:baseTimeUnit val="years"/>
      </c:dateAx>
      <c:valAx>
        <c:axId val="2023045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302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21" l="0.70000000000000062" r="0.70000000000000062" t="0.7500000000000122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52.49</c:v>
                </c:pt>
                <c:pt idx="1">
                  <c:v>52.79</c:v>
                </c:pt>
                <c:pt idx="2">
                  <c:v>53.6</c:v>
                </c:pt>
                <c:pt idx="3">
                  <c:v>54.56</c:v>
                </c:pt>
                <c:pt idx="4">
                  <c:v>55.5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05-412D-9FF5-BD2A5BD04C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26048"/>
        <c:axId val="205027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50.41</c:v>
                </c:pt>
                <c:pt idx="1">
                  <c:v>51.13</c:v>
                </c:pt>
                <c:pt idx="2">
                  <c:v>51.62</c:v>
                </c:pt>
                <c:pt idx="3">
                  <c:v>52.16</c:v>
                </c:pt>
                <c:pt idx="4">
                  <c:v>52.59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05-412D-9FF5-BD2A5BD04C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26048"/>
        <c:axId val="205027968"/>
      </c:lineChart>
      <c:dateAx>
        <c:axId val="20502604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27968"/>
        <c:crosses val="autoZero"/>
        <c:auto val="1"/>
        <c:lblOffset val="100"/>
        <c:baseTimeUnit val="years"/>
      </c:dateAx>
      <c:valAx>
        <c:axId val="205027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26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4"/>
          <c:y val="0.1580694566902851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データ!$DS$6:$DW$6</c:f>
              <c:numCache>
                <c:formatCode>#,##0.00;"△"#,##0.00;"-"</c:formatCode>
                <c:ptCount val="5"/>
                <c:pt idx="0">
                  <c:v>14.61</c:v>
                </c:pt>
                <c:pt idx="1">
                  <c:v>15.32</c:v>
                </c:pt>
                <c:pt idx="2">
                  <c:v>16.149999999999999</c:v>
                </c:pt>
                <c:pt idx="3">
                  <c:v>17.64</c:v>
                </c:pt>
                <c:pt idx="4">
                  <c:v>18.559999999999999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1E-4235-9D90-C04B66BC2E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054720"/>
        <c:axId val="205056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#,##0.00;"△"#,##0.00;"-"</c:formatCode>
                <c:ptCount val="5"/>
                <c:pt idx="0">
                  <c:v>20.36</c:v>
                </c:pt>
                <c:pt idx="1">
                  <c:v>22.41</c:v>
                </c:pt>
                <c:pt idx="2">
                  <c:v>23.68</c:v>
                </c:pt>
                <c:pt idx="3">
                  <c:v>25.76</c:v>
                </c:pt>
                <c:pt idx="4">
                  <c:v>27.51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1E-4235-9D90-C04B66BC2E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054720"/>
        <c:axId val="205056640"/>
      </c:lineChart>
      <c:dateAx>
        <c:axId val="2050547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056640"/>
        <c:crosses val="autoZero"/>
        <c:auto val="1"/>
        <c:lblOffset val="100"/>
        <c:baseTimeUnit val="years"/>
      </c:dateAx>
      <c:valAx>
        <c:axId val="205056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054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66" l="0.70000000000000062" r="0.70000000000000062" t="0.75000000000001266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CD-4EB5-A7E4-1CE0CCB20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60832"/>
        <c:axId val="205162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CD-4EB5-A7E4-1CE0CCB20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60832"/>
        <c:axId val="205162752"/>
      </c:lineChart>
      <c:dateAx>
        <c:axId val="205160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62752"/>
        <c:crosses val="autoZero"/>
        <c:auto val="1"/>
        <c:lblOffset val="100"/>
        <c:baseTimeUnit val="years"/>
      </c:dateAx>
      <c:valAx>
        <c:axId val="20516275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60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594.30999999999995</c:v>
                </c:pt>
                <c:pt idx="1">
                  <c:v>424.96</c:v>
                </c:pt>
                <c:pt idx="2">
                  <c:v>490.65</c:v>
                </c:pt>
                <c:pt idx="3">
                  <c:v>614.27</c:v>
                </c:pt>
                <c:pt idx="4">
                  <c:v>682.87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24-478A-AD21-F2F6D336C4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176192"/>
        <c:axId val="205190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258.22000000000003</c:v>
                </c:pt>
                <c:pt idx="1">
                  <c:v>250.03</c:v>
                </c:pt>
                <c:pt idx="2">
                  <c:v>239.45</c:v>
                </c:pt>
                <c:pt idx="3">
                  <c:v>246.01</c:v>
                </c:pt>
                <c:pt idx="4">
                  <c:v>228.89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24-478A-AD21-F2F6D336C4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176192"/>
        <c:axId val="205190656"/>
      </c:lineChart>
      <c:dateAx>
        <c:axId val="2051761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190656"/>
        <c:crosses val="autoZero"/>
        <c:auto val="1"/>
        <c:lblOffset val="100"/>
        <c:baseTimeUnit val="years"/>
      </c:dateAx>
      <c:valAx>
        <c:axId val="20519065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176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20.57</c:v>
                </c:pt>
                <c:pt idx="1">
                  <c:v>16.920000000000002</c:v>
                </c:pt>
                <c:pt idx="2">
                  <c:v>13.72</c:v>
                </c:pt>
                <c:pt idx="3">
                  <c:v>9.83</c:v>
                </c:pt>
                <c:pt idx="4">
                  <c:v>7.72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37-4CCE-8DFB-321ECC71EC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24960"/>
        <c:axId val="205239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255.12</c:v>
                </c:pt>
                <c:pt idx="1">
                  <c:v>254.19</c:v>
                </c:pt>
                <c:pt idx="2">
                  <c:v>259.56</c:v>
                </c:pt>
                <c:pt idx="3">
                  <c:v>248.92</c:v>
                </c:pt>
                <c:pt idx="4">
                  <c:v>251.26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37-4CCE-8DFB-321ECC71EC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24960"/>
        <c:axId val="205239424"/>
      </c:lineChart>
      <c:dateAx>
        <c:axId val="2052249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39424"/>
        <c:crosses val="autoZero"/>
        <c:auto val="1"/>
        <c:lblOffset val="100"/>
        <c:baseTimeUnit val="years"/>
      </c:dateAx>
      <c:valAx>
        <c:axId val="20523942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24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114.34</c:v>
                </c:pt>
                <c:pt idx="1">
                  <c:v>112.8</c:v>
                </c:pt>
                <c:pt idx="2">
                  <c:v>110.05</c:v>
                </c:pt>
                <c:pt idx="3">
                  <c:v>108.8</c:v>
                </c:pt>
                <c:pt idx="4">
                  <c:v>95.78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A4-4F88-B68E-9AD0579DA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81920"/>
        <c:axId val="205288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109.12</c:v>
                </c:pt>
                <c:pt idx="1">
                  <c:v>107.42</c:v>
                </c:pt>
                <c:pt idx="2">
                  <c:v>105.07</c:v>
                </c:pt>
                <c:pt idx="3">
                  <c:v>107.54</c:v>
                </c:pt>
                <c:pt idx="4">
                  <c:v>101.93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A4-4F88-B68E-9AD0579DA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5281920"/>
        <c:axId val="205288192"/>
      </c:lineChart>
      <c:dateAx>
        <c:axId val="2052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5288192"/>
        <c:crosses val="autoZero"/>
        <c:auto val="1"/>
        <c:lblOffset val="100"/>
        <c:baseTimeUnit val="years"/>
      </c:dateAx>
      <c:valAx>
        <c:axId val="205288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52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8"/>
          <c:y val="0.1580694566902850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130.28</c:v>
                </c:pt>
                <c:pt idx="1">
                  <c:v>131.36000000000001</c:v>
                </c:pt>
                <c:pt idx="2">
                  <c:v>126.78</c:v>
                </c:pt>
                <c:pt idx="3">
                  <c:v>131.47</c:v>
                </c:pt>
                <c:pt idx="4">
                  <c:v>137.32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4F-482D-88DD-ACEFDD1D80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87456"/>
        <c:axId val="206393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153.88</c:v>
                </c:pt>
                <c:pt idx="1">
                  <c:v>157.19</c:v>
                </c:pt>
                <c:pt idx="2">
                  <c:v>153.71</c:v>
                </c:pt>
                <c:pt idx="3">
                  <c:v>155.9</c:v>
                </c:pt>
                <c:pt idx="4">
                  <c:v>162.47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4F-482D-88DD-ACEFDD1D80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6387456"/>
        <c:axId val="206393728"/>
      </c:lineChart>
      <c:dateAx>
        <c:axId val="2063874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393728"/>
        <c:crosses val="autoZero"/>
        <c:auto val="1"/>
        <c:lblOffset val="100"/>
        <c:baseTimeUnit val="years"/>
      </c:dateAx>
      <c:valAx>
        <c:axId val="206393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6387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243" l="0.70000000000000062" r="0.70000000000000062" t="0.7500000000000124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BC2758-5321-4041-965F-0EF08C1D3DF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285CF0-BBF6-4A13-890E-079AA8E0E4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C46B18C-0F29-46C1-8F9A-768D9EB6B0A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【252.29】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9DEEFCE-E179-4C50-A692-474CAF362C1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【268.07】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A3FDF3C-FA24-4A3E-8D99-83D416EEA85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40BA124-597C-489D-94E0-CA4FA00ACA8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E629F87-B074-453F-8C0B-058FD3A32D7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【174.75】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5D7ECA0-C957-4A3F-9AE7-C96A35579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60A3F31-55CD-45AF-BDAF-042A71EA65B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AE79841-E68C-4060-850C-8D3AED046C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6D0A34F-6281-47EA-A847-A1FC951CF5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V1" zoomScaleNormal="100" workbookViewId="0">
      <selection activeCell="BL66" sqref="BL66:BZ82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31" t="s">
        <v>0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</row>
    <row r="3" spans="1:78" ht="9.75" customHeight="1" x14ac:dyDescent="0.2">
      <c r="A3" s="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</row>
    <row r="4" spans="1:78" ht="9.75" customHeight="1" x14ac:dyDescent="0.2">
      <c r="A4" s="2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32" t="str">
        <f>データ!H6</f>
        <v>大阪府　高槻市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3"/>
      <c r="AE6" s="33"/>
      <c r="AF6" s="33"/>
      <c r="AG6" s="33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34" t="s">
        <v>1</v>
      </c>
      <c r="C7" s="35"/>
      <c r="D7" s="35"/>
      <c r="E7" s="35"/>
      <c r="F7" s="35"/>
      <c r="G7" s="35"/>
      <c r="H7" s="35"/>
      <c r="I7" s="34" t="s">
        <v>2</v>
      </c>
      <c r="J7" s="35"/>
      <c r="K7" s="35"/>
      <c r="L7" s="35"/>
      <c r="M7" s="35"/>
      <c r="N7" s="35"/>
      <c r="O7" s="36"/>
      <c r="P7" s="37" t="s">
        <v>3</v>
      </c>
      <c r="Q7" s="37"/>
      <c r="R7" s="37"/>
      <c r="S7" s="37"/>
      <c r="T7" s="37"/>
      <c r="U7" s="37"/>
      <c r="V7" s="37"/>
      <c r="W7" s="37" t="s">
        <v>4</v>
      </c>
      <c r="X7" s="37"/>
      <c r="Y7" s="37"/>
      <c r="Z7" s="37"/>
      <c r="AA7" s="37"/>
      <c r="AB7" s="37"/>
      <c r="AC7" s="37"/>
      <c r="AD7" s="37" t="s">
        <v>5</v>
      </c>
      <c r="AE7" s="37"/>
      <c r="AF7" s="37"/>
      <c r="AG7" s="37"/>
      <c r="AH7" s="37"/>
      <c r="AI7" s="37"/>
      <c r="AJ7" s="37"/>
      <c r="AK7" s="2"/>
      <c r="AL7" s="37" t="s">
        <v>6</v>
      </c>
      <c r="AM7" s="37"/>
      <c r="AN7" s="37"/>
      <c r="AO7" s="37"/>
      <c r="AP7" s="37"/>
      <c r="AQ7" s="37"/>
      <c r="AR7" s="37"/>
      <c r="AS7" s="37"/>
      <c r="AT7" s="34" t="s">
        <v>7</v>
      </c>
      <c r="AU7" s="35"/>
      <c r="AV7" s="35"/>
      <c r="AW7" s="35"/>
      <c r="AX7" s="35"/>
      <c r="AY7" s="35"/>
      <c r="AZ7" s="35"/>
      <c r="BA7" s="35"/>
      <c r="BB7" s="37" t="s">
        <v>8</v>
      </c>
      <c r="BC7" s="37"/>
      <c r="BD7" s="37"/>
      <c r="BE7" s="37"/>
      <c r="BF7" s="37"/>
      <c r="BG7" s="37"/>
      <c r="BH7" s="37"/>
      <c r="BI7" s="37"/>
      <c r="BJ7" s="3"/>
      <c r="BK7" s="3"/>
      <c r="BL7" s="38" t="s">
        <v>9</v>
      </c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40"/>
    </row>
    <row r="8" spans="1:78" ht="18.75" customHeight="1" x14ac:dyDescent="0.2">
      <c r="A8" s="2"/>
      <c r="B8" s="41" t="str">
        <f>データ!$I$6</f>
        <v>法適用</v>
      </c>
      <c r="C8" s="42"/>
      <c r="D8" s="42"/>
      <c r="E8" s="42"/>
      <c r="F8" s="42"/>
      <c r="G8" s="42"/>
      <c r="H8" s="42"/>
      <c r="I8" s="41" t="str">
        <f>データ!$J$6</f>
        <v>水道事業</v>
      </c>
      <c r="J8" s="42"/>
      <c r="K8" s="42"/>
      <c r="L8" s="42"/>
      <c r="M8" s="42"/>
      <c r="N8" s="42"/>
      <c r="O8" s="43"/>
      <c r="P8" s="44" t="str">
        <f>データ!$K$6</f>
        <v>末端給水事業</v>
      </c>
      <c r="Q8" s="44"/>
      <c r="R8" s="44"/>
      <c r="S8" s="44"/>
      <c r="T8" s="44"/>
      <c r="U8" s="44"/>
      <c r="V8" s="44"/>
      <c r="W8" s="44" t="str">
        <f>データ!$L$6</f>
        <v>A1</v>
      </c>
      <c r="X8" s="44"/>
      <c r="Y8" s="44"/>
      <c r="Z8" s="44"/>
      <c r="AA8" s="44"/>
      <c r="AB8" s="44"/>
      <c r="AC8" s="44"/>
      <c r="AD8" s="44" t="str">
        <f>データ!$M$6</f>
        <v>自治体職員</v>
      </c>
      <c r="AE8" s="44"/>
      <c r="AF8" s="44"/>
      <c r="AG8" s="44"/>
      <c r="AH8" s="44"/>
      <c r="AI8" s="44"/>
      <c r="AJ8" s="44"/>
      <c r="AK8" s="2"/>
      <c r="AL8" s="45">
        <f>データ!$R$6</f>
        <v>348530</v>
      </c>
      <c r="AM8" s="45"/>
      <c r="AN8" s="45"/>
      <c r="AO8" s="45"/>
      <c r="AP8" s="45"/>
      <c r="AQ8" s="45"/>
      <c r="AR8" s="45"/>
      <c r="AS8" s="45"/>
      <c r="AT8" s="46">
        <f>データ!$S$6</f>
        <v>105.29</v>
      </c>
      <c r="AU8" s="47"/>
      <c r="AV8" s="47"/>
      <c r="AW8" s="47"/>
      <c r="AX8" s="47"/>
      <c r="AY8" s="47"/>
      <c r="AZ8" s="47"/>
      <c r="BA8" s="47"/>
      <c r="BB8" s="48">
        <f>データ!$T$6</f>
        <v>3310.19</v>
      </c>
      <c r="BC8" s="48"/>
      <c r="BD8" s="48"/>
      <c r="BE8" s="48"/>
      <c r="BF8" s="48"/>
      <c r="BG8" s="48"/>
      <c r="BH8" s="48"/>
      <c r="BI8" s="48"/>
      <c r="BJ8" s="3"/>
      <c r="BK8" s="3"/>
      <c r="BL8" s="49" t="s">
        <v>10</v>
      </c>
      <c r="BM8" s="50"/>
      <c r="BN8" s="51" t="s">
        <v>11</v>
      </c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2"/>
    </row>
    <row r="9" spans="1:78" ht="18.75" customHeight="1" x14ac:dyDescent="0.2">
      <c r="A9" s="2"/>
      <c r="B9" s="34" t="s">
        <v>12</v>
      </c>
      <c r="C9" s="35"/>
      <c r="D9" s="35"/>
      <c r="E9" s="35"/>
      <c r="F9" s="35"/>
      <c r="G9" s="35"/>
      <c r="H9" s="35"/>
      <c r="I9" s="34" t="s">
        <v>13</v>
      </c>
      <c r="J9" s="35"/>
      <c r="K9" s="35"/>
      <c r="L9" s="35"/>
      <c r="M9" s="35"/>
      <c r="N9" s="35"/>
      <c r="O9" s="36"/>
      <c r="P9" s="37" t="s">
        <v>14</v>
      </c>
      <c r="Q9" s="37"/>
      <c r="R9" s="37"/>
      <c r="S9" s="37"/>
      <c r="T9" s="37"/>
      <c r="U9" s="37"/>
      <c r="V9" s="37"/>
      <c r="W9" s="37" t="s">
        <v>15</v>
      </c>
      <c r="X9" s="37"/>
      <c r="Y9" s="37"/>
      <c r="Z9" s="37"/>
      <c r="AA9" s="37"/>
      <c r="AB9" s="37"/>
      <c r="AC9" s="37"/>
      <c r="AD9" s="2"/>
      <c r="AE9" s="2"/>
      <c r="AF9" s="2"/>
      <c r="AG9" s="2"/>
      <c r="AH9" s="2"/>
      <c r="AI9" s="2"/>
      <c r="AJ9" s="2"/>
      <c r="AK9" s="2"/>
      <c r="AL9" s="37" t="s">
        <v>16</v>
      </c>
      <c r="AM9" s="37"/>
      <c r="AN9" s="37"/>
      <c r="AO9" s="37"/>
      <c r="AP9" s="37"/>
      <c r="AQ9" s="37"/>
      <c r="AR9" s="37"/>
      <c r="AS9" s="37"/>
      <c r="AT9" s="34" t="s">
        <v>17</v>
      </c>
      <c r="AU9" s="35"/>
      <c r="AV9" s="35"/>
      <c r="AW9" s="35"/>
      <c r="AX9" s="35"/>
      <c r="AY9" s="35"/>
      <c r="AZ9" s="35"/>
      <c r="BA9" s="35"/>
      <c r="BB9" s="37" t="s">
        <v>18</v>
      </c>
      <c r="BC9" s="37"/>
      <c r="BD9" s="37"/>
      <c r="BE9" s="37"/>
      <c r="BF9" s="37"/>
      <c r="BG9" s="37"/>
      <c r="BH9" s="37"/>
      <c r="BI9" s="37"/>
      <c r="BJ9" s="3"/>
      <c r="BK9" s="3"/>
      <c r="BL9" s="53" t="s">
        <v>19</v>
      </c>
      <c r="BM9" s="54"/>
      <c r="BN9" s="55" t="s">
        <v>20</v>
      </c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6"/>
    </row>
    <row r="10" spans="1:78" ht="18.75" customHeight="1" x14ac:dyDescent="0.2">
      <c r="A10" s="2"/>
      <c r="B10" s="46" t="str">
        <f>データ!$N$6</f>
        <v>-</v>
      </c>
      <c r="C10" s="47"/>
      <c r="D10" s="47"/>
      <c r="E10" s="47"/>
      <c r="F10" s="47"/>
      <c r="G10" s="47"/>
      <c r="H10" s="47"/>
      <c r="I10" s="46">
        <f>データ!$O$6</f>
        <v>96.18</v>
      </c>
      <c r="J10" s="47"/>
      <c r="K10" s="47"/>
      <c r="L10" s="47"/>
      <c r="M10" s="47"/>
      <c r="N10" s="47"/>
      <c r="O10" s="81"/>
      <c r="P10" s="48">
        <f>データ!$P$6</f>
        <v>100</v>
      </c>
      <c r="Q10" s="48"/>
      <c r="R10" s="48"/>
      <c r="S10" s="48"/>
      <c r="T10" s="48"/>
      <c r="U10" s="48"/>
      <c r="V10" s="48"/>
      <c r="W10" s="45">
        <f>データ!$Q$6</f>
        <v>2420</v>
      </c>
      <c r="X10" s="45"/>
      <c r="Y10" s="45"/>
      <c r="Z10" s="45"/>
      <c r="AA10" s="45"/>
      <c r="AB10" s="45"/>
      <c r="AC10" s="45"/>
      <c r="AD10" s="2"/>
      <c r="AE10" s="2"/>
      <c r="AF10" s="2"/>
      <c r="AG10" s="2"/>
      <c r="AH10" s="2"/>
      <c r="AI10" s="2"/>
      <c r="AJ10" s="2"/>
      <c r="AK10" s="2"/>
      <c r="AL10" s="45">
        <f>データ!$U$6</f>
        <v>347966</v>
      </c>
      <c r="AM10" s="45"/>
      <c r="AN10" s="45"/>
      <c r="AO10" s="45"/>
      <c r="AP10" s="45"/>
      <c r="AQ10" s="45"/>
      <c r="AR10" s="45"/>
      <c r="AS10" s="45"/>
      <c r="AT10" s="46">
        <f>データ!$V$6</f>
        <v>55.85</v>
      </c>
      <c r="AU10" s="47"/>
      <c r="AV10" s="47"/>
      <c r="AW10" s="47"/>
      <c r="AX10" s="47"/>
      <c r="AY10" s="47"/>
      <c r="AZ10" s="47"/>
      <c r="BA10" s="47"/>
      <c r="BB10" s="48">
        <f>データ!$W$6</f>
        <v>6230.37</v>
      </c>
      <c r="BC10" s="48"/>
      <c r="BD10" s="48"/>
      <c r="BE10" s="48"/>
      <c r="BF10" s="48"/>
      <c r="BG10" s="48"/>
      <c r="BH10" s="48"/>
      <c r="BI10" s="48"/>
      <c r="BJ10" s="2"/>
      <c r="BK10" s="2"/>
      <c r="BL10" s="63" t="s">
        <v>21</v>
      </c>
      <c r="BM10" s="64"/>
      <c r="BN10" s="65" t="s">
        <v>22</v>
      </c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6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7" t="s">
        <v>23</v>
      </c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</row>
    <row r="14" spans="1:78" ht="13.5" customHeight="1" x14ac:dyDescent="0.2">
      <c r="A14" s="2"/>
      <c r="B14" s="69" t="s">
        <v>24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1"/>
      <c r="BK14" s="2"/>
      <c r="BL14" s="75" t="s">
        <v>25</v>
      </c>
      <c r="BM14" s="76"/>
      <c r="BN14" s="76"/>
      <c r="BO14" s="76"/>
      <c r="BP14" s="76"/>
      <c r="BQ14" s="76"/>
      <c r="BR14" s="76"/>
      <c r="BS14" s="76"/>
      <c r="BT14" s="76"/>
      <c r="BU14" s="76"/>
      <c r="BV14" s="76"/>
      <c r="BW14" s="76"/>
      <c r="BX14" s="76"/>
      <c r="BY14" s="76"/>
      <c r="BZ14" s="77"/>
    </row>
    <row r="15" spans="1:78" ht="13.5" customHeight="1" x14ac:dyDescent="0.2">
      <c r="A15" s="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4"/>
      <c r="BK15" s="2"/>
      <c r="BL15" s="78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80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57" t="s">
        <v>111</v>
      </c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9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57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9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57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9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57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9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57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9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57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9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57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9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57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9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57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9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57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9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57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9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57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9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57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9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57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9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57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9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57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9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57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9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57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9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57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9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57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9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57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9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57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9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57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9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57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9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57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9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57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9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57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9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57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9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82" t="s">
        <v>26</v>
      </c>
      <c r="BM45" s="83"/>
      <c r="BN45" s="83"/>
      <c r="BO45" s="83"/>
      <c r="BP45" s="83"/>
      <c r="BQ45" s="83"/>
      <c r="BR45" s="83"/>
      <c r="BS45" s="83"/>
      <c r="BT45" s="83"/>
      <c r="BU45" s="83"/>
      <c r="BV45" s="83"/>
      <c r="BW45" s="83"/>
      <c r="BX45" s="83"/>
      <c r="BY45" s="83"/>
      <c r="BZ45" s="84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85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7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57" t="s">
        <v>112</v>
      </c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9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57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9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57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9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57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9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57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9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57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9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57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9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57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9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57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9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57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9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57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9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57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9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57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9"/>
    </row>
    <row r="60" spans="1:78" ht="13.5" customHeight="1" x14ac:dyDescent="0.2">
      <c r="A60" s="2"/>
      <c r="B60" s="72" t="s">
        <v>27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4"/>
      <c r="BK60" s="2"/>
      <c r="BL60" s="57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9"/>
    </row>
    <row r="61" spans="1:78" ht="13.5" customHeight="1" x14ac:dyDescent="0.2">
      <c r="A61" s="2"/>
      <c r="B61" s="7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4"/>
      <c r="BK61" s="2"/>
      <c r="BL61" s="57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9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57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9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82" t="s">
        <v>28</v>
      </c>
      <c r="BM64" s="83"/>
      <c r="BN64" s="83"/>
      <c r="BO64" s="83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4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85"/>
      <c r="BM65" s="86"/>
      <c r="BN65" s="86"/>
      <c r="BO65" s="86"/>
      <c r="BP65" s="86"/>
      <c r="BQ65" s="86"/>
      <c r="BR65" s="86"/>
      <c r="BS65" s="86"/>
      <c r="BT65" s="86"/>
      <c r="BU65" s="86"/>
      <c r="BV65" s="86"/>
      <c r="BW65" s="86"/>
      <c r="BX65" s="86"/>
      <c r="BY65" s="86"/>
      <c r="BZ65" s="87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57" t="s">
        <v>110</v>
      </c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9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57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9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57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9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57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9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57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9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57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9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57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9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57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9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57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9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57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9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57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9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57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9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57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9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57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9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57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9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57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9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0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2"/>
    </row>
    <row r="83" spans="1:78" x14ac:dyDescent="0.2">
      <c r="C83" s="12"/>
    </row>
    <row r="84" spans="1:78" hidden="1" x14ac:dyDescent="0.2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2">
      <c r="B85" s="13"/>
      <c r="C85" s="13"/>
      <c r="D85" s="13"/>
      <c r="E85" s="13" t="str">
        <f>データ!AH6</f>
        <v>【108.70】</v>
      </c>
      <c r="F85" s="13" t="str">
        <f>データ!AS6</f>
        <v>【1.34】</v>
      </c>
      <c r="G85" s="13" t="str">
        <f>データ!BD6</f>
        <v>【252.29】</v>
      </c>
      <c r="H85" s="13" t="str">
        <f>データ!BO6</f>
        <v>【268.07】</v>
      </c>
      <c r="I85" s="13" t="str">
        <f>データ!BZ6</f>
        <v>【97.47】</v>
      </c>
      <c r="J85" s="13" t="str">
        <f>データ!CK6</f>
        <v>【174.75】</v>
      </c>
      <c r="K85" s="13" t="str">
        <f>データ!CV6</f>
        <v>【59.97】</v>
      </c>
      <c r="L85" s="13" t="str">
        <f>データ!DG6</f>
        <v>【89.76】</v>
      </c>
      <c r="M85" s="13" t="str">
        <f>データ!DR6</f>
        <v>【51.51】</v>
      </c>
      <c r="N85" s="13" t="str">
        <f>データ!EC6</f>
        <v>【23.75】</v>
      </c>
      <c r="O85" s="13" t="str">
        <f>データ!EN6</f>
        <v>【0.67】</v>
      </c>
    </row>
  </sheetData>
  <sheetProtection algorithmName="SHA-512" hashValue="vJKI+THKLwQdCdf45HlD5cvOL31blCLvCaVKSUwo0RPjXNz9TCcAcNoefWTcXkuR1NvC6zxbH/L4IO2olCV6Og==" saltValue="IEYhzF9+aGkAVxEaiOpchA==" spinCount="100000" sheet="1" objects="1" scenarios="1" formatCells="0" formatColumns="0" formatRows="0"/>
  <mergeCells count="48">
    <mergeCell ref="BL64:BZ65"/>
    <mergeCell ref="AT10:BA10"/>
    <mergeCell ref="BL16:BZ44"/>
    <mergeCell ref="BL45:BZ46"/>
    <mergeCell ref="BL47:BZ63"/>
    <mergeCell ref="B60:BJ61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9:H9"/>
    <mergeCell ref="I9:O9"/>
    <mergeCell ref="P9:V9"/>
    <mergeCell ref="W9:AC9"/>
    <mergeCell ref="AL9:AS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0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N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4" x14ac:dyDescent="0.2">
      <c r="A1" t="s">
        <v>41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2">
      <c r="A2" s="15" t="s">
        <v>42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2">
      <c r="A3" s="15" t="s">
        <v>43</v>
      </c>
      <c r="B3" s="16" t="s">
        <v>44</v>
      </c>
      <c r="C3" s="16" t="s">
        <v>45</v>
      </c>
      <c r="D3" s="16" t="s">
        <v>46</v>
      </c>
      <c r="E3" s="16" t="s">
        <v>47</v>
      </c>
      <c r="F3" s="16" t="s">
        <v>48</v>
      </c>
      <c r="G3" s="16" t="s">
        <v>49</v>
      </c>
      <c r="H3" s="89" t="s">
        <v>50</v>
      </c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1"/>
      <c r="X3" s="95" t="s">
        <v>51</v>
      </c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 t="s">
        <v>52</v>
      </c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</row>
    <row r="4" spans="1:144" x14ac:dyDescent="0.2">
      <c r="A4" s="15" t="s">
        <v>53</v>
      </c>
      <c r="B4" s="17"/>
      <c r="C4" s="17"/>
      <c r="D4" s="17"/>
      <c r="E4" s="17"/>
      <c r="F4" s="17"/>
      <c r="G4" s="17"/>
      <c r="H4" s="92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4"/>
      <c r="X4" s="88" t="s">
        <v>54</v>
      </c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 t="s">
        <v>55</v>
      </c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 t="s">
        <v>56</v>
      </c>
      <c r="AU4" s="88"/>
      <c r="AV4" s="88"/>
      <c r="AW4" s="88"/>
      <c r="AX4" s="88"/>
      <c r="AY4" s="88"/>
      <c r="AZ4" s="88"/>
      <c r="BA4" s="88"/>
      <c r="BB4" s="88"/>
      <c r="BC4" s="88"/>
      <c r="BD4" s="88"/>
      <c r="BE4" s="88" t="s">
        <v>57</v>
      </c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 t="s">
        <v>58</v>
      </c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 t="s">
        <v>59</v>
      </c>
      <c r="CB4" s="88"/>
      <c r="CC4" s="88"/>
      <c r="CD4" s="88"/>
      <c r="CE4" s="88"/>
      <c r="CF4" s="88"/>
      <c r="CG4" s="88"/>
      <c r="CH4" s="88"/>
      <c r="CI4" s="88"/>
      <c r="CJ4" s="88"/>
      <c r="CK4" s="88"/>
      <c r="CL4" s="88" t="s">
        <v>60</v>
      </c>
      <c r="CM4" s="88"/>
      <c r="CN4" s="88"/>
      <c r="CO4" s="88"/>
      <c r="CP4" s="88"/>
      <c r="CQ4" s="88"/>
      <c r="CR4" s="88"/>
      <c r="CS4" s="88"/>
      <c r="CT4" s="88"/>
      <c r="CU4" s="88"/>
      <c r="CV4" s="88"/>
      <c r="CW4" s="88" t="s">
        <v>61</v>
      </c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 t="s">
        <v>62</v>
      </c>
      <c r="DI4" s="88"/>
      <c r="DJ4" s="88"/>
      <c r="DK4" s="88"/>
      <c r="DL4" s="88"/>
      <c r="DM4" s="88"/>
      <c r="DN4" s="88"/>
      <c r="DO4" s="88"/>
      <c r="DP4" s="88"/>
      <c r="DQ4" s="88"/>
      <c r="DR4" s="88"/>
      <c r="DS4" s="88" t="s">
        <v>63</v>
      </c>
      <c r="DT4" s="88"/>
      <c r="DU4" s="88"/>
      <c r="DV4" s="88"/>
      <c r="DW4" s="88"/>
      <c r="DX4" s="88"/>
      <c r="DY4" s="88"/>
      <c r="DZ4" s="88"/>
      <c r="EA4" s="88"/>
      <c r="EB4" s="88"/>
      <c r="EC4" s="88"/>
      <c r="ED4" s="88" t="s">
        <v>64</v>
      </c>
      <c r="EE4" s="88"/>
      <c r="EF4" s="88"/>
      <c r="EG4" s="88"/>
      <c r="EH4" s="88"/>
      <c r="EI4" s="88"/>
      <c r="EJ4" s="88"/>
      <c r="EK4" s="88"/>
      <c r="EL4" s="88"/>
      <c r="EM4" s="88"/>
      <c r="EN4" s="88"/>
    </row>
    <row r="5" spans="1:144" x14ac:dyDescent="0.2">
      <c r="A5" s="15" t="s">
        <v>65</v>
      </c>
      <c r="B5" s="18"/>
      <c r="C5" s="18"/>
      <c r="D5" s="18"/>
      <c r="E5" s="18"/>
      <c r="F5" s="18"/>
      <c r="G5" s="18"/>
      <c r="H5" s="19" t="s">
        <v>66</v>
      </c>
      <c r="I5" s="19" t="s">
        <v>67</v>
      </c>
      <c r="J5" s="19" t="s">
        <v>68</v>
      </c>
      <c r="K5" s="19" t="s">
        <v>69</v>
      </c>
      <c r="L5" s="19" t="s">
        <v>70</v>
      </c>
      <c r="M5" s="19" t="s">
        <v>5</v>
      </c>
      <c r="N5" s="19" t="s">
        <v>71</v>
      </c>
      <c r="O5" s="19" t="s">
        <v>72</v>
      </c>
      <c r="P5" s="19" t="s">
        <v>73</v>
      </c>
      <c r="Q5" s="19" t="s">
        <v>74</v>
      </c>
      <c r="R5" s="19" t="s">
        <v>75</v>
      </c>
      <c r="S5" s="19" t="s">
        <v>76</v>
      </c>
      <c r="T5" s="19" t="s">
        <v>77</v>
      </c>
      <c r="U5" s="19" t="s">
        <v>78</v>
      </c>
      <c r="V5" s="19" t="s">
        <v>79</v>
      </c>
      <c r="W5" s="19" t="s">
        <v>80</v>
      </c>
      <c r="X5" s="19" t="s">
        <v>81</v>
      </c>
      <c r="Y5" s="19" t="s">
        <v>82</v>
      </c>
      <c r="Z5" s="19" t="s">
        <v>83</v>
      </c>
      <c r="AA5" s="19" t="s">
        <v>84</v>
      </c>
      <c r="AB5" s="19" t="s">
        <v>85</v>
      </c>
      <c r="AC5" s="19" t="s">
        <v>86</v>
      </c>
      <c r="AD5" s="19" t="s">
        <v>87</v>
      </c>
      <c r="AE5" s="19" t="s">
        <v>88</v>
      </c>
      <c r="AF5" s="19" t="s">
        <v>89</v>
      </c>
      <c r="AG5" s="19" t="s">
        <v>90</v>
      </c>
      <c r="AH5" s="19" t="s">
        <v>29</v>
      </c>
      <c r="AI5" s="19" t="s">
        <v>81</v>
      </c>
      <c r="AJ5" s="19" t="s">
        <v>82</v>
      </c>
      <c r="AK5" s="19" t="s">
        <v>83</v>
      </c>
      <c r="AL5" s="19" t="s">
        <v>84</v>
      </c>
      <c r="AM5" s="19" t="s">
        <v>85</v>
      </c>
      <c r="AN5" s="19" t="s">
        <v>86</v>
      </c>
      <c r="AO5" s="19" t="s">
        <v>87</v>
      </c>
      <c r="AP5" s="19" t="s">
        <v>88</v>
      </c>
      <c r="AQ5" s="19" t="s">
        <v>89</v>
      </c>
      <c r="AR5" s="19" t="s">
        <v>90</v>
      </c>
      <c r="AS5" s="19" t="s">
        <v>91</v>
      </c>
      <c r="AT5" s="19" t="s">
        <v>81</v>
      </c>
      <c r="AU5" s="19" t="s">
        <v>82</v>
      </c>
      <c r="AV5" s="19" t="s">
        <v>83</v>
      </c>
      <c r="AW5" s="19" t="s">
        <v>84</v>
      </c>
      <c r="AX5" s="19" t="s">
        <v>85</v>
      </c>
      <c r="AY5" s="19" t="s">
        <v>86</v>
      </c>
      <c r="AZ5" s="19" t="s">
        <v>87</v>
      </c>
      <c r="BA5" s="19" t="s">
        <v>88</v>
      </c>
      <c r="BB5" s="19" t="s">
        <v>89</v>
      </c>
      <c r="BC5" s="19" t="s">
        <v>90</v>
      </c>
      <c r="BD5" s="19" t="s">
        <v>91</v>
      </c>
      <c r="BE5" s="19" t="s">
        <v>81</v>
      </c>
      <c r="BF5" s="19" t="s">
        <v>82</v>
      </c>
      <c r="BG5" s="19" t="s">
        <v>83</v>
      </c>
      <c r="BH5" s="19" t="s">
        <v>84</v>
      </c>
      <c r="BI5" s="19" t="s">
        <v>85</v>
      </c>
      <c r="BJ5" s="19" t="s">
        <v>86</v>
      </c>
      <c r="BK5" s="19" t="s">
        <v>87</v>
      </c>
      <c r="BL5" s="19" t="s">
        <v>88</v>
      </c>
      <c r="BM5" s="19" t="s">
        <v>89</v>
      </c>
      <c r="BN5" s="19" t="s">
        <v>90</v>
      </c>
      <c r="BO5" s="19" t="s">
        <v>91</v>
      </c>
      <c r="BP5" s="19" t="s">
        <v>81</v>
      </c>
      <c r="BQ5" s="19" t="s">
        <v>82</v>
      </c>
      <c r="BR5" s="19" t="s">
        <v>83</v>
      </c>
      <c r="BS5" s="19" t="s">
        <v>84</v>
      </c>
      <c r="BT5" s="19" t="s">
        <v>85</v>
      </c>
      <c r="BU5" s="19" t="s">
        <v>86</v>
      </c>
      <c r="BV5" s="19" t="s">
        <v>87</v>
      </c>
      <c r="BW5" s="19" t="s">
        <v>88</v>
      </c>
      <c r="BX5" s="19" t="s">
        <v>89</v>
      </c>
      <c r="BY5" s="19" t="s">
        <v>90</v>
      </c>
      <c r="BZ5" s="19" t="s">
        <v>91</v>
      </c>
      <c r="CA5" s="19" t="s">
        <v>81</v>
      </c>
      <c r="CB5" s="19" t="s">
        <v>82</v>
      </c>
      <c r="CC5" s="19" t="s">
        <v>83</v>
      </c>
      <c r="CD5" s="19" t="s">
        <v>84</v>
      </c>
      <c r="CE5" s="19" t="s">
        <v>85</v>
      </c>
      <c r="CF5" s="19" t="s">
        <v>86</v>
      </c>
      <c r="CG5" s="19" t="s">
        <v>87</v>
      </c>
      <c r="CH5" s="19" t="s">
        <v>88</v>
      </c>
      <c r="CI5" s="19" t="s">
        <v>89</v>
      </c>
      <c r="CJ5" s="19" t="s">
        <v>90</v>
      </c>
      <c r="CK5" s="19" t="s">
        <v>91</v>
      </c>
      <c r="CL5" s="19" t="s">
        <v>81</v>
      </c>
      <c r="CM5" s="19" t="s">
        <v>82</v>
      </c>
      <c r="CN5" s="19" t="s">
        <v>83</v>
      </c>
      <c r="CO5" s="19" t="s">
        <v>84</v>
      </c>
      <c r="CP5" s="19" t="s">
        <v>85</v>
      </c>
      <c r="CQ5" s="19" t="s">
        <v>86</v>
      </c>
      <c r="CR5" s="19" t="s">
        <v>87</v>
      </c>
      <c r="CS5" s="19" t="s">
        <v>88</v>
      </c>
      <c r="CT5" s="19" t="s">
        <v>89</v>
      </c>
      <c r="CU5" s="19" t="s">
        <v>90</v>
      </c>
      <c r="CV5" s="19" t="s">
        <v>91</v>
      </c>
      <c r="CW5" s="19" t="s">
        <v>81</v>
      </c>
      <c r="CX5" s="19" t="s">
        <v>82</v>
      </c>
      <c r="CY5" s="19" t="s">
        <v>83</v>
      </c>
      <c r="CZ5" s="19" t="s">
        <v>84</v>
      </c>
      <c r="DA5" s="19" t="s">
        <v>85</v>
      </c>
      <c r="DB5" s="19" t="s">
        <v>86</v>
      </c>
      <c r="DC5" s="19" t="s">
        <v>87</v>
      </c>
      <c r="DD5" s="19" t="s">
        <v>88</v>
      </c>
      <c r="DE5" s="19" t="s">
        <v>89</v>
      </c>
      <c r="DF5" s="19" t="s">
        <v>90</v>
      </c>
      <c r="DG5" s="19" t="s">
        <v>91</v>
      </c>
      <c r="DH5" s="19" t="s">
        <v>81</v>
      </c>
      <c r="DI5" s="19" t="s">
        <v>82</v>
      </c>
      <c r="DJ5" s="19" t="s">
        <v>83</v>
      </c>
      <c r="DK5" s="19" t="s">
        <v>84</v>
      </c>
      <c r="DL5" s="19" t="s">
        <v>85</v>
      </c>
      <c r="DM5" s="19" t="s">
        <v>86</v>
      </c>
      <c r="DN5" s="19" t="s">
        <v>87</v>
      </c>
      <c r="DO5" s="19" t="s">
        <v>88</v>
      </c>
      <c r="DP5" s="19" t="s">
        <v>89</v>
      </c>
      <c r="DQ5" s="19" t="s">
        <v>90</v>
      </c>
      <c r="DR5" s="19" t="s">
        <v>91</v>
      </c>
      <c r="DS5" s="19" t="s">
        <v>81</v>
      </c>
      <c r="DT5" s="19" t="s">
        <v>82</v>
      </c>
      <c r="DU5" s="19" t="s">
        <v>83</v>
      </c>
      <c r="DV5" s="19" t="s">
        <v>84</v>
      </c>
      <c r="DW5" s="19" t="s">
        <v>85</v>
      </c>
      <c r="DX5" s="19" t="s">
        <v>86</v>
      </c>
      <c r="DY5" s="19" t="s">
        <v>87</v>
      </c>
      <c r="DZ5" s="19" t="s">
        <v>88</v>
      </c>
      <c r="EA5" s="19" t="s">
        <v>89</v>
      </c>
      <c r="EB5" s="19" t="s">
        <v>90</v>
      </c>
      <c r="EC5" s="19" t="s">
        <v>91</v>
      </c>
      <c r="ED5" s="19" t="s">
        <v>81</v>
      </c>
      <c r="EE5" s="19" t="s">
        <v>82</v>
      </c>
      <c r="EF5" s="19" t="s">
        <v>83</v>
      </c>
      <c r="EG5" s="19" t="s">
        <v>84</v>
      </c>
      <c r="EH5" s="19" t="s">
        <v>85</v>
      </c>
      <c r="EI5" s="19" t="s">
        <v>86</v>
      </c>
      <c r="EJ5" s="19" t="s">
        <v>87</v>
      </c>
      <c r="EK5" s="19" t="s">
        <v>88</v>
      </c>
      <c r="EL5" s="19" t="s">
        <v>89</v>
      </c>
      <c r="EM5" s="19" t="s">
        <v>90</v>
      </c>
      <c r="EN5" s="19" t="s">
        <v>91</v>
      </c>
    </row>
    <row r="6" spans="1:144" s="23" customFormat="1" x14ac:dyDescent="0.2">
      <c r="A6" s="15" t="s">
        <v>92</v>
      </c>
      <c r="B6" s="20">
        <f>B7</f>
        <v>2022</v>
      </c>
      <c r="C6" s="20">
        <f t="shared" ref="C6:W6" si="3">C7</f>
        <v>272078</v>
      </c>
      <c r="D6" s="20">
        <f t="shared" si="3"/>
        <v>46</v>
      </c>
      <c r="E6" s="20">
        <f t="shared" si="3"/>
        <v>1</v>
      </c>
      <c r="F6" s="20">
        <f t="shared" si="3"/>
        <v>0</v>
      </c>
      <c r="G6" s="20">
        <f t="shared" si="3"/>
        <v>1</v>
      </c>
      <c r="H6" s="20" t="str">
        <f t="shared" si="3"/>
        <v>大阪府　高槻市</v>
      </c>
      <c r="I6" s="20" t="str">
        <f t="shared" si="3"/>
        <v>法適用</v>
      </c>
      <c r="J6" s="20" t="str">
        <f t="shared" si="3"/>
        <v>水道事業</v>
      </c>
      <c r="K6" s="20" t="str">
        <f t="shared" si="3"/>
        <v>末端給水事業</v>
      </c>
      <c r="L6" s="20" t="str">
        <f t="shared" si="3"/>
        <v>A1</v>
      </c>
      <c r="M6" s="20" t="str">
        <f t="shared" si="3"/>
        <v>自治体職員</v>
      </c>
      <c r="N6" s="21" t="str">
        <f t="shared" si="3"/>
        <v>-</v>
      </c>
      <c r="O6" s="21">
        <f t="shared" si="3"/>
        <v>96.18</v>
      </c>
      <c r="P6" s="21">
        <f t="shared" si="3"/>
        <v>100</v>
      </c>
      <c r="Q6" s="21">
        <f t="shared" si="3"/>
        <v>2420</v>
      </c>
      <c r="R6" s="21">
        <f t="shared" si="3"/>
        <v>348530</v>
      </c>
      <c r="S6" s="21">
        <f t="shared" si="3"/>
        <v>105.29</v>
      </c>
      <c r="T6" s="21">
        <f t="shared" si="3"/>
        <v>3310.19</v>
      </c>
      <c r="U6" s="21">
        <f t="shared" si="3"/>
        <v>347966</v>
      </c>
      <c r="V6" s="21">
        <f t="shared" si="3"/>
        <v>55.85</v>
      </c>
      <c r="W6" s="21">
        <f t="shared" si="3"/>
        <v>6230.37</v>
      </c>
      <c r="X6" s="22">
        <f>IF(X7="",NA(),X7)</f>
        <v>121.14</v>
      </c>
      <c r="Y6" s="22">
        <f t="shared" ref="Y6:AG6" si="4">IF(Y7="",NA(),Y7)</f>
        <v>120.59</v>
      </c>
      <c r="Z6" s="22">
        <f t="shared" si="4"/>
        <v>123.05</v>
      </c>
      <c r="AA6" s="22">
        <f t="shared" si="4"/>
        <v>117.74</v>
      </c>
      <c r="AB6" s="22">
        <f t="shared" si="4"/>
        <v>115.09</v>
      </c>
      <c r="AC6" s="22">
        <f t="shared" si="4"/>
        <v>115.41</v>
      </c>
      <c r="AD6" s="22">
        <f t="shared" si="4"/>
        <v>113.57</v>
      </c>
      <c r="AE6" s="22">
        <f t="shared" si="4"/>
        <v>112.59</v>
      </c>
      <c r="AF6" s="22">
        <f t="shared" si="4"/>
        <v>113.87</v>
      </c>
      <c r="AG6" s="22">
        <f t="shared" si="4"/>
        <v>109.87</v>
      </c>
      <c r="AH6" s="21" t="str">
        <f>IF(AH7="","",IF(AH7="-","【-】","【"&amp;SUBSTITUTE(TEXT(AH7,"#,##0.00"),"-","△")&amp;"】"))</f>
        <v>【108.70】</v>
      </c>
      <c r="AI6" s="21">
        <f>IF(AI7="",NA(),AI7)</f>
        <v>0</v>
      </c>
      <c r="AJ6" s="21">
        <f t="shared" ref="AJ6:AR6" si="5">IF(AJ7="",NA(),AJ7)</f>
        <v>0</v>
      </c>
      <c r="AK6" s="21">
        <f t="shared" si="5"/>
        <v>0</v>
      </c>
      <c r="AL6" s="21">
        <f t="shared" si="5"/>
        <v>0</v>
      </c>
      <c r="AM6" s="21">
        <f t="shared" si="5"/>
        <v>0</v>
      </c>
      <c r="AN6" s="21">
        <f t="shared" si="5"/>
        <v>0</v>
      </c>
      <c r="AO6" s="21">
        <f t="shared" si="5"/>
        <v>0</v>
      </c>
      <c r="AP6" s="21">
        <f t="shared" si="5"/>
        <v>0</v>
      </c>
      <c r="AQ6" s="21">
        <f t="shared" si="5"/>
        <v>0</v>
      </c>
      <c r="AR6" s="21">
        <f t="shared" si="5"/>
        <v>0</v>
      </c>
      <c r="AS6" s="21" t="str">
        <f>IF(AS7="","",IF(AS7="-","【-】","【"&amp;SUBSTITUTE(TEXT(AS7,"#,##0.00"),"-","△")&amp;"】"))</f>
        <v>【1.34】</v>
      </c>
      <c r="AT6" s="22">
        <f>IF(AT7="",NA(),AT7)</f>
        <v>594.30999999999995</v>
      </c>
      <c r="AU6" s="22">
        <f t="shared" ref="AU6:BC6" si="6">IF(AU7="",NA(),AU7)</f>
        <v>424.96</v>
      </c>
      <c r="AV6" s="22">
        <f t="shared" si="6"/>
        <v>490.65</v>
      </c>
      <c r="AW6" s="22">
        <f t="shared" si="6"/>
        <v>614.27</v>
      </c>
      <c r="AX6" s="22">
        <f t="shared" si="6"/>
        <v>682.87</v>
      </c>
      <c r="AY6" s="22">
        <f t="shared" si="6"/>
        <v>258.22000000000003</v>
      </c>
      <c r="AZ6" s="22">
        <f t="shared" si="6"/>
        <v>250.03</v>
      </c>
      <c r="BA6" s="22">
        <f t="shared" si="6"/>
        <v>239.45</v>
      </c>
      <c r="BB6" s="22">
        <f t="shared" si="6"/>
        <v>246.01</v>
      </c>
      <c r="BC6" s="22">
        <f t="shared" si="6"/>
        <v>228.89</v>
      </c>
      <c r="BD6" s="21" t="str">
        <f>IF(BD7="","",IF(BD7="-","【-】","【"&amp;SUBSTITUTE(TEXT(BD7,"#,##0.00"),"-","△")&amp;"】"))</f>
        <v>【252.29】</v>
      </c>
      <c r="BE6" s="22">
        <f>IF(BE7="",NA(),BE7)</f>
        <v>20.57</v>
      </c>
      <c r="BF6" s="22">
        <f t="shared" ref="BF6:BN6" si="7">IF(BF7="",NA(),BF7)</f>
        <v>16.920000000000002</v>
      </c>
      <c r="BG6" s="22">
        <f t="shared" si="7"/>
        <v>13.72</v>
      </c>
      <c r="BH6" s="22">
        <f t="shared" si="7"/>
        <v>9.83</v>
      </c>
      <c r="BI6" s="22">
        <f t="shared" si="7"/>
        <v>7.72</v>
      </c>
      <c r="BJ6" s="22">
        <f t="shared" si="7"/>
        <v>255.12</v>
      </c>
      <c r="BK6" s="22">
        <f t="shared" si="7"/>
        <v>254.19</v>
      </c>
      <c r="BL6" s="22">
        <f t="shared" si="7"/>
        <v>259.56</v>
      </c>
      <c r="BM6" s="22">
        <f t="shared" si="7"/>
        <v>248.92</v>
      </c>
      <c r="BN6" s="22">
        <f t="shared" si="7"/>
        <v>251.26</v>
      </c>
      <c r="BO6" s="21" t="str">
        <f>IF(BO7="","",IF(BO7="-","【-】","【"&amp;SUBSTITUTE(TEXT(BO7,"#,##0.00"),"-","△")&amp;"】"))</f>
        <v>【268.07】</v>
      </c>
      <c r="BP6" s="22">
        <f>IF(BP7="",NA(),BP7)</f>
        <v>114.34</v>
      </c>
      <c r="BQ6" s="22">
        <f t="shared" ref="BQ6:BY6" si="8">IF(BQ7="",NA(),BQ7)</f>
        <v>112.8</v>
      </c>
      <c r="BR6" s="22">
        <f t="shared" si="8"/>
        <v>110.05</v>
      </c>
      <c r="BS6" s="22">
        <f t="shared" si="8"/>
        <v>108.8</v>
      </c>
      <c r="BT6" s="22">
        <f t="shared" si="8"/>
        <v>95.78</v>
      </c>
      <c r="BU6" s="22">
        <f t="shared" si="8"/>
        <v>109.12</v>
      </c>
      <c r="BV6" s="22">
        <f t="shared" si="8"/>
        <v>107.42</v>
      </c>
      <c r="BW6" s="22">
        <f t="shared" si="8"/>
        <v>105.07</v>
      </c>
      <c r="BX6" s="22">
        <f t="shared" si="8"/>
        <v>107.54</v>
      </c>
      <c r="BY6" s="22">
        <f t="shared" si="8"/>
        <v>101.93</v>
      </c>
      <c r="BZ6" s="21" t="str">
        <f>IF(BZ7="","",IF(BZ7="-","【-】","【"&amp;SUBSTITUTE(TEXT(BZ7,"#,##0.00"),"-","△")&amp;"】"))</f>
        <v>【97.47】</v>
      </c>
      <c r="CA6" s="22">
        <f>IF(CA7="",NA(),CA7)</f>
        <v>130.28</v>
      </c>
      <c r="CB6" s="22">
        <f t="shared" ref="CB6:CJ6" si="9">IF(CB7="",NA(),CB7)</f>
        <v>131.36000000000001</v>
      </c>
      <c r="CC6" s="22">
        <f t="shared" si="9"/>
        <v>126.78</v>
      </c>
      <c r="CD6" s="22">
        <f t="shared" si="9"/>
        <v>131.47</v>
      </c>
      <c r="CE6" s="22">
        <f t="shared" si="9"/>
        <v>137.32</v>
      </c>
      <c r="CF6" s="22">
        <f t="shared" si="9"/>
        <v>153.88</v>
      </c>
      <c r="CG6" s="22">
        <f t="shared" si="9"/>
        <v>157.19</v>
      </c>
      <c r="CH6" s="22">
        <f t="shared" si="9"/>
        <v>153.71</v>
      </c>
      <c r="CI6" s="22">
        <f t="shared" si="9"/>
        <v>155.9</v>
      </c>
      <c r="CJ6" s="22">
        <f t="shared" si="9"/>
        <v>162.47</v>
      </c>
      <c r="CK6" s="21" t="str">
        <f>IF(CK7="","",IF(CK7="-","【-】","【"&amp;SUBSTITUTE(TEXT(CK7,"#,##0.00"),"-","△")&amp;"】"))</f>
        <v>【174.75】</v>
      </c>
      <c r="CL6" s="22">
        <f>IF(CL7="",NA(),CL7)</f>
        <v>89.51</v>
      </c>
      <c r="CM6" s="22">
        <f t="shared" ref="CM6:CU6" si="10">IF(CM7="",NA(),CM7)</f>
        <v>89.37</v>
      </c>
      <c r="CN6" s="22">
        <f t="shared" si="10"/>
        <v>90.84</v>
      </c>
      <c r="CO6" s="22">
        <f t="shared" si="10"/>
        <v>89.26</v>
      </c>
      <c r="CP6" s="22">
        <f t="shared" si="10"/>
        <v>87.9</v>
      </c>
      <c r="CQ6" s="22">
        <f t="shared" si="10"/>
        <v>63.53</v>
      </c>
      <c r="CR6" s="22">
        <f t="shared" si="10"/>
        <v>63.16</v>
      </c>
      <c r="CS6" s="22">
        <f t="shared" si="10"/>
        <v>64.41</v>
      </c>
      <c r="CT6" s="22">
        <f t="shared" si="10"/>
        <v>64.11</v>
      </c>
      <c r="CU6" s="22">
        <f t="shared" si="10"/>
        <v>63.81</v>
      </c>
      <c r="CV6" s="21" t="str">
        <f>IF(CV7="","",IF(CV7="-","【-】","【"&amp;SUBSTITUTE(TEXT(CV7,"#,##0.00"),"-","△")&amp;"】"))</f>
        <v>【59.97】</v>
      </c>
      <c r="CW6" s="22">
        <f>IF(CW7="",NA(),CW7)</f>
        <v>95.64</v>
      </c>
      <c r="CX6" s="22">
        <f t="shared" ref="CX6:DF6" si="11">IF(CX7="",NA(),CX7)</f>
        <v>94.68</v>
      </c>
      <c r="CY6" s="22">
        <f t="shared" si="11"/>
        <v>95.2</v>
      </c>
      <c r="CZ6" s="22">
        <f t="shared" si="11"/>
        <v>95.76</v>
      </c>
      <c r="DA6" s="22">
        <f t="shared" si="11"/>
        <v>95.1</v>
      </c>
      <c r="DB6" s="22">
        <f t="shared" si="11"/>
        <v>91.58</v>
      </c>
      <c r="DC6" s="22">
        <f t="shared" si="11"/>
        <v>91.48</v>
      </c>
      <c r="DD6" s="22">
        <f t="shared" si="11"/>
        <v>91.64</v>
      </c>
      <c r="DE6" s="22">
        <f t="shared" si="11"/>
        <v>92.09</v>
      </c>
      <c r="DF6" s="22">
        <f t="shared" si="11"/>
        <v>91.76</v>
      </c>
      <c r="DG6" s="21" t="str">
        <f>IF(DG7="","",IF(DG7="-","【-】","【"&amp;SUBSTITUTE(TEXT(DG7,"#,##0.00"),"-","△")&amp;"】"))</f>
        <v>【89.76】</v>
      </c>
      <c r="DH6" s="22">
        <f>IF(DH7="",NA(),DH7)</f>
        <v>52.49</v>
      </c>
      <c r="DI6" s="22">
        <f t="shared" ref="DI6:DQ6" si="12">IF(DI7="",NA(),DI7)</f>
        <v>52.79</v>
      </c>
      <c r="DJ6" s="22">
        <f t="shared" si="12"/>
        <v>53.6</v>
      </c>
      <c r="DK6" s="22">
        <f t="shared" si="12"/>
        <v>54.56</v>
      </c>
      <c r="DL6" s="22">
        <f t="shared" si="12"/>
        <v>55.5</v>
      </c>
      <c r="DM6" s="22">
        <f t="shared" si="12"/>
        <v>50.41</v>
      </c>
      <c r="DN6" s="22">
        <f t="shared" si="12"/>
        <v>51.13</v>
      </c>
      <c r="DO6" s="22">
        <f t="shared" si="12"/>
        <v>51.62</v>
      </c>
      <c r="DP6" s="22">
        <f t="shared" si="12"/>
        <v>52.16</v>
      </c>
      <c r="DQ6" s="22">
        <f t="shared" si="12"/>
        <v>52.59</v>
      </c>
      <c r="DR6" s="21" t="str">
        <f>IF(DR7="","",IF(DR7="-","【-】","【"&amp;SUBSTITUTE(TEXT(DR7,"#,##0.00"),"-","△")&amp;"】"))</f>
        <v>【51.51】</v>
      </c>
      <c r="DS6" s="22">
        <f>IF(DS7="",NA(),DS7)</f>
        <v>14.61</v>
      </c>
      <c r="DT6" s="22">
        <f t="shared" ref="DT6:EB6" si="13">IF(DT7="",NA(),DT7)</f>
        <v>15.32</v>
      </c>
      <c r="DU6" s="22">
        <f t="shared" si="13"/>
        <v>16.149999999999999</v>
      </c>
      <c r="DV6" s="22">
        <f t="shared" si="13"/>
        <v>17.64</v>
      </c>
      <c r="DW6" s="22">
        <f t="shared" si="13"/>
        <v>18.559999999999999</v>
      </c>
      <c r="DX6" s="22">
        <f t="shared" si="13"/>
        <v>20.36</v>
      </c>
      <c r="DY6" s="22">
        <f t="shared" si="13"/>
        <v>22.41</v>
      </c>
      <c r="DZ6" s="22">
        <f t="shared" si="13"/>
        <v>23.68</v>
      </c>
      <c r="EA6" s="22">
        <f t="shared" si="13"/>
        <v>25.76</v>
      </c>
      <c r="EB6" s="22">
        <f t="shared" si="13"/>
        <v>27.51</v>
      </c>
      <c r="EC6" s="21" t="str">
        <f>IF(EC7="","",IF(EC7="-","【-】","【"&amp;SUBSTITUTE(TEXT(EC7,"#,##0.00"),"-","△")&amp;"】"))</f>
        <v>【23.75】</v>
      </c>
      <c r="ED6" s="22">
        <f>IF(ED7="",NA(),ED7)</f>
        <v>0.88</v>
      </c>
      <c r="EE6" s="22">
        <f t="shared" ref="EE6:EM6" si="14">IF(EE7="",NA(),EE7)</f>
        <v>0.92</v>
      </c>
      <c r="EF6" s="22">
        <f t="shared" si="14"/>
        <v>0.81</v>
      </c>
      <c r="EG6" s="22">
        <f t="shared" si="14"/>
        <v>0.68</v>
      </c>
      <c r="EH6" s="22">
        <f t="shared" si="14"/>
        <v>0.81</v>
      </c>
      <c r="EI6" s="22">
        <f t="shared" si="14"/>
        <v>0.75</v>
      </c>
      <c r="EJ6" s="22">
        <f t="shared" si="14"/>
        <v>0.73</v>
      </c>
      <c r="EK6" s="22">
        <f t="shared" si="14"/>
        <v>0.79</v>
      </c>
      <c r="EL6" s="22">
        <f t="shared" si="14"/>
        <v>0.75</v>
      </c>
      <c r="EM6" s="22">
        <f t="shared" si="14"/>
        <v>0.78</v>
      </c>
      <c r="EN6" s="21" t="str">
        <f>IF(EN7="","",IF(EN7="-","【-】","【"&amp;SUBSTITUTE(TEXT(EN7,"#,##0.00"),"-","△")&amp;"】"))</f>
        <v>【0.67】</v>
      </c>
    </row>
    <row r="7" spans="1:144" s="23" customFormat="1" x14ac:dyDescent="0.2">
      <c r="A7" s="15"/>
      <c r="B7" s="24">
        <v>2022</v>
      </c>
      <c r="C7" s="24">
        <v>272078</v>
      </c>
      <c r="D7" s="24">
        <v>46</v>
      </c>
      <c r="E7" s="24">
        <v>1</v>
      </c>
      <c r="F7" s="24">
        <v>0</v>
      </c>
      <c r="G7" s="24">
        <v>1</v>
      </c>
      <c r="H7" s="24" t="s">
        <v>93</v>
      </c>
      <c r="I7" s="24" t="s">
        <v>94</v>
      </c>
      <c r="J7" s="24" t="s">
        <v>95</v>
      </c>
      <c r="K7" s="24" t="s">
        <v>96</v>
      </c>
      <c r="L7" s="24" t="s">
        <v>97</v>
      </c>
      <c r="M7" s="24" t="s">
        <v>98</v>
      </c>
      <c r="N7" s="25" t="s">
        <v>99</v>
      </c>
      <c r="O7" s="25">
        <v>96.18</v>
      </c>
      <c r="P7" s="25">
        <v>100</v>
      </c>
      <c r="Q7" s="25">
        <v>2420</v>
      </c>
      <c r="R7" s="25">
        <v>348530</v>
      </c>
      <c r="S7" s="25">
        <v>105.29</v>
      </c>
      <c r="T7" s="25">
        <v>3310.19</v>
      </c>
      <c r="U7" s="25">
        <v>347966</v>
      </c>
      <c r="V7" s="25">
        <v>55.85</v>
      </c>
      <c r="W7" s="25">
        <v>6230.37</v>
      </c>
      <c r="X7" s="25">
        <v>121.14</v>
      </c>
      <c r="Y7" s="25">
        <v>120.59</v>
      </c>
      <c r="Z7" s="25">
        <v>123.05</v>
      </c>
      <c r="AA7" s="25">
        <v>117.74</v>
      </c>
      <c r="AB7" s="25">
        <v>115.09</v>
      </c>
      <c r="AC7" s="25">
        <v>115.41</v>
      </c>
      <c r="AD7" s="25">
        <v>113.57</v>
      </c>
      <c r="AE7" s="25">
        <v>112.59</v>
      </c>
      <c r="AF7" s="25">
        <v>113.87</v>
      </c>
      <c r="AG7" s="25">
        <v>109.87</v>
      </c>
      <c r="AH7" s="25">
        <v>108.7</v>
      </c>
      <c r="AI7" s="25">
        <v>0</v>
      </c>
      <c r="AJ7" s="25">
        <v>0</v>
      </c>
      <c r="AK7" s="25">
        <v>0</v>
      </c>
      <c r="AL7" s="25">
        <v>0</v>
      </c>
      <c r="AM7" s="25">
        <v>0</v>
      </c>
      <c r="AN7" s="25">
        <v>0</v>
      </c>
      <c r="AO7" s="25">
        <v>0</v>
      </c>
      <c r="AP7" s="25">
        <v>0</v>
      </c>
      <c r="AQ7" s="25">
        <v>0</v>
      </c>
      <c r="AR7" s="25">
        <v>0</v>
      </c>
      <c r="AS7" s="25">
        <v>1.34</v>
      </c>
      <c r="AT7" s="25">
        <v>594.30999999999995</v>
      </c>
      <c r="AU7" s="25">
        <v>424.96</v>
      </c>
      <c r="AV7" s="25">
        <v>490.65</v>
      </c>
      <c r="AW7" s="25">
        <v>614.27</v>
      </c>
      <c r="AX7" s="25">
        <v>682.87</v>
      </c>
      <c r="AY7" s="25">
        <v>258.22000000000003</v>
      </c>
      <c r="AZ7" s="25">
        <v>250.03</v>
      </c>
      <c r="BA7" s="25">
        <v>239.45</v>
      </c>
      <c r="BB7" s="25">
        <v>246.01</v>
      </c>
      <c r="BC7" s="25">
        <v>228.89</v>
      </c>
      <c r="BD7" s="25">
        <v>252.29</v>
      </c>
      <c r="BE7" s="25">
        <v>20.57</v>
      </c>
      <c r="BF7" s="25">
        <v>16.920000000000002</v>
      </c>
      <c r="BG7" s="25">
        <v>13.72</v>
      </c>
      <c r="BH7" s="25">
        <v>9.83</v>
      </c>
      <c r="BI7" s="25">
        <v>7.72</v>
      </c>
      <c r="BJ7" s="25">
        <v>255.12</v>
      </c>
      <c r="BK7" s="25">
        <v>254.19</v>
      </c>
      <c r="BL7" s="25">
        <v>259.56</v>
      </c>
      <c r="BM7" s="25">
        <v>248.92</v>
      </c>
      <c r="BN7" s="25">
        <v>251.26</v>
      </c>
      <c r="BO7" s="25">
        <v>268.07</v>
      </c>
      <c r="BP7" s="25">
        <v>114.34</v>
      </c>
      <c r="BQ7" s="25">
        <v>112.8</v>
      </c>
      <c r="BR7" s="25">
        <v>110.05</v>
      </c>
      <c r="BS7" s="25">
        <v>108.8</v>
      </c>
      <c r="BT7" s="25">
        <v>95.78</v>
      </c>
      <c r="BU7" s="25">
        <v>109.12</v>
      </c>
      <c r="BV7" s="25">
        <v>107.42</v>
      </c>
      <c r="BW7" s="25">
        <v>105.07</v>
      </c>
      <c r="BX7" s="25">
        <v>107.54</v>
      </c>
      <c r="BY7" s="25">
        <v>101.93</v>
      </c>
      <c r="BZ7" s="25">
        <v>97.47</v>
      </c>
      <c r="CA7" s="25">
        <v>130.28</v>
      </c>
      <c r="CB7" s="25">
        <v>131.36000000000001</v>
      </c>
      <c r="CC7" s="25">
        <v>126.78</v>
      </c>
      <c r="CD7" s="25">
        <v>131.47</v>
      </c>
      <c r="CE7" s="25">
        <v>137.32</v>
      </c>
      <c r="CF7" s="25">
        <v>153.88</v>
      </c>
      <c r="CG7" s="25">
        <v>157.19</v>
      </c>
      <c r="CH7" s="25">
        <v>153.71</v>
      </c>
      <c r="CI7" s="25">
        <v>155.9</v>
      </c>
      <c r="CJ7" s="25">
        <v>162.47</v>
      </c>
      <c r="CK7" s="25">
        <v>174.75</v>
      </c>
      <c r="CL7" s="25">
        <v>89.51</v>
      </c>
      <c r="CM7" s="25">
        <v>89.37</v>
      </c>
      <c r="CN7" s="25">
        <v>90.84</v>
      </c>
      <c r="CO7" s="25">
        <v>89.26</v>
      </c>
      <c r="CP7" s="25">
        <v>87.9</v>
      </c>
      <c r="CQ7" s="25">
        <v>63.53</v>
      </c>
      <c r="CR7" s="25">
        <v>63.16</v>
      </c>
      <c r="CS7" s="25">
        <v>64.41</v>
      </c>
      <c r="CT7" s="25">
        <v>64.11</v>
      </c>
      <c r="CU7" s="25">
        <v>63.81</v>
      </c>
      <c r="CV7" s="25">
        <v>59.97</v>
      </c>
      <c r="CW7" s="25">
        <v>95.64</v>
      </c>
      <c r="CX7" s="25">
        <v>94.68</v>
      </c>
      <c r="CY7" s="25">
        <v>95.2</v>
      </c>
      <c r="CZ7" s="25">
        <v>95.76</v>
      </c>
      <c r="DA7" s="25">
        <v>95.1</v>
      </c>
      <c r="DB7" s="25">
        <v>91.58</v>
      </c>
      <c r="DC7" s="25">
        <v>91.48</v>
      </c>
      <c r="DD7" s="25">
        <v>91.64</v>
      </c>
      <c r="DE7" s="25">
        <v>92.09</v>
      </c>
      <c r="DF7" s="25">
        <v>91.76</v>
      </c>
      <c r="DG7" s="25">
        <v>89.76</v>
      </c>
      <c r="DH7" s="25">
        <v>52.49</v>
      </c>
      <c r="DI7" s="25">
        <v>52.79</v>
      </c>
      <c r="DJ7" s="25">
        <v>53.6</v>
      </c>
      <c r="DK7" s="25">
        <v>54.56</v>
      </c>
      <c r="DL7" s="25">
        <v>55.5</v>
      </c>
      <c r="DM7" s="25">
        <v>50.41</v>
      </c>
      <c r="DN7" s="25">
        <v>51.13</v>
      </c>
      <c r="DO7" s="25">
        <v>51.62</v>
      </c>
      <c r="DP7" s="25">
        <v>52.16</v>
      </c>
      <c r="DQ7" s="25">
        <v>52.59</v>
      </c>
      <c r="DR7" s="25">
        <v>51.51</v>
      </c>
      <c r="DS7" s="25">
        <v>14.61</v>
      </c>
      <c r="DT7" s="25">
        <v>15.32</v>
      </c>
      <c r="DU7" s="25">
        <v>16.149999999999999</v>
      </c>
      <c r="DV7" s="25">
        <v>17.64</v>
      </c>
      <c r="DW7" s="25">
        <v>18.559999999999999</v>
      </c>
      <c r="DX7" s="25">
        <v>20.36</v>
      </c>
      <c r="DY7" s="25">
        <v>22.41</v>
      </c>
      <c r="DZ7" s="25">
        <v>23.68</v>
      </c>
      <c r="EA7" s="25">
        <v>25.76</v>
      </c>
      <c r="EB7" s="25">
        <v>27.51</v>
      </c>
      <c r="EC7" s="25">
        <v>23.75</v>
      </c>
      <c r="ED7" s="25">
        <v>0.88</v>
      </c>
      <c r="EE7" s="25">
        <v>0.92</v>
      </c>
      <c r="EF7" s="25">
        <v>0.81</v>
      </c>
      <c r="EG7" s="25">
        <v>0.68</v>
      </c>
      <c r="EH7" s="25">
        <v>0.81</v>
      </c>
      <c r="EI7" s="25">
        <v>0.75</v>
      </c>
      <c r="EJ7" s="25">
        <v>0.73</v>
      </c>
      <c r="EK7" s="25">
        <v>0.79</v>
      </c>
      <c r="EL7" s="25">
        <v>0.75</v>
      </c>
      <c r="EM7" s="25">
        <v>0.78</v>
      </c>
      <c r="EN7" s="25">
        <v>0.67</v>
      </c>
    </row>
    <row r="8" spans="1:144" x14ac:dyDescent="0.2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7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7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7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7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7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7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7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7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7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7"/>
    </row>
    <row r="9" spans="1:144" x14ac:dyDescent="0.2">
      <c r="A9" s="28"/>
      <c r="B9" s="28" t="s">
        <v>100</v>
      </c>
      <c r="C9" s="28" t="s">
        <v>101</v>
      </c>
      <c r="D9" s="28" t="s">
        <v>102</v>
      </c>
      <c r="E9" s="28" t="s">
        <v>103</v>
      </c>
      <c r="F9" s="28" t="s">
        <v>104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2">
      <c r="A10" s="28" t="s">
        <v>44</v>
      </c>
      <c r="B10" s="29">
        <f>DATEVALUE($B7+12-B11&amp;"/1/"&amp;B12)</f>
        <v>47484</v>
      </c>
      <c r="C10" s="30">
        <f>DATEVALUE($B7+12-C11&amp;"/1/"&amp;C12)</f>
        <v>47849</v>
      </c>
      <c r="D10" s="30">
        <f>DATEVALUE($B7+12-D11&amp;"/1/"&amp;D12)</f>
        <v>48215</v>
      </c>
      <c r="E10" s="30">
        <f>DATEVALUE($B7+12-E11&amp;"/1/"&amp;E12)</f>
        <v>48582</v>
      </c>
      <c r="F10" s="30">
        <f>DATEVALUE($B7+12-F11&amp;"/1/"&amp;F12)</f>
        <v>48948</v>
      </c>
    </row>
    <row r="11" spans="1:144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105</v>
      </c>
    </row>
    <row r="12" spans="1:144" x14ac:dyDescent="0.2">
      <c r="B12">
        <v>1</v>
      </c>
      <c r="C12">
        <v>1</v>
      </c>
      <c r="D12">
        <v>2</v>
      </c>
      <c r="E12">
        <v>3</v>
      </c>
      <c r="F12">
        <v>4</v>
      </c>
      <c r="G12" t="s">
        <v>106</v>
      </c>
    </row>
    <row r="13" spans="1:144" x14ac:dyDescent="0.2">
      <c r="B13" t="s">
        <v>107</v>
      </c>
      <c r="C13" t="s">
        <v>108</v>
      </c>
      <c r="D13" t="s">
        <v>108</v>
      </c>
      <c r="E13" t="s">
        <v>108</v>
      </c>
      <c r="F13" t="s">
        <v>108</v>
      </c>
      <c r="G13" t="s">
        <v>109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法適用_水道事業</vt:lpstr>
      <vt:lpstr>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大浦　郁実</cp:lastModifiedBy>
  <cp:lastPrinted>2024-02-21T01:22:49Z</cp:lastPrinted>
  <dcterms:modified xsi:type="dcterms:W3CDTF">2024-02-21T01:22:50Z</dcterms:modified>
</cp:coreProperties>
</file>