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757$\doc\財政\04公営企業\01.決算統計\R4年度（R3決算）\20.経営比較分析表\07.アップロード\02.アップロードデータ（分析表）\"/>
    </mc:Choice>
  </mc:AlternateContent>
  <workbookProtection workbookAlgorithmName="SHA-512" workbookHashValue="0nLtN+jK0fvX+TerM4fg+ciFVUUJnIruNY70F31ATZy6oFRllmKpNTAwPuHQQfq8E+pzeAlxpi6KpI1LbGaHRw==" workbookSaltValue="7+5sXpYjiXhTk7r5avWiK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BB8" i="4" s="1"/>
  <c r="T6" i="5"/>
  <c r="AT8" i="4" s="1"/>
  <c r="S6" i="5"/>
  <c r="AL8" i="4" s="1"/>
  <c r="R6" i="5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8" i="4" s="1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J86" i="4"/>
  <c r="I86" i="4"/>
  <c r="AT10" i="4"/>
  <c r="AD10" i="4"/>
  <c r="I10" i="4"/>
  <c r="P8" i="4"/>
</calcChain>
</file>

<file path=xl/sharedStrings.xml><?xml version="1.0" encoding="utf-8"?>
<sst xmlns="http://schemas.openxmlformats.org/spreadsheetml/2006/main" count="236" uniqueCount="121">
  <si>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</si>
  <si>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</si>
  <si>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</si>
  <si>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</si>
  <si>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</si>
  <si>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</si>
  <si>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</si>
  <si>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</si>
  <si>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</si>
  <si>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</si>
  <si>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</si>
  <si>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</si>
  <si>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</si>
  <si>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</si>
  <si>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</si>
  <si>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</si>
  <si>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</si>
  <si>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</si>
  <si>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</si>
  <si>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</si>
  <si>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</si>
  <si>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</si>
  <si>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</si>
  <si>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</si>
  <si>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</si>
  <si>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</si>
  <si>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</si>
  <si>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</si>
  <si>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</si>
  <si>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</si>
  <si>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</si>
  <si>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</si>
  <si>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</si>
  <si>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</si>
  <si>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</si>
  <si>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</si>
  <si>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</si>
  <si>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</si>
  <si>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</si>
  <si>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</si>
  <si>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</si>
  <si>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</si>
  <si>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</si>
  <si>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</si>
  <si>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</si>
  <si>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</si>
  <si>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</si>
  <si>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</si>
  <si>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</si>
  <si>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</si>
  <si>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</si>
  <si>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</si>
  <si>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</si>
  <si>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</si>
  <si>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</si>
  <si>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</si>
  <si>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</si>
  <si>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</si>
  <si>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</si>
  <si>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</si>
  <si>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</si>
  <si>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</si>
  <si>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</si>
  <si>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</si>
  <si>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</si>
  <si>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</si>
  <si>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</si>
  <si>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</si>
  <si>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</si>
  <si>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</si>
  <si>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</si>
  <si>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</si>
  <si>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</si>
  <si>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</si>
  <si>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</si>
  <si>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</si>
  <si>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</si>
  <si>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</si>
  <si>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</si>
  <si>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</si>
  <si>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</si>
  <si>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</si>
  <si>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</si>
  <si>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</si>
  <si>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</si>
  <si>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</si>
  <si>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</si>
  <si>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</si>
  <si>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</si>
  <si>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</si>
  <si>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</si>
  <si>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</si>
  <si>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</si>
  <si>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</si>
  <si>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</si>
  <si>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</si>
  <si>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</si>
  <si>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</si>
  <si>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大阪府　能勢町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</si>
  <si>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</si>
  <si>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</si>
  <si>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</si>
  <si>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</si>
  <si>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</si>
  <si>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</si>
  <si>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</si>
  <si>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</si>
  <si>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</si>
  <si>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</si>
  <si>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</si>
  <si>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</si>
  <si>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</si>
  <si>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</si>
  <si>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</si>
  <si>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</si>
  <si>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</si>
  <si>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</si>
  <si>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</si>
  <si>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下水道事業で整備した管について、平成14年3月の供用開始後あまり年数が経っていないため、分析の対象となるものはありませんが、下水道の整備以前に宅地開発時に埋設された管で,町が移管を受けたものについては、平成23年から平成28年の6年間で、不明水対策のため全て調査を行い、管更生等の補修を行いました。</t>
    <phoneticPr fontId="4"/>
  </si>
  <si>
    <t>　平成29年2月に中長期的な経営の基本計画となる経営戦略を策定し、令和4年3月に計画を改定しました。今後は、経営の健全化に向け実態把握を適切に行っていくとともに、自立した経営に向けて、経営戦略を見直し、適切な料金水準について検討を行い、経費の縮減、水洗化の促進等一層の経営努力を続けていきます。 
  機械設備が更新時期を迎えるため、更新時期や経費等を的確に把握し、経営に与える影響等を考慮した上で、老朽化対策に取組みます。
　また、令和5年度より公営企業会計に移行する予定です。
　施設の統廃合について、平成30年度より広域化に向けた検討を行っており、今後も継続して検討を行う予定です。</t>
    <rPh sb="33" eb="35">
      <t>レイワ</t>
    </rPh>
    <rPh sb="36" eb="37">
      <t>ネン</t>
    </rPh>
    <rPh sb="38" eb="39">
      <t>ガツ</t>
    </rPh>
    <rPh sb="40" eb="42">
      <t>ケイカク</t>
    </rPh>
    <rPh sb="43" eb="45">
      <t>カイテイ</t>
    </rPh>
    <phoneticPr fontId="4"/>
  </si>
  <si>
    <t>　収益的収支比率については、１００％を上回っているものの昨年に比べて減少しています。これは、地方債償還金、総費用が増加し、総収益（一般会計繰入金）が減少しているためです。
　企業債残高対事業規模比率については、増加となっています。これは、営業収益（使用料収入）が増加しているものの、管渠整備中のため新たな起債の借入があるためです。    
  経費回収率については、使用料収入が増加しているものの、汚水処理費（処理場の維持管理に係る修繕費など）が増加しているため減少しています。
　汚水処理原価については、類似団体の平均値を大きく上回っています。これは、汚水処理費が年々増加傾向にあるためです。</t>
    <rPh sb="19" eb="21">
      <t>ウワマワ</t>
    </rPh>
    <rPh sb="34" eb="36">
      <t>ゲンショウ</t>
    </rPh>
    <rPh sb="46" eb="48">
      <t>チホウ</t>
    </rPh>
    <rPh sb="48" eb="49">
      <t>サイ</t>
    </rPh>
    <rPh sb="49" eb="51">
      <t>ショウカン</t>
    </rPh>
    <rPh sb="51" eb="52">
      <t>キン</t>
    </rPh>
    <rPh sb="53" eb="56">
      <t>ソウヒヨウ</t>
    </rPh>
    <rPh sb="57" eb="59">
      <t>ゾウカ</t>
    </rPh>
    <rPh sb="74" eb="76">
      <t>ゲンショウ</t>
    </rPh>
    <rPh sb="105" eb="107">
      <t>ゾウカ</t>
    </rPh>
    <rPh sb="231" eb="233">
      <t>ゲンショウ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</si>
</sst>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31-4BCD-9C9A-C79D3E2E4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0.13</c:v>
                </c:pt>
                <c:pt idx="2">
                  <c:v>0.36</c:v>
                </c:pt>
                <c:pt idx="3">
                  <c:v>0.39</c:v>
                </c:pt>
                <c:pt idx="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31-4BCD-9C9A-C79D3E2E4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34.49</c:v>
                </c:pt>
                <c:pt idx="1">
                  <c:v>33</c:v>
                </c:pt>
                <c:pt idx="2">
                  <c:v>33</c:v>
                </c:pt>
                <c:pt idx="3">
                  <c:v>34.49</c:v>
                </c:pt>
                <c:pt idx="4">
                  <c:v>33.33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D0-47CA-B16D-C5E4F2DE1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43.36</c:v>
                </c:pt>
                <c:pt idx="1">
                  <c:v>42.56</c:v>
                </c:pt>
                <c:pt idx="2">
                  <c:v>42.47</c:v>
                </c:pt>
                <c:pt idx="3">
                  <c:v>42.4</c:v>
                </c:pt>
                <c:pt idx="4">
                  <c:v>42.28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D0-47CA-B16D-C5E4F2DE1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65.819999999999993</c:v>
                </c:pt>
                <c:pt idx="1">
                  <c:v>67.03</c:v>
                </c:pt>
                <c:pt idx="2">
                  <c:v>69.83</c:v>
                </c:pt>
                <c:pt idx="3">
                  <c:v>72.53</c:v>
                </c:pt>
                <c:pt idx="4">
                  <c:v>69.489999999999995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25-477B-A920-4B5F23B0B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83.06</c:v>
                </c:pt>
                <c:pt idx="1">
                  <c:v>83.32</c:v>
                </c:pt>
                <c:pt idx="2">
                  <c:v>83.75</c:v>
                </c:pt>
                <c:pt idx="3">
                  <c:v>84.19</c:v>
                </c:pt>
                <c:pt idx="4">
                  <c:v>84.34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25-477B-A920-4B5F23B0B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138.69</c:v>
                </c:pt>
                <c:pt idx="1">
                  <c:v>132.43</c:v>
                </c:pt>
                <c:pt idx="2">
                  <c:v>139.81</c:v>
                </c:pt>
                <c:pt idx="3">
                  <c:v>145.77000000000001</c:v>
                </c:pt>
                <c:pt idx="4">
                  <c:v>121.9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20-41D1-A20D-A10856EF7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20-41D1-A20D-A10856EF7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1-4ADF-B7A6-58B04CE78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11-4ADF-B7A6-58B04CE78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4C-4141-A26E-59F8813CD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4C-4141-A26E-59F8813CD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81-46E1-8BB3-51C856F7C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81-46E1-8BB3-51C856F7C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82-4E71-871B-1303A2F6C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82-4E71-871B-1303A2F6C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479.4</c:v>
                </c:pt>
                <c:pt idx="1">
                  <c:v>441.81</c:v>
                </c:pt>
                <c:pt idx="2">
                  <c:v>817.49</c:v>
                </c:pt>
                <c:pt idx="3">
                  <c:v>374.59</c:v>
                </c:pt>
                <c:pt idx="4">
                  <c:v>415.35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AF-43A3-BEAD-DF76F7098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1243.71</c:v>
                </c:pt>
                <c:pt idx="1">
                  <c:v>1194.1500000000001</c:v>
                </c:pt>
                <c:pt idx="2">
                  <c:v>1206.79</c:v>
                </c:pt>
                <c:pt idx="3">
                  <c:v>1258.43</c:v>
                </c:pt>
                <c:pt idx="4">
                  <c:v>1163.75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AF-43A3-BEAD-DF76F7098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49.83</c:v>
                </c:pt>
                <c:pt idx="1">
                  <c:v>45.74</c:v>
                </c:pt>
                <c:pt idx="2">
                  <c:v>43.97</c:v>
                </c:pt>
                <c:pt idx="3">
                  <c:v>44.72</c:v>
                </c:pt>
                <c:pt idx="4">
                  <c:v>42.19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54-4367-84BB-6D89AAF93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74.3</c:v>
                </c:pt>
                <c:pt idx="1">
                  <c:v>72.260000000000005</c:v>
                </c:pt>
                <c:pt idx="2">
                  <c:v>71.84</c:v>
                </c:pt>
                <c:pt idx="3">
                  <c:v>73.36</c:v>
                </c:pt>
                <c:pt idx="4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54-4367-84BB-6D89AAF93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336.54</c:v>
                </c:pt>
                <c:pt idx="1">
                  <c:v>365.64</c:v>
                </c:pt>
                <c:pt idx="2">
                  <c:v>373.91</c:v>
                </c:pt>
                <c:pt idx="3">
                  <c:v>368.08</c:v>
                </c:pt>
                <c:pt idx="4">
                  <c:v>383.77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05-47C7-971D-2FB34BD29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221.81</c:v>
                </c:pt>
                <c:pt idx="1">
                  <c:v>230.02</c:v>
                </c:pt>
                <c:pt idx="2">
                  <c:v>228.47</c:v>
                </c:pt>
                <c:pt idx="3">
                  <c:v>224.88</c:v>
                </c:pt>
                <c:pt idx="4">
                  <c:v>228.64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05-47C7-971D-2FB34BD29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【1,201.79】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大阪府　能勢町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特定環境保全公共下水道</v>
      </c>
      <c r="Q8" s="65"/>
      <c r="R8" s="65"/>
      <c r="S8" s="65"/>
      <c r="T8" s="65"/>
      <c r="U8" s="65"/>
      <c r="V8" s="65"/>
      <c r="W8" s="65" t="str">
        <f>データ!L6</f>
        <v>D2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5">
        <f>データ!S6</f>
        <v>9487</v>
      </c>
      <c r="AM8" s="45"/>
      <c r="AN8" s="45"/>
      <c r="AO8" s="45"/>
      <c r="AP8" s="45"/>
      <c r="AQ8" s="45"/>
      <c r="AR8" s="45"/>
      <c r="AS8" s="45"/>
      <c r="AT8" s="46">
        <f>データ!T6</f>
        <v>98.75</v>
      </c>
      <c r="AU8" s="46"/>
      <c r="AV8" s="46"/>
      <c r="AW8" s="46"/>
      <c r="AX8" s="46"/>
      <c r="AY8" s="46"/>
      <c r="AZ8" s="46"/>
      <c r="BA8" s="46"/>
      <c r="BB8" s="46">
        <f>データ!U6</f>
        <v>96.07</v>
      </c>
      <c r="BC8" s="46"/>
      <c r="BD8" s="46"/>
      <c r="BE8" s="46"/>
      <c r="BF8" s="46"/>
      <c r="BG8" s="46"/>
      <c r="BH8" s="46"/>
      <c r="BI8" s="4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12.43</v>
      </c>
      <c r="Q10" s="46"/>
      <c r="R10" s="46"/>
      <c r="S10" s="46"/>
      <c r="T10" s="46"/>
      <c r="U10" s="46"/>
      <c r="V10" s="46"/>
      <c r="W10" s="46">
        <f>データ!Q6</f>
        <v>79.510000000000005</v>
      </c>
      <c r="X10" s="46"/>
      <c r="Y10" s="46"/>
      <c r="Z10" s="46"/>
      <c r="AA10" s="46"/>
      <c r="AB10" s="46"/>
      <c r="AC10" s="46"/>
      <c r="AD10" s="45">
        <f>データ!R6</f>
        <v>2313</v>
      </c>
      <c r="AE10" s="45"/>
      <c r="AF10" s="45"/>
      <c r="AG10" s="45"/>
      <c r="AH10" s="45"/>
      <c r="AI10" s="45"/>
      <c r="AJ10" s="45"/>
      <c r="AK10" s="2"/>
      <c r="AL10" s="45">
        <f>データ!V6</f>
        <v>1167</v>
      </c>
      <c r="AM10" s="45"/>
      <c r="AN10" s="45"/>
      <c r="AO10" s="45"/>
      <c r="AP10" s="45"/>
      <c r="AQ10" s="45"/>
      <c r="AR10" s="45"/>
      <c r="AS10" s="45"/>
      <c r="AT10" s="46">
        <f>データ!W6</f>
        <v>0.75</v>
      </c>
      <c r="AU10" s="46"/>
      <c r="AV10" s="46"/>
      <c r="AW10" s="46"/>
      <c r="AX10" s="46"/>
      <c r="AY10" s="46"/>
      <c r="AZ10" s="46"/>
      <c r="BA10" s="46"/>
      <c r="BB10" s="46">
        <f>データ!X6</f>
        <v>1556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120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118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119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【1,201.79】</v>
      </c>
      <c r="I86" s="12" t="str">
        <f>データ!CA6</f>
        <v>【75.31】</v>
      </c>
      <c r="J86" s="12" t="str">
        <f>データ!CL6</f>
        <v>【216.39】</v>
      </c>
      <c r="K86" s="12" t="str">
        <f>データ!CW6</f>
        <v>【42.57】</v>
      </c>
      <c r="L86" s="12" t="str">
        <f>データ!DH6</f>
        <v>【85.24】</v>
      </c>
      <c r="M86" s="12" t="s">
        <v>44</v>
      </c>
      <c r="N86" s="12" t="s">
        <v>44</v>
      </c>
      <c r="O86" s="12" t="str">
        <f>データ!EO6</f>
        <v>【0.15】</v>
      </c>
    </row>
  </sheetData>
  <sheetProtection algorithmName="SHA-512" hashValue="tCK7r8qQp3tgu4D1Y1RpXagUShNSYNXSwGcpAMLjWuEGAAPfyeG9fmoaLPTfX/TRNfsDjRbtSeqAABmtX1hUsg==" saltValue="wg6RH9Vfy9UB6e8lFN+X4w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2021</v>
      </c>
      <c r="C6" s="19">
        <f t="shared" ref="C6:X6" si="3">C7</f>
        <v>273228</v>
      </c>
      <c r="D6" s="19">
        <f t="shared" si="3"/>
        <v>47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大阪府　能勢町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12.43</v>
      </c>
      <c r="Q6" s="20">
        <f t="shared" si="3"/>
        <v>79.510000000000005</v>
      </c>
      <c r="R6" s="20">
        <f t="shared" si="3"/>
        <v>2313</v>
      </c>
      <c r="S6" s="20">
        <f t="shared" si="3"/>
        <v>9487</v>
      </c>
      <c r="T6" s="20">
        <f t="shared" si="3"/>
        <v>98.75</v>
      </c>
      <c r="U6" s="20">
        <f t="shared" si="3"/>
        <v>96.07</v>
      </c>
      <c r="V6" s="20">
        <f t="shared" si="3"/>
        <v>1167</v>
      </c>
      <c r="W6" s="20">
        <f t="shared" si="3"/>
        <v>0.75</v>
      </c>
      <c r="X6" s="20">
        <f t="shared" si="3"/>
        <v>1556</v>
      </c>
      <c r="Y6" s="21">
        <f>IF(Y7="",NA(),Y7)</f>
        <v>138.69</v>
      </c>
      <c r="Z6" s="21">
        <f t="shared" ref="Z6:AH6" si="4">IF(Z7="",NA(),Z7)</f>
        <v>132.43</v>
      </c>
      <c r="AA6" s="21">
        <f t="shared" si="4"/>
        <v>139.81</v>
      </c>
      <c r="AB6" s="21">
        <f t="shared" si="4"/>
        <v>145.77000000000001</v>
      </c>
      <c r="AC6" s="21">
        <f t="shared" si="4"/>
        <v>121.9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479.4</v>
      </c>
      <c r="BG6" s="21">
        <f t="shared" ref="BG6:BO6" si="7">IF(BG7="",NA(),BG7)</f>
        <v>441.81</v>
      </c>
      <c r="BH6" s="21">
        <f t="shared" si="7"/>
        <v>817.49</v>
      </c>
      <c r="BI6" s="21">
        <f t="shared" si="7"/>
        <v>374.59</v>
      </c>
      <c r="BJ6" s="21">
        <f t="shared" si="7"/>
        <v>415.35</v>
      </c>
      <c r="BK6" s="21">
        <f t="shared" si="7"/>
        <v>1243.71</v>
      </c>
      <c r="BL6" s="21">
        <f t="shared" si="7"/>
        <v>1194.1500000000001</v>
      </c>
      <c r="BM6" s="21">
        <f t="shared" si="7"/>
        <v>1206.79</v>
      </c>
      <c r="BN6" s="21">
        <f t="shared" si="7"/>
        <v>1258.43</v>
      </c>
      <c r="BO6" s="21">
        <f t="shared" si="7"/>
        <v>1163.75</v>
      </c>
      <c r="BP6" s="20" t="str">
        <f>IF(BP7="","",IF(BP7="-","【-】","【"&amp;SUBSTITUTE(TEXT(BP7,"#,##0.00"),"-","△")&amp;"】"))</f>
        <v>【1,201.79】</v>
      </c>
      <c r="BQ6" s="21">
        <f>IF(BQ7="",NA(),BQ7)</f>
        <v>49.83</v>
      </c>
      <c r="BR6" s="21">
        <f t="shared" ref="BR6:BZ6" si="8">IF(BR7="",NA(),BR7)</f>
        <v>45.74</v>
      </c>
      <c r="BS6" s="21">
        <f t="shared" si="8"/>
        <v>43.97</v>
      </c>
      <c r="BT6" s="21">
        <f t="shared" si="8"/>
        <v>44.72</v>
      </c>
      <c r="BU6" s="21">
        <f t="shared" si="8"/>
        <v>42.19</v>
      </c>
      <c r="BV6" s="21">
        <f t="shared" si="8"/>
        <v>74.3</v>
      </c>
      <c r="BW6" s="21">
        <f t="shared" si="8"/>
        <v>72.260000000000005</v>
      </c>
      <c r="BX6" s="21">
        <f t="shared" si="8"/>
        <v>71.84</v>
      </c>
      <c r="BY6" s="21">
        <f t="shared" si="8"/>
        <v>73.36</v>
      </c>
      <c r="BZ6" s="21">
        <f t="shared" si="8"/>
        <v>72.599999999999994</v>
      </c>
      <c r="CA6" s="20" t="str">
        <f>IF(CA7="","",IF(CA7="-","【-】","【"&amp;SUBSTITUTE(TEXT(CA7,"#,##0.00"),"-","△")&amp;"】"))</f>
        <v>【75.31】</v>
      </c>
      <c r="CB6" s="21">
        <f>IF(CB7="",NA(),CB7)</f>
        <v>336.54</v>
      </c>
      <c r="CC6" s="21">
        <f t="shared" ref="CC6:CK6" si="9">IF(CC7="",NA(),CC7)</f>
        <v>365.64</v>
      </c>
      <c r="CD6" s="21">
        <f t="shared" si="9"/>
        <v>373.91</v>
      </c>
      <c r="CE6" s="21">
        <f t="shared" si="9"/>
        <v>368.08</v>
      </c>
      <c r="CF6" s="21">
        <f t="shared" si="9"/>
        <v>383.77</v>
      </c>
      <c r="CG6" s="21">
        <f t="shared" si="9"/>
        <v>221.81</v>
      </c>
      <c r="CH6" s="21">
        <f t="shared" si="9"/>
        <v>230.02</v>
      </c>
      <c r="CI6" s="21">
        <f t="shared" si="9"/>
        <v>228.47</v>
      </c>
      <c r="CJ6" s="21">
        <f t="shared" si="9"/>
        <v>224.88</v>
      </c>
      <c r="CK6" s="21">
        <f t="shared" si="9"/>
        <v>228.64</v>
      </c>
      <c r="CL6" s="20" t="str">
        <f>IF(CL7="","",IF(CL7="-","【-】","【"&amp;SUBSTITUTE(TEXT(CL7,"#,##0.00"),"-","△")&amp;"】"))</f>
        <v>【216.39】</v>
      </c>
      <c r="CM6" s="21">
        <f>IF(CM7="",NA(),CM7)</f>
        <v>34.49</v>
      </c>
      <c r="CN6" s="21">
        <f t="shared" ref="CN6:CV6" si="10">IF(CN7="",NA(),CN7)</f>
        <v>33</v>
      </c>
      <c r="CO6" s="21">
        <f t="shared" si="10"/>
        <v>33</v>
      </c>
      <c r="CP6" s="21">
        <f t="shared" si="10"/>
        <v>34.49</v>
      </c>
      <c r="CQ6" s="21">
        <f t="shared" si="10"/>
        <v>33.33</v>
      </c>
      <c r="CR6" s="21">
        <f t="shared" si="10"/>
        <v>43.36</v>
      </c>
      <c r="CS6" s="21">
        <f t="shared" si="10"/>
        <v>42.56</v>
      </c>
      <c r="CT6" s="21">
        <f t="shared" si="10"/>
        <v>42.47</v>
      </c>
      <c r="CU6" s="21">
        <f t="shared" si="10"/>
        <v>42.4</v>
      </c>
      <c r="CV6" s="21">
        <f t="shared" si="10"/>
        <v>42.28</v>
      </c>
      <c r="CW6" s="20" t="str">
        <f>IF(CW7="","",IF(CW7="-","【-】","【"&amp;SUBSTITUTE(TEXT(CW7,"#,##0.00"),"-","△")&amp;"】"))</f>
        <v>【42.57】</v>
      </c>
      <c r="CX6" s="21">
        <f>IF(CX7="",NA(),CX7)</f>
        <v>65.819999999999993</v>
      </c>
      <c r="CY6" s="21">
        <f t="shared" ref="CY6:DG6" si="11">IF(CY7="",NA(),CY7)</f>
        <v>67.03</v>
      </c>
      <c r="CZ6" s="21">
        <f t="shared" si="11"/>
        <v>69.83</v>
      </c>
      <c r="DA6" s="21">
        <f t="shared" si="11"/>
        <v>72.53</v>
      </c>
      <c r="DB6" s="21">
        <f t="shared" si="11"/>
        <v>69.489999999999995</v>
      </c>
      <c r="DC6" s="21">
        <f t="shared" si="11"/>
        <v>83.06</v>
      </c>
      <c r="DD6" s="21">
        <f t="shared" si="11"/>
        <v>83.32</v>
      </c>
      <c r="DE6" s="21">
        <f t="shared" si="11"/>
        <v>83.75</v>
      </c>
      <c r="DF6" s="21">
        <f t="shared" si="11"/>
        <v>84.19</v>
      </c>
      <c r="DG6" s="21">
        <f t="shared" si="11"/>
        <v>84.34</v>
      </c>
      <c r="DH6" s="20" t="str">
        <f>IF(DH7="","",IF(DH7="-","【-】","【"&amp;SUBSTITUTE(TEXT(DH7,"#,##0.00"),"-","△")&amp;"】"))</f>
        <v>【85.24】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1">
        <f>IF(EE7="",NA(),EE7)</f>
        <v>1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0.09</v>
      </c>
      <c r="EK6" s="21">
        <f t="shared" si="14"/>
        <v>0.13</v>
      </c>
      <c r="EL6" s="21">
        <f t="shared" si="14"/>
        <v>0.36</v>
      </c>
      <c r="EM6" s="21">
        <f t="shared" si="14"/>
        <v>0.39</v>
      </c>
      <c r="EN6" s="21">
        <f t="shared" si="14"/>
        <v>0.1</v>
      </c>
      <c r="EO6" s="20" t="str">
        <f>IF(EO7="","",IF(EO7="-","【-】","【"&amp;SUBSTITUTE(TEXT(EO7,"#,##0.00"),"-","△")&amp;"】"))</f>
        <v>【0.15】</v>
      </c>
    </row>
    <row r="7" spans="1:145" s="22" customFormat="1" x14ac:dyDescent="0.15">
      <c r="A7" s="14"/>
      <c r="B7" s="23">
        <v>2021</v>
      </c>
      <c r="C7" s="23">
        <v>273228</v>
      </c>
      <c r="D7" s="23">
        <v>47</v>
      </c>
      <c r="E7" s="23">
        <v>17</v>
      </c>
      <c r="F7" s="23">
        <v>4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12.43</v>
      </c>
      <c r="Q7" s="24">
        <v>79.510000000000005</v>
      </c>
      <c r="R7" s="24">
        <v>2313</v>
      </c>
      <c r="S7" s="24">
        <v>9487</v>
      </c>
      <c r="T7" s="24">
        <v>98.75</v>
      </c>
      <c r="U7" s="24">
        <v>96.07</v>
      </c>
      <c r="V7" s="24">
        <v>1167</v>
      </c>
      <c r="W7" s="24">
        <v>0.75</v>
      </c>
      <c r="X7" s="24">
        <v>1556</v>
      </c>
      <c r="Y7" s="24">
        <v>138.69</v>
      </c>
      <c r="Z7" s="24">
        <v>132.43</v>
      </c>
      <c r="AA7" s="24">
        <v>139.81</v>
      </c>
      <c r="AB7" s="24">
        <v>145.77000000000001</v>
      </c>
      <c r="AC7" s="24">
        <v>121.9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479.4</v>
      </c>
      <c r="BG7" s="24">
        <v>441.81</v>
      </c>
      <c r="BH7" s="24">
        <v>817.49</v>
      </c>
      <c r="BI7" s="24">
        <v>374.59</v>
      </c>
      <c r="BJ7" s="24">
        <v>415.35</v>
      </c>
      <c r="BK7" s="24">
        <v>1243.71</v>
      </c>
      <c r="BL7" s="24">
        <v>1194.1500000000001</v>
      </c>
      <c r="BM7" s="24">
        <v>1206.79</v>
      </c>
      <c r="BN7" s="24">
        <v>1258.43</v>
      </c>
      <c r="BO7" s="24">
        <v>1163.75</v>
      </c>
      <c r="BP7" s="24">
        <v>1201.79</v>
      </c>
      <c r="BQ7" s="24">
        <v>49.83</v>
      </c>
      <c r="BR7" s="24">
        <v>45.74</v>
      </c>
      <c r="BS7" s="24">
        <v>43.97</v>
      </c>
      <c r="BT7" s="24">
        <v>44.72</v>
      </c>
      <c r="BU7" s="24">
        <v>42.19</v>
      </c>
      <c r="BV7" s="24">
        <v>74.3</v>
      </c>
      <c r="BW7" s="24">
        <v>72.260000000000005</v>
      </c>
      <c r="BX7" s="24">
        <v>71.84</v>
      </c>
      <c r="BY7" s="24">
        <v>73.36</v>
      </c>
      <c r="BZ7" s="24">
        <v>72.599999999999994</v>
      </c>
      <c r="CA7" s="24">
        <v>75.31</v>
      </c>
      <c r="CB7" s="24">
        <v>336.54</v>
      </c>
      <c r="CC7" s="24">
        <v>365.64</v>
      </c>
      <c r="CD7" s="24">
        <v>373.91</v>
      </c>
      <c r="CE7" s="24">
        <v>368.08</v>
      </c>
      <c r="CF7" s="24">
        <v>383.77</v>
      </c>
      <c r="CG7" s="24">
        <v>221.81</v>
      </c>
      <c r="CH7" s="24">
        <v>230.02</v>
      </c>
      <c r="CI7" s="24">
        <v>228.47</v>
      </c>
      <c r="CJ7" s="24">
        <v>224.88</v>
      </c>
      <c r="CK7" s="24">
        <v>228.64</v>
      </c>
      <c r="CL7" s="24">
        <v>216.39</v>
      </c>
      <c r="CM7" s="24">
        <v>34.49</v>
      </c>
      <c r="CN7" s="24">
        <v>33</v>
      </c>
      <c r="CO7" s="24">
        <v>33</v>
      </c>
      <c r="CP7" s="24">
        <v>34.49</v>
      </c>
      <c r="CQ7" s="24">
        <v>33.33</v>
      </c>
      <c r="CR7" s="24">
        <v>43.36</v>
      </c>
      <c r="CS7" s="24">
        <v>42.56</v>
      </c>
      <c r="CT7" s="24">
        <v>42.47</v>
      </c>
      <c r="CU7" s="24">
        <v>42.4</v>
      </c>
      <c r="CV7" s="24">
        <v>42.28</v>
      </c>
      <c r="CW7" s="24">
        <v>42.57</v>
      </c>
      <c r="CX7" s="24">
        <v>65.819999999999993</v>
      </c>
      <c r="CY7" s="24">
        <v>67.03</v>
      </c>
      <c r="CZ7" s="24">
        <v>69.83</v>
      </c>
      <c r="DA7" s="24">
        <v>72.53</v>
      </c>
      <c r="DB7" s="24">
        <v>69.489999999999995</v>
      </c>
      <c r="DC7" s="24">
        <v>83.06</v>
      </c>
      <c r="DD7" s="24">
        <v>83.32</v>
      </c>
      <c r="DE7" s="24">
        <v>83.75</v>
      </c>
      <c r="DF7" s="24">
        <v>84.19</v>
      </c>
      <c r="DG7" s="24">
        <v>84.34</v>
      </c>
      <c r="DH7" s="24">
        <v>85.24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1</v>
      </c>
      <c r="EF7" s="24">
        <v>0</v>
      </c>
      <c r="EG7" s="24">
        <v>0</v>
      </c>
      <c r="EH7" s="24">
        <v>0</v>
      </c>
      <c r="EI7" s="24">
        <v>0</v>
      </c>
      <c r="EJ7" s="24">
        <v>0.09</v>
      </c>
      <c r="EK7" s="24">
        <v>0.13</v>
      </c>
      <c r="EL7" s="24">
        <v>0.36</v>
      </c>
      <c r="EM7" s="24">
        <v>0.39</v>
      </c>
      <c r="EN7" s="24">
        <v>0.1</v>
      </c>
      <c r="EO7" s="24">
        <v>0.15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115</v>
      </c>
      <c r="E13" t="s">
        <v>116</v>
      </c>
      <c r="F13" t="s">
        <v>115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2023-01-25T09:19:19Z</cp:lastPrinted>
  <dcterms:created xsi:type="dcterms:W3CDTF">2023-01-12T23:57:30Z</dcterms:created>
  <dcterms:modified xsi:type="dcterms:W3CDTF">2023-02-28T00:14:14Z</dcterms:modified>
  <cp:category/>
</cp:coreProperties>
</file>