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DEOP/e8M+9dMHbr4JlWW5y21uWqebnUrKV9EWQ/nnaL7tK13qtkVhIT3RdgIs5ZEK3JsnWiOay0FhiSsHY+PgQ==" workbookSaltValue="7WFoSuzWomUuvOhOCfJyug==" workbookSpinCount="100000" lockStructure="1"/>
  <bookViews>
    <workbookView xWindow="-120" yWindow="-12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<sst xmlns="http://schemas.openxmlformats.org/spreadsheetml/2006/main" count="247" uniqueCount="119">
  <si>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</si>
  <si>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</si>
  <si>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</si>
  <si>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</si>
  <si>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</si>
  <si>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</si>
  <si>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</si>
  <si>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</si>
  <si>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</si>
  <si>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</si>
  <si>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</si>
  <si>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</si>
  <si>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</si>
  <si>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</si>
  <si>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</si>
  <si>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</si>
  <si>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</si>
  <si>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</si>
  <si>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</si>
  <si>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</si>
  <si>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</si>
  <si>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</si>
  <si>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</si>
  <si>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</si>
  <si>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</si>
  <si>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</si>
  <si>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</si>
  <si>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</si>
  <si>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</si>
  <si>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</si>
  <si>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</si>
  <si>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</si>
  <si>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</si>
  <si>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</si>
  <si>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</si>
  <si>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</si>
  <si>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</si>
  <si>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</si>
  <si>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</si>
  <si>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</si>
  <si>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</si>
  <si>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</si>
  <si>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</si>
  <si>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</si>
  <si>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</si>
  <si>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</si>
  <si>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</si>
  <si>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</si>
  <si>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</si>
  <si>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</si>
  <si>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</si>
  <si>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</si>
  <si>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</si>
  <si>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</si>
  <si>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</si>
  <si>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</si>
  <si>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</si>
  <si>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</si>
  <si>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</si>
  <si>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</si>
  <si>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</si>
  <si>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</si>
  <si>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</si>
  <si>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</si>
  <si>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</si>
  <si>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</si>
  <si>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</si>
  <si>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</si>
  <si>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</si>
  <si>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</si>
  <si>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</si>
  <si>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</si>
  <si>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</si>
  <si>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</si>
  <si>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</si>
  <si>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</si>
  <si>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</si>
  <si>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</si>
  <si>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</si>
  <si>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</si>
  <si>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</si>
  <si>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</si>
  <si>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</si>
  <si>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</si>
  <si>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</si>
  <si>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</si>
  <si>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</si>
  <si>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</si>
  <si>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</si>
  <si>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</si>
  <si>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</si>
  <si>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</si>
  <si>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</si>
  <si>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</si>
  <si>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</si>
  <si>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</si>
  <si>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</si>
  <si>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</si>
  <si>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</si>
  <si>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</si>
  <si>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</si>
  <si>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</si>
  <si>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</si>
  <si>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</si>
  <si>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</si>
  <si>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</si>
  <si>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</si>
  <si>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</si>
  <si>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</si>
  <si>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</si>
  <si>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</si>
  <si>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</si>
  <si>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</si>
  <si>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</si>
  <si>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</si>
  <si>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</si>
  <si>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浄化槽が設置されてから約20年であるため、耐用年数等を考慮すれば大規模な修繕の実施は当分の間ない。
　このため、現在のところ、損傷部の修繕等の維持管理を実施している。</t>
    <rPh sb="12" eb="13">
      <t>ヤク</t>
    </rPh>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</si>
  <si>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一方、短中期的に起債の予定は無く、残高についても計画的に償還していることから、企業債残高対事業規模比率は減少していくと見込まれる。
　施設利用率が類似団体平均値と比較して低くなっているのは、過疎化等に伴う人口減少により、処理能力水量が処理水量を上回っている状況にあるからである。
　なお、水洗化率は100％になっており、新たに浄化槽を整備することはない。</t>
    <rPh sb="129" eb="131">
      <t>イッポウ</t>
    </rPh>
    <rPh sb="132" eb="136">
      <t>タンチュウキテキ</t>
    </rPh>
    <rPh sb="137" eb="139">
      <t>キサイ</t>
    </rPh>
    <rPh sb="140" eb="142">
      <t>ヨテイ</t>
    </rPh>
    <rPh sb="143" eb="144">
      <t>ナ</t>
    </rPh>
    <rPh sb="146" eb="148">
      <t>ザンダカ</t>
    </rPh>
    <rPh sb="153" eb="156">
      <t>ケイカクテキ</t>
    </rPh>
    <rPh sb="157" eb="159">
      <t>ショウカン</t>
    </rPh>
    <rPh sb="168" eb="171">
      <t>キギョウサイ</t>
    </rPh>
    <rPh sb="171" eb="173">
      <t>ザンダカ</t>
    </rPh>
    <rPh sb="173" eb="174">
      <t>タイ</t>
    </rPh>
    <rPh sb="174" eb="180">
      <t>ジギョウキボヒリツ</t>
    </rPh>
    <rPh sb="181" eb="183">
      <t>ゲンショウ</t>
    </rPh>
    <rPh sb="188" eb="190">
      <t>ミコ</t>
    </rPh>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</si>
  <si>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今後、新たな起債の見込みも少なく、計画的に償還していることから、現在借入れしている企業債については令和12年度（2030年度）に完済の予定となっている。</t>
    <rPh sb="104" eb="106">
      <t>ゲンザイ</t>
    </rPh>
    <rPh sb="106" eb="108">
      <t>カリイレ</t>
    </rPh>
    <rPh sb="113" eb="116">
      <t>キギョウサイ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</si>
</sst>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8D-434A-AA55-8DD31B54738A}"/>
            </c:ext>
          </c:extLst>
        </c:ser>
        <c:dLbls>
          <c:showLegendKey val="0"/>
          <c:showVal val="0"/>
          <c:showCatName val="0"/>
          <c:showSerName val="0"/>
          <c:showPercent val="0"/>
          <c:showBubbleSize val="0"/>
        </c:dLbls>
        <c:gapWidth val="150"/>
        <c:axId val="559255616"/>
        <c:axId val="55926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8D-434A-AA55-8DD31B54738A}"/>
            </c:ext>
          </c:extLst>
        </c:ser>
        <c:dLbls>
          <c:showLegendKey val="0"/>
          <c:showVal val="0"/>
          <c:showCatName val="0"/>
          <c:showSerName val="0"/>
          <c:showPercent val="0"/>
          <c:showBubbleSize val="0"/>
        </c:dLbls>
        <c:marker val="1"/>
        <c:smooth val="0"/>
        <c:axId val="559255616"/>
        <c:axId val="559262672"/>
      </c:lineChart>
      <c:dateAx>
        <c:axId val="559255616"/>
        <c:scaling>
          <c:orientation val="minMax"/>
        </c:scaling>
        <c:delete val="1"/>
        <c:axPos val="b"/>
        <c:numFmt formatCode="&quot;H&quot;yy" sourceLinked="1"/>
        <c:majorTickMark val="none"/>
        <c:minorTickMark val="none"/>
        <c:tickLblPos val="none"/>
        <c:crossAx val="559262672"/>
        <c:crosses val="autoZero"/>
        <c:auto val="1"/>
        <c:lblOffset val="100"/>
        <c:baseTimeUnit val="years"/>
      </c:dateAx>
      <c:valAx>
        <c:axId val="55926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36.78</c:v>
                </c:pt>
                <c:pt idx="1">
                  <c:v>34.479999999999997</c:v>
                </c:pt>
                <c:pt idx="2">
                  <c:v>34.479999999999997</c:v>
                </c:pt>
                <c:pt idx="3">
                  <c:v>34.479999999999997</c:v>
                </c:pt>
                <c:pt idx="4">
                  <c:v>34.479999999999997</c:v>
                </c:pt>
              </c:numCache>
            </c:numRef>
          </c:val>
          <c:extLst>
            <c:ext xmlns:c16="http://schemas.microsoft.com/office/drawing/2014/chart" uri="{C3380CC4-5D6E-409C-BE32-E72D297353CC}">
              <c16:uniqueId val="{00000000-E88A-4EC6-B844-8914E9E2640E}"/>
            </c:ext>
          </c:extLst>
        </c:ser>
        <c:dLbls>
          <c:showLegendKey val="0"/>
          <c:showVal val="0"/>
          <c:showCatName val="0"/>
          <c:showSerName val="0"/>
          <c:showPercent val="0"/>
          <c:showBubbleSize val="0"/>
        </c:dLbls>
        <c:gapWidth val="150"/>
        <c:axId val="559272472"/>
        <c:axId val="5592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E88A-4EC6-B844-8914E9E2640E}"/>
            </c:ext>
          </c:extLst>
        </c:ser>
        <c:dLbls>
          <c:showLegendKey val="0"/>
          <c:showVal val="0"/>
          <c:showCatName val="0"/>
          <c:showSerName val="0"/>
          <c:showPercent val="0"/>
          <c:showBubbleSize val="0"/>
        </c:dLbls>
        <c:marker val="1"/>
        <c:smooth val="0"/>
        <c:axId val="559272472"/>
        <c:axId val="559272864"/>
      </c:lineChart>
      <c:dateAx>
        <c:axId val="559272472"/>
        <c:scaling>
          <c:orientation val="minMax"/>
        </c:scaling>
        <c:delete val="1"/>
        <c:axPos val="b"/>
        <c:numFmt formatCode="&quot;H&quot;yy" sourceLinked="1"/>
        <c:majorTickMark val="none"/>
        <c:minorTickMark val="none"/>
        <c:tickLblPos val="none"/>
        <c:crossAx val="559272864"/>
        <c:crosses val="autoZero"/>
        <c:auto val="1"/>
        <c:lblOffset val="100"/>
        <c:baseTimeUnit val="years"/>
      </c:dateAx>
      <c:valAx>
        <c:axId val="5592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7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5CD-47E8-A8CA-24161E978D02}"/>
            </c:ext>
          </c:extLst>
        </c:ser>
        <c:dLbls>
          <c:showLegendKey val="0"/>
          <c:showVal val="0"/>
          <c:showCatName val="0"/>
          <c:showSerName val="0"/>
          <c:showPercent val="0"/>
          <c:showBubbleSize val="0"/>
        </c:dLbls>
        <c:gapWidth val="150"/>
        <c:axId val="559274432"/>
        <c:axId val="55927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25CD-47E8-A8CA-24161E978D02}"/>
            </c:ext>
          </c:extLst>
        </c:ser>
        <c:dLbls>
          <c:showLegendKey val="0"/>
          <c:showVal val="0"/>
          <c:showCatName val="0"/>
          <c:showSerName val="0"/>
          <c:showPercent val="0"/>
          <c:showBubbleSize val="0"/>
        </c:dLbls>
        <c:marker val="1"/>
        <c:smooth val="0"/>
        <c:axId val="559274432"/>
        <c:axId val="559276392"/>
      </c:lineChart>
      <c:dateAx>
        <c:axId val="559274432"/>
        <c:scaling>
          <c:orientation val="minMax"/>
        </c:scaling>
        <c:delete val="1"/>
        <c:axPos val="b"/>
        <c:numFmt formatCode="&quot;H&quot;yy" sourceLinked="1"/>
        <c:majorTickMark val="none"/>
        <c:minorTickMark val="none"/>
        <c:tickLblPos val="none"/>
        <c:crossAx val="559276392"/>
        <c:crosses val="autoZero"/>
        <c:auto val="1"/>
        <c:lblOffset val="100"/>
        <c:baseTimeUnit val="years"/>
      </c:dateAx>
      <c:valAx>
        <c:axId val="55927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88.7</c:v>
                </c:pt>
                <c:pt idx="1">
                  <c:v>88.34</c:v>
                </c:pt>
                <c:pt idx="2">
                  <c:v>87.63</c:v>
                </c:pt>
                <c:pt idx="3">
                  <c:v>87.5</c:v>
                </c:pt>
                <c:pt idx="4">
                  <c:v>87.04</c:v>
                </c:pt>
              </c:numCache>
            </c:numRef>
          </c:val>
          <c:extLst>
            <c:ext xmlns:c16="http://schemas.microsoft.com/office/drawing/2014/chart" uri="{C3380CC4-5D6E-409C-BE32-E72D297353CC}">
              <c16:uniqueId val="{00000000-9CE0-4CB7-B683-A61E9FFAA1AB}"/>
            </c:ext>
          </c:extLst>
        </c:ser>
        <c:dLbls>
          <c:showLegendKey val="0"/>
          <c:showVal val="0"/>
          <c:showCatName val="0"/>
          <c:showSerName val="0"/>
          <c:showPercent val="0"/>
          <c:showBubbleSize val="0"/>
        </c:dLbls>
        <c:gapWidth val="150"/>
        <c:axId val="559266592"/>
        <c:axId val="55925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0-4CB7-B683-A61E9FFAA1AB}"/>
            </c:ext>
          </c:extLst>
        </c:ser>
        <c:dLbls>
          <c:showLegendKey val="0"/>
          <c:showVal val="0"/>
          <c:showCatName val="0"/>
          <c:showSerName val="0"/>
          <c:showPercent val="0"/>
          <c:showBubbleSize val="0"/>
        </c:dLbls>
        <c:marker val="1"/>
        <c:smooth val="0"/>
        <c:axId val="559266592"/>
        <c:axId val="559256792"/>
      </c:lineChart>
      <c:dateAx>
        <c:axId val="559266592"/>
        <c:scaling>
          <c:orientation val="minMax"/>
        </c:scaling>
        <c:delete val="1"/>
        <c:axPos val="b"/>
        <c:numFmt formatCode="&quot;H&quot;yy" sourceLinked="1"/>
        <c:majorTickMark val="none"/>
        <c:minorTickMark val="none"/>
        <c:tickLblPos val="none"/>
        <c:crossAx val="559256792"/>
        <c:crosses val="autoZero"/>
        <c:auto val="1"/>
        <c:lblOffset val="100"/>
        <c:baseTimeUnit val="years"/>
      </c:dateAx>
      <c:valAx>
        <c:axId val="55925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A0-4080-A7E9-47E65958EA2F}"/>
            </c:ext>
          </c:extLst>
        </c:ser>
        <c:dLbls>
          <c:showLegendKey val="0"/>
          <c:showVal val="0"/>
          <c:showCatName val="0"/>
          <c:showSerName val="0"/>
          <c:showPercent val="0"/>
          <c:showBubbleSize val="0"/>
        </c:dLbls>
        <c:gapWidth val="150"/>
        <c:axId val="559265808"/>
        <c:axId val="55926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0-4080-A7E9-47E65958EA2F}"/>
            </c:ext>
          </c:extLst>
        </c:ser>
        <c:dLbls>
          <c:showLegendKey val="0"/>
          <c:showVal val="0"/>
          <c:showCatName val="0"/>
          <c:showSerName val="0"/>
          <c:showPercent val="0"/>
          <c:showBubbleSize val="0"/>
        </c:dLbls>
        <c:marker val="1"/>
        <c:smooth val="0"/>
        <c:axId val="559265808"/>
        <c:axId val="559266984"/>
      </c:lineChart>
      <c:dateAx>
        <c:axId val="559265808"/>
        <c:scaling>
          <c:orientation val="minMax"/>
        </c:scaling>
        <c:delete val="1"/>
        <c:axPos val="b"/>
        <c:numFmt formatCode="&quot;H&quot;yy" sourceLinked="1"/>
        <c:majorTickMark val="none"/>
        <c:minorTickMark val="none"/>
        <c:tickLblPos val="none"/>
        <c:crossAx val="559266984"/>
        <c:crosses val="autoZero"/>
        <c:auto val="1"/>
        <c:lblOffset val="100"/>
        <c:baseTimeUnit val="years"/>
      </c:dateAx>
      <c:valAx>
        <c:axId val="5592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6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3-4B2A-A48F-317B0DDDCFE7}"/>
            </c:ext>
          </c:extLst>
        </c:ser>
        <c:dLbls>
          <c:showLegendKey val="0"/>
          <c:showVal val="0"/>
          <c:showCatName val="0"/>
          <c:showSerName val="0"/>
          <c:showPercent val="0"/>
          <c:showBubbleSize val="0"/>
        </c:dLbls>
        <c:gapWidth val="150"/>
        <c:axId val="559261496"/>
        <c:axId val="55925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3-4B2A-A48F-317B0DDDCFE7}"/>
            </c:ext>
          </c:extLst>
        </c:ser>
        <c:dLbls>
          <c:showLegendKey val="0"/>
          <c:showVal val="0"/>
          <c:showCatName val="0"/>
          <c:showSerName val="0"/>
          <c:showPercent val="0"/>
          <c:showBubbleSize val="0"/>
        </c:dLbls>
        <c:marker val="1"/>
        <c:smooth val="0"/>
        <c:axId val="559261496"/>
        <c:axId val="559259536"/>
      </c:lineChart>
      <c:dateAx>
        <c:axId val="559261496"/>
        <c:scaling>
          <c:orientation val="minMax"/>
        </c:scaling>
        <c:delete val="1"/>
        <c:axPos val="b"/>
        <c:numFmt formatCode="&quot;H&quot;yy" sourceLinked="1"/>
        <c:majorTickMark val="none"/>
        <c:minorTickMark val="none"/>
        <c:tickLblPos val="none"/>
        <c:crossAx val="559259536"/>
        <c:crosses val="autoZero"/>
        <c:auto val="1"/>
        <c:lblOffset val="100"/>
        <c:baseTimeUnit val="years"/>
      </c:dateAx>
      <c:valAx>
        <c:axId val="55925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A-4A83-82E6-A381F0F4BC9F}"/>
            </c:ext>
          </c:extLst>
        </c:ser>
        <c:dLbls>
          <c:showLegendKey val="0"/>
          <c:showVal val="0"/>
          <c:showCatName val="0"/>
          <c:showSerName val="0"/>
          <c:showPercent val="0"/>
          <c:showBubbleSize val="0"/>
        </c:dLbls>
        <c:gapWidth val="150"/>
        <c:axId val="559260712"/>
        <c:axId val="55925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A-4A83-82E6-A381F0F4BC9F}"/>
            </c:ext>
          </c:extLst>
        </c:ser>
        <c:dLbls>
          <c:showLegendKey val="0"/>
          <c:showVal val="0"/>
          <c:showCatName val="0"/>
          <c:showSerName val="0"/>
          <c:showPercent val="0"/>
          <c:showBubbleSize val="0"/>
        </c:dLbls>
        <c:marker val="1"/>
        <c:smooth val="0"/>
        <c:axId val="559260712"/>
        <c:axId val="559257968"/>
      </c:lineChart>
      <c:dateAx>
        <c:axId val="559260712"/>
        <c:scaling>
          <c:orientation val="minMax"/>
        </c:scaling>
        <c:delete val="1"/>
        <c:axPos val="b"/>
        <c:numFmt formatCode="&quot;H&quot;yy" sourceLinked="1"/>
        <c:majorTickMark val="none"/>
        <c:minorTickMark val="none"/>
        <c:tickLblPos val="none"/>
        <c:crossAx val="559257968"/>
        <c:crosses val="autoZero"/>
        <c:auto val="1"/>
        <c:lblOffset val="100"/>
        <c:baseTimeUnit val="years"/>
      </c:dateAx>
      <c:valAx>
        <c:axId val="5592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6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8-4F8A-A6FC-8E284898F9B0}"/>
            </c:ext>
          </c:extLst>
        </c:ser>
        <c:dLbls>
          <c:showLegendKey val="0"/>
          <c:showVal val="0"/>
          <c:showCatName val="0"/>
          <c:showSerName val="0"/>
          <c:showPercent val="0"/>
          <c:showBubbleSize val="0"/>
        </c:dLbls>
        <c:gapWidth val="150"/>
        <c:axId val="559259144"/>
        <c:axId val="55925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8-4F8A-A6FC-8E284898F9B0}"/>
            </c:ext>
          </c:extLst>
        </c:ser>
        <c:dLbls>
          <c:showLegendKey val="0"/>
          <c:showVal val="0"/>
          <c:showCatName val="0"/>
          <c:showSerName val="0"/>
          <c:showPercent val="0"/>
          <c:showBubbleSize val="0"/>
        </c:dLbls>
        <c:marker val="1"/>
        <c:smooth val="0"/>
        <c:axId val="559259144"/>
        <c:axId val="559259928"/>
      </c:lineChart>
      <c:dateAx>
        <c:axId val="559259144"/>
        <c:scaling>
          <c:orientation val="minMax"/>
        </c:scaling>
        <c:delete val="1"/>
        <c:axPos val="b"/>
        <c:numFmt formatCode="&quot;H&quot;yy" sourceLinked="1"/>
        <c:majorTickMark val="none"/>
        <c:minorTickMark val="none"/>
        <c:tickLblPos val="none"/>
        <c:crossAx val="559259928"/>
        <c:crosses val="autoZero"/>
        <c:auto val="1"/>
        <c:lblOffset val="100"/>
        <c:baseTimeUnit val="years"/>
      </c:dateAx>
      <c:valAx>
        <c:axId val="55925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5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2925.36</c:v>
                </c:pt>
                <c:pt idx="1">
                  <c:v>2766.27</c:v>
                </c:pt>
                <c:pt idx="2">
                  <c:v>2606.2600000000002</c:v>
                </c:pt>
                <c:pt idx="3">
                  <c:v>2400.54</c:v>
                </c:pt>
                <c:pt idx="4">
                  <c:v>2154.11</c:v>
                </c:pt>
              </c:numCache>
            </c:numRef>
          </c:val>
          <c:extLst>
            <c:ext xmlns:c16="http://schemas.microsoft.com/office/drawing/2014/chart" uri="{C3380CC4-5D6E-409C-BE32-E72D297353CC}">
              <c16:uniqueId val="{00000000-9231-4261-8A82-8ED1FF57E697}"/>
            </c:ext>
          </c:extLst>
        </c:ser>
        <c:dLbls>
          <c:showLegendKey val="0"/>
          <c:showVal val="0"/>
          <c:showCatName val="0"/>
          <c:showSerName val="0"/>
          <c:showPercent val="0"/>
          <c:showBubbleSize val="0"/>
        </c:dLbls>
        <c:gapWidth val="150"/>
        <c:axId val="559279920"/>
        <c:axId val="5592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9231-4261-8A82-8ED1FF57E697}"/>
            </c:ext>
          </c:extLst>
        </c:ser>
        <c:dLbls>
          <c:showLegendKey val="0"/>
          <c:showVal val="0"/>
          <c:showCatName val="0"/>
          <c:showSerName val="0"/>
          <c:showPercent val="0"/>
          <c:showBubbleSize val="0"/>
        </c:dLbls>
        <c:marker val="1"/>
        <c:smooth val="0"/>
        <c:axId val="559279920"/>
        <c:axId val="559276000"/>
      </c:lineChart>
      <c:dateAx>
        <c:axId val="559279920"/>
        <c:scaling>
          <c:orientation val="minMax"/>
        </c:scaling>
        <c:delete val="1"/>
        <c:axPos val="b"/>
        <c:numFmt formatCode="&quot;H&quot;yy" sourceLinked="1"/>
        <c:majorTickMark val="none"/>
        <c:minorTickMark val="none"/>
        <c:tickLblPos val="none"/>
        <c:crossAx val="559276000"/>
        <c:crosses val="autoZero"/>
        <c:auto val="1"/>
        <c:lblOffset val="100"/>
        <c:baseTimeUnit val="years"/>
      </c:dateAx>
      <c:valAx>
        <c:axId val="5592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21.25</c:v>
                </c:pt>
                <c:pt idx="1">
                  <c:v>21.07</c:v>
                </c:pt>
                <c:pt idx="2">
                  <c:v>21.63</c:v>
                </c:pt>
                <c:pt idx="3">
                  <c:v>20.99</c:v>
                </c:pt>
                <c:pt idx="4">
                  <c:v>21.37</c:v>
                </c:pt>
              </c:numCache>
            </c:numRef>
          </c:val>
          <c:extLst>
            <c:ext xmlns:c16="http://schemas.microsoft.com/office/drawing/2014/chart" uri="{C3380CC4-5D6E-409C-BE32-E72D297353CC}">
              <c16:uniqueId val="{00000000-77F3-4AA6-975F-8AEBC7EF3928}"/>
            </c:ext>
          </c:extLst>
        </c:ser>
        <c:dLbls>
          <c:showLegendKey val="0"/>
          <c:showVal val="0"/>
          <c:showCatName val="0"/>
          <c:showSerName val="0"/>
          <c:showPercent val="0"/>
          <c:showBubbleSize val="0"/>
        </c:dLbls>
        <c:gapWidth val="150"/>
        <c:axId val="559269728"/>
        <c:axId val="55927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77F3-4AA6-975F-8AEBC7EF3928}"/>
            </c:ext>
          </c:extLst>
        </c:ser>
        <c:dLbls>
          <c:showLegendKey val="0"/>
          <c:showVal val="0"/>
          <c:showCatName val="0"/>
          <c:showSerName val="0"/>
          <c:showPercent val="0"/>
          <c:showBubbleSize val="0"/>
        </c:dLbls>
        <c:marker val="1"/>
        <c:smooth val="0"/>
        <c:axId val="559269728"/>
        <c:axId val="559270120"/>
      </c:lineChart>
      <c:dateAx>
        <c:axId val="559269728"/>
        <c:scaling>
          <c:orientation val="minMax"/>
        </c:scaling>
        <c:delete val="1"/>
        <c:axPos val="b"/>
        <c:numFmt formatCode="&quot;H&quot;yy" sourceLinked="1"/>
        <c:majorTickMark val="none"/>
        <c:minorTickMark val="none"/>
        <c:tickLblPos val="none"/>
        <c:crossAx val="559270120"/>
        <c:crosses val="autoZero"/>
        <c:auto val="1"/>
        <c:lblOffset val="100"/>
        <c:baseTimeUnit val="years"/>
      </c:dateAx>
      <c:valAx>
        <c:axId val="55927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724.59</c:v>
                </c:pt>
                <c:pt idx="1">
                  <c:v>772.32</c:v>
                </c:pt>
                <c:pt idx="2">
                  <c:v>752.26</c:v>
                </c:pt>
                <c:pt idx="3">
                  <c:v>707.79</c:v>
                </c:pt>
                <c:pt idx="4">
                  <c:v>715.54</c:v>
                </c:pt>
              </c:numCache>
            </c:numRef>
          </c:val>
          <c:extLst>
            <c:ext xmlns:c16="http://schemas.microsoft.com/office/drawing/2014/chart" uri="{C3380CC4-5D6E-409C-BE32-E72D297353CC}">
              <c16:uniqueId val="{00000000-6132-4054-8B50-A1879E9DBE11}"/>
            </c:ext>
          </c:extLst>
        </c:ser>
        <c:dLbls>
          <c:showLegendKey val="0"/>
          <c:showVal val="0"/>
          <c:showCatName val="0"/>
          <c:showSerName val="0"/>
          <c:showPercent val="0"/>
          <c:showBubbleSize val="0"/>
        </c:dLbls>
        <c:gapWidth val="150"/>
        <c:axId val="559275216"/>
        <c:axId val="55927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6132-4054-8B50-A1879E9DBE11}"/>
            </c:ext>
          </c:extLst>
        </c:ser>
        <c:dLbls>
          <c:showLegendKey val="0"/>
          <c:showVal val="0"/>
          <c:showCatName val="0"/>
          <c:showSerName val="0"/>
          <c:showPercent val="0"/>
          <c:showBubbleSize val="0"/>
        </c:dLbls>
        <c:marker val="1"/>
        <c:smooth val="0"/>
        <c:axId val="559275216"/>
        <c:axId val="559271688"/>
      </c:lineChart>
      <c:dateAx>
        <c:axId val="559275216"/>
        <c:scaling>
          <c:orientation val="minMax"/>
        </c:scaling>
        <c:delete val="1"/>
        <c:axPos val="b"/>
        <c:numFmt formatCode="&quot;H&quot;yy" sourceLinked="1"/>
        <c:majorTickMark val="none"/>
        <c:minorTickMark val="none"/>
        <c:tickLblPos val="none"/>
        <c:crossAx val="559271688"/>
        <c:crosses val="autoZero"/>
        <c:auto val="1"/>
        <c:lblOffset val="100"/>
        <c:baseTimeUnit val="years"/>
      </c:dateAx>
      <c:valAx>
        <c:axId val="55927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豊能町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18823</v>
      </c>
      <c r="AM8" s="42"/>
      <c r="AN8" s="42"/>
      <c r="AO8" s="42"/>
      <c r="AP8" s="42"/>
      <c r="AQ8" s="42"/>
      <c r="AR8" s="42"/>
      <c r="AS8" s="42"/>
      <c r="AT8" s="35">
        <f>データ!T6</f>
        <v>34.340000000000003</v>
      </c>
      <c r="AU8" s="35"/>
      <c r="AV8" s="35"/>
      <c r="AW8" s="35"/>
      <c r="AX8" s="35"/>
      <c r="AY8" s="35"/>
      <c r="AZ8" s="35"/>
      <c r="BA8" s="35"/>
      <c r="BB8" s="35">
        <f>データ!U6</f>
        <v>548.14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0.72</v>
      </c>
      <c r="Q10" s="35"/>
      <c r="R10" s="35"/>
      <c r="S10" s="35"/>
      <c r="T10" s="35"/>
      <c r="U10" s="35"/>
      <c r="V10" s="35"/>
      <c r="W10" s="35">
        <f>データ!Q6</f>
        <v>100</v>
      </c>
      <c r="X10" s="35"/>
      <c r="Y10" s="35"/>
      <c r="Z10" s="35"/>
      <c r="AA10" s="35"/>
      <c r="AB10" s="35"/>
      <c r="AC10" s="35"/>
      <c r="AD10" s="42">
        <f>データ!R6</f>
        <v>3000</v>
      </c>
      <c r="AE10" s="42"/>
      <c r="AF10" s="42"/>
      <c r="AG10" s="42"/>
      <c r="AH10" s="42"/>
      <c r="AI10" s="42"/>
      <c r="AJ10" s="42"/>
      <c r="AK10" s="2"/>
      <c r="AL10" s="42">
        <f>データ!V6</f>
        <v>135</v>
      </c>
      <c r="AM10" s="42"/>
      <c r="AN10" s="42"/>
      <c r="AO10" s="42"/>
      <c r="AP10" s="42"/>
      <c r="AQ10" s="42"/>
      <c r="AR10" s="42"/>
      <c r="AS10" s="42"/>
      <c r="AT10" s="35">
        <f>データ!W6</f>
        <v>0.27</v>
      </c>
      <c r="AU10" s="35"/>
      <c r="AV10" s="35"/>
      <c r="AW10" s="35"/>
      <c r="AX10" s="35"/>
      <c r="AY10" s="35"/>
      <c r="AZ10" s="35"/>
      <c r="BA10" s="35"/>
      <c r="BB10" s="35">
        <f>データ!X6</f>
        <v>500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43</v>
      </c>
      <c r="N86" s="12" t="s">
        <v>43</v>
      </c>
      <c r="O86" s="12" t="str">
        <f>データ!EO6</f>
        <v>【-】</v>
      </c>
    </row>
  </sheetData>
  <sheetProtection algorithmName="SHA-512" hashValue="l8CZNVJE8vvEJK1+RGxtwl9OGQmKtNEe50I3byCysLKoYkXTFkBQ0IazhG0Xy21M6qZyDFMsSsEBfw2XqW4/DA==" saltValue="xGn4FQM94r/N9IeVUVsi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273210</v>
      </c>
      <c r="D6" s="19">
        <f t="shared" si="3"/>
        <v>47</v>
      </c>
      <c r="E6" s="19">
        <f t="shared" si="3"/>
        <v>18</v>
      </c>
      <c r="F6" s="19">
        <f t="shared" si="3"/>
        <v>1</v>
      </c>
      <c r="G6" s="19">
        <f t="shared" si="3"/>
        <v>0</v>
      </c>
      <c r="H6" s="19" t="str">
        <f t="shared" si="3"/>
        <v>大阪府　豊能町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0.72</v>
      </c>
      <c r="Q6" s="20">
        <f t="shared" si="3"/>
        <v>100</v>
      </c>
      <c r="R6" s="20">
        <f t="shared" si="3"/>
        <v>3000</v>
      </c>
      <c r="S6" s="20">
        <f t="shared" si="3"/>
        <v>18823</v>
      </c>
      <c r="T6" s="20">
        <f t="shared" si="3"/>
        <v>34.340000000000003</v>
      </c>
      <c r="U6" s="20">
        <f t="shared" si="3"/>
        <v>548.14</v>
      </c>
      <c r="V6" s="20">
        <f t="shared" si="3"/>
        <v>135</v>
      </c>
      <c r="W6" s="20">
        <f t="shared" si="3"/>
        <v>0.27</v>
      </c>
      <c r="X6" s="20">
        <f t="shared" si="3"/>
        <v>500</v>
      </c>
      <c r="Y6" s="21">
        <f>IF(Y7="",NA(),Y7)</f>
        <v>88.7</v>
      </c>
      <c r="Z6" s="21">
        <f t="shared" ref="Z6:AH6" si="4">IF(Z7="",NA(),Z7)</f>
        <v>88.34</v>
      </c>
      <c r="AA6" s="21">
        <f t="shared" si="4"/>
        <v>87.63</v>
      </c>
      <c r="AB6" s="21">
        <f t="shared" si="4"/>
        <v>87.5</v>
      </c>
      <c r="AC6" s="21">
        <f t="shared" si="4"/>
        <v>87.04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2925.36</v>
      </c>
      <c r="BG6" s="21">
        <f t="shared" ref="BG6:BO6" si="7">IF(BG7="",NA(),BG7)</f>
        <v>2766.27</v>
      </c>
      <c r="BH6" s="21">
        <f t="shared" si="7"/>
        <v>2606.2600000000002</v>
      </c>
      <c r="BI6" s="21">
        <f t="shared" si="7"/>
        <v>2400.54</v>
      </c>
      <c r="BJ6" s="21">
        <f t="shared" si="7"/>
        <v>2154.11</v>
      </c>
      <c r="BK6" s="21">
        <f t="shared" si="7"/>
        <v>888.8</v>
      </c>
      <c r="BL6" s="21">
        <f t="shared" si="7"/>
        <v>855.65</v>
      </c>
      <c r="BM6" s="21">
        <f t="shared" si="7"/>
        <v>862.99</v>
      </c>
      <c r="BN6" s="21">
        <f t="shared" si="7"/>
        <v>782.91</v>
      </c>
      <c r="BO6" s="21">
        <f t="shared" si="7"/>
        <v>783.21</v>
      </c>
      <c r="BP6" s="20" t="str">
        <f>IF(BP7="","",IF(BP7="-","【-】","【"&amp;SUBSTITUTE(TEXT(BP7,"#,##0.00"),"-","△")&amp;"】"))</f>
        <v>【765.05】</v>
      </c>
      <c r="BQ6" s="21">
        <f>IF(BQ7="",NA(),BQ7)</f>
        <v>21.25</v>
      </c>
      <c r="BR6" s="21">
        <f t="shared" ref="BR6:BZ6" si="8">IF(BR7="",NA(),BR7)</f>
        <v>21.07</v>
      </c>
      <c r="BS6" s="21">
        <f t="shared" si="8"/>
        <v>21.63</v>
      </c>
      <c r="BT6" s="21">
        <f t="shared" si="8"/>
        <v>20.99</v>
      </c>
      <c r="BU6" s="21">
        <f t="shared" si="8"/>
        <v>21.37</v>
      </c>
      <c r="BV6" s="21">
        <f t="shared" si="8"/>
        <v>52.55</v>
      </c>
      <c r="BW6" s="21">
        <f t="shared" si="8"/>
        <v>52.23</v>
      </c>
      <c r="BX6" s="21">
        <f t="shared" si="8"/>
        <v>50.06</v>
      </c>
      <c r="BY6" s="21">
        <f t="shared" si="8"/>
        <v>49.38</v>
      </c>
      <c r="BZ6" s="21">
        <f t="shared" si="8"/>
        <v>48.53</v>
      </c>
      <c r="CA6" s="20" t="str">
        <f>IF(CA7="","",IF(CA7="-","【-】","【"&amp;SUBSTITUTE(TEXT(CA7,"#,##0.00"),"-","△")&amp;"】"))</f>
        <v>【48.97】</v>
      </c>
      <c r="CB6" s="21">
        <f>IF(CB7="",NA(),CB7)</f>
        <v>724.59</v>
      </c>
      <c r="CC6" s="21">
        <f t="shared" ref="CC6:CK6" si="9">IF(CC7="",NA(),CC7)</f>
        <v>772.32</v>
      </c>
      <c r="CD6" s="21">
        <f t="shared" si="9"/>
        <v>752.26</v>
      </c>
      <c r="CE6" s="21">
        <f t="shared" si="9"/>
        <v>707.79</v>
      </c>
      <c r="CF6" s="21">
        <f t="shared" si="9"/>
        <v>715.54</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36.78</v>
      </c>
      <c r="CN6" s="21">
        <f t="shared" ref="CN6:CV6" si="10">IF(CN7="",NA(),CN7)</f>
        <v>34.479999999999997</v>
      </c>
      <c r="CO6" s="21">
        <f t="shared" si="10"/>
        <v>34.479999999999997</v>
      </c>
      <c r="CP6" s="21">
        <f t="shared" si="10"/>
        <v>34.479999999999997</v>
      </c>
      <c r="CQ6" s="21">
        <f t="shared" si="10"/>
        <v>34.479999999999997</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273210</v>
      </c>
      <c r="D7" s="23">
        <v>47</v>
      </c>
      <c r="E7" s="23">
        <v>18</v>
      </c>
      <c r="F7" s="23">
        <v>1</v>
      </c>
      <c r="G7" s="23">
        <v>0</v>
      </c>
      <c r="H7" s="23" t="s">
        <v>96</v>
      </c>
      <c r="I7" s="23" t="s">
        <v>97</v>
      </c>
      <c r="J7" s="23" t="s">
        <v>98</v>
      </c>
      <c r="K7" s="23" t="s">
        <v>99</v>
      </c>
      <c r="L7" s="23" t="s">
        <v>100</v>
      </c>
      <c r="M7" s="23" t="s">
        <v>101</v>
      </c>
      <c r="N7" s="24" t="s">
        <v>102</v>
      </c>
      <c r="O7" s="24" t="s">
        <v>103</v>
      </c>
      <c r="P7" s="24">
        <v>0.72</v>
      </c>
      <c r="Q7" s="24">
        <v>100</v>
      </c>
      <c r="R7" s="24">
        <v>3000</v>
      </c>
      <c r="S7" s="24">
        <v>18823</v>
      </c>
      <c r="T7" s="24">
        <v>34.340000000000003</v>
      </c>
      <c r="U7" s="24">
        <v>548.14</v>
      </c>
      <c r="V7" s="24">
        <v>135</v>
      </c>
      <c r="W7" s="24">
        <v>0.27</v>
      </c>
      <c r="X7" s="24">
        <v>500</v>
      </c>
      <c r="Y7" s="24">
        <v>88.7</v>
      </c>
      <c r="Z7" s="24">
        <v>88.34</v>
      </c>
      <c r="AA7" s="24">
        <v>87.63</v>
      </c>
      <c r="AB7" s="24">
        <v>87.5</v>
      </c>
      <c r="AC7" s="24">
        <v>87.04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2925.36</v>
      </c>
      <c r="BG7" s="24">
        <v>2766.27</v>
      </c>
      <c r="BH7" s="24">
        <v>2606.2600000000002</v>
      </c>
      <c r="BI7" s="24">
        <v>2400.54</v>
      </c>
      <c r="BJ7" s="24">
        <v>2154.11</v>
      </c>
      <c r="BK7" s="24">
        <v>888.8</v>
      </c>
      <c r="BL7" s="24">
        <v>855.65</v>
      </c>
      <c r="BM7" s="24">
        <v>862.99</v>
      </c>
      <c r="BN7" s="24">
        <v>782.91</v>
      </c>
      <c r="BO7" s="24">
        <v>783.21</v>
      </c>
      <c r="BP7" s="24">
        <v>765.05</v>
      </c>
      <c r="BQ7" s="24">
        <v>21.25</v>
      </c>
      <c r="BR7" s="24">
        <v>21.07</v>
      </c>
      <c r="BS7" s="24">
        <v>21.63</v>
      </c>
      <c r="BT7" s="24">
        <v>20.99</v>
      </c>
      <c r="BU7" s="24">
        <v>21.37</v>
      </c>
      <c r="BV7" s="24">
        <v>52.55</v>
      </c>
      <c r="BW7" s="24">
        <v>52.23</v>
      </c>
      <c r="BX7" s="24">
        <v>50.06</v>
      </c>
      <c r="BY7" s="24">
        <v>49.38</v>
      </c>
      <c r="BZ7" s="24">
        <v>48.53</v>
      </c>
      <c r="CA7" s="24">
        <v>48.97</v>
      </c>
      <c r="CB7" s="24">
        <v>724.59</v>
      </c>
      <c r="CC7" s="24">
        <v>772.32</v>
      </c>
      <c r="CD7" s="24">
        <v>752.26</v>
      </c>
      <c r="CE7" s="24">
        <v>707.79</v>
      </c>
      <c r="CF7" s="24">
        <v>715.54</v>
      </c>
      <c r="CG7" s="24">
        <v>292.45</v>
      </c>
      <c r="CH7" s="24">
        <v>294.05</v>
      </c>
      <c r="CI7" s="24">
        <v>309.22000000000003</v>
      </c>
      <c r="CJ7" s="24">
        <v>316.97000000000003</v>
      </c>
      <c r="CK7" s="24">
        <v>326.17</v>
      </c>
      <c r="CL7" s="24">
        <v>328.76</v>
      </c>
      <c r="CM7" s="24">
        <v>36.78</v>
      </c>
      <c r="CN7" s="24">
        <v>34.479999999999997</v>
      </c>
      <c r="CO7" s="24">
        <v>34.479999999999997</v>
      </c>
      <c r="CP7" s="24">
        <v>34.479999999999997</v>
      </c>
      <c r="CQ7" s="24">
        <v>34.479999999999997</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2023-01-24T06:03:01Z</cp:lastPrinted>
  <dcterms:created xsi:type="dcterms:W3CDTF">2023-01-13T00:11:17Z</dcterms:created>
  <dcterms:modified xsi:type="dcterms:W3CDTF">2023-02-28T00:14:08Z</dcterms:modified>
  <cp:category/>
</cp:coreProperties>
</file>