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8ifwHhriEKB/YLDpWq4D00c+FMARaDxUczv+pU89LoSbxb59j2J2YA7H2d8pM0FM7fy6Yk8z2p3fH1a48dumCg==" workbookSaltValue="mox1PGhncuraShzq0fWVQ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<sst xmlns="http://schemas.openxmlformats.org/spreadsheetml/2006/main" count="228" uniqueCount="112">
  <si>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</si>
  <si>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</si>
  <si>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</si>
  <si>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</si>
  <si>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</si>
  <si>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</si>
  <si>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</si>
  <si>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</si>
  <si>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</si>
  <si>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</si>
  <si>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</si>
  <si>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</si>
  <si>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</si>
  <si>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</si>
  <si>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</si>
  <si>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</si>
  <si>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</si>
  <si>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</si>
  <si>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</si>
  <si>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</si>
  <si>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</si>
  <si>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</si>
  <si>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</si>
  <si>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</si>
  <si>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</si>
  <si>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</si>
  <si>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</si>
  <si>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</si>
  <si>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</si>
  <si>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</si>
  <si>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</si>
  <si>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</si>
  <si>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</si>
  <si>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</si>
  <si>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</si>
  <si>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</si>
  <si>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</si>
  <si>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</si>
  <si>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</si>
  <si>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</si>
  <si>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</si>
  <si>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</si>
  <si>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</si>
  <si>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</si>
  <si>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</si>
  <si>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</si>
  <si>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</si>
  <si>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</si>
  <si>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</si>
  <si>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</si>
  <si>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</si>
  <si>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</si>
  <si>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</si>
  <si>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</si>
  <si>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</si>
  <si>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</si>
  <si>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</si>
  <si>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</si>
  <si>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</si>
  <si>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</si>
  <si>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</si>
  <si>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</si>
  <si>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</si>
  <si>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</si>
  <si>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</si>
  <si>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</si>
  <si>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</si>
  <si>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</si>
  <si>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</si>
  <si>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</si>
  <si>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</si>
  <si>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</si>
  <si>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</si>
  <si>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</si>
  <si>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</si>
  <si>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</si>
  <si>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</si>
  <si>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</si>
  <si>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</si>
  <si>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</si>
  <si>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</si>
  <si>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</si>
  <si>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</si>
  <si>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</si>
  <si>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</si>
  <si>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</si>
  <si>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</si>
  <si>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</si>
  <si>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</si>
  <si>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</si>
  <si>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</si>
  <si>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</si>
  <si>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</si>
  <si>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</si>
  <si>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</si>
  <si>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</si>
  <si>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</si>
  <si>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</si>
  <si>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</si>
  <si>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</si>
  <si>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</si>
  <si>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</si>
  <si>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</si>
  <si>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</si>
  <si>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</si>
  <si>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</si>
  <si>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</si>
  <si>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</si>
  <si>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</si>
  <si>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老朽化に加え、配水池の更新時期も迎えており、更新費用が増大していくことが予想される。資金残高と配水池の更新にかかる費用に注視しながら、管路の更新を行っていく必要がある。令和3年度では水道ビジョンの改定を行った。事業を着実に進めていくためには、資金の確保と経費の抑制が課題となってくる。甲田浄水場浄水機能の廃止による後年度に負担すべきであった修繕費及び更新費用の抑制、マイクロ水力発電事業による新たな収益の確保、他市と漏水調査業務の共同発注を行うことでの経費の抑制などを行ってきた。令和3年度では水道料金の15％の増額改定を行った。今後は遊休地売却による財源確保や企業団との統合による広域化も検討しながら、減少する水需要にあわせて施設の統廃合を進めることにより、安心・安全な水の供給を継続していくために経営の改善を行っていく必要がある。</t>
    <rPh sb="8" eb="9">
      <t>クワ</t>
    </rPh>
    <rPh sb="11" eb="14">
      <t>ハイスイチ</t>
    </rPh>
    <rPh sb="15" eb="17">
      <t>コウシン</t>
    </rPh>
    <rPh sb="17" eb="19">
      <t>ジキ</t>
    </rPh>
    <rPh sb="20" eb="21">
      <t>ムカ</t>
    </rPh>
    <rPh sb="26" eb="28">
      <t>コウシン</t>
    </rPh>
    <rPh sb="28" eb="30">
      <t>ヒヨウ</t>
    </rPh>
    <rPh sb="31" eb="33">
      <t>ゾウダイ</t>
    </rPh>
    <rPh sb="40" eb="42">
      <t>ヨソウ</t>
    </rPh>
    <rPh sb="46" eb="48">
      <t>シキン</t>
    </rPh>
    <rPh sb="48" eb="50">
      <t>ザンダカ</t>
    </rPh>
    <rPh sb="51" eb="53">
      <t>ハイスイ</t>
    </rPh>
    <rPh sb="53" eb="54">
      <t>イケ</t>
    </rPh>
    <rPh sb="55" eb="57">
      <t>コウシン</t>
    </rPh>
    <rPh sb="61" eb="63">
      <t>ヒヨウ</t>
    </rPh>
    <rPh sb="64" eb="66">
      <t>チュウシ</t>
    </rPh>
    <rPh sb="71" eb="73">
      <t>カンロ</t>
    </rPh>
    <rPh sb="77" eb="78">
      <t>オコナ</t>
    </rPh>
    <rPh sb="82" eb="84">
      <t>ヒツヨウ</t>
    </rPh>
    <rPh sb="88" eb="90">
      <t>レイワ</t>
    </rPh>
    <rPh sb="91" eb="93">
      <t>ネンド</t>
    </rPh>
    <rPh sb="95" eb="97">
      <t>スイドウ</t>
    </rPh>
    <rPh sb="102" eb="104">
      <t>カイテイ</t>
    </rPh>
    <rPh sb="105" eb="106">
      <t>オコナ</t>
    </rPh>
    <rPh sb="109" eb="111">
      <t>ジギョウ</t>
    </rPh>
    <rPh sb="112" eb="114">
      <t>チャクジツ</t>
    </rPh>
    <rPh sb="115" eb="116">
      <t>スス</t>
    </rPh>
    <rPh sb="131" eb="133">
      <t>ケイヒ</t>
    </rPh>
    <rPh sb="134" eb="136">
      <t>ヨクセイ</t>
    </rPh>
    <rPh sb="184" eb="186">
      <t>ヨクセイ</t>
    </rPh>
    <rPh sb="212" eb="214">
      <t>ロウスイ</t>
    </rPh>
    <rPh sb="214" eb="216">
      <t>チョウサ</t>
    </rPh>
    <rPh sb="238" eb="239">
      <t>オコナ</t>
    </rPh>
    <rPh sb="244" eb="246">
      <t>レイワ</t>
    </rPh>
    <rPh sb="247" eb="249">
      <t>ネンド</t>
    </rPh>
    <rPh sb="251" eb="253">
      <t>スイドウ</t>
    </rPh>
    <rPh sb="253" eb="255">
      <t>リョウキン</t>
    </rPh>
    <rPh sb="260" eb="262">
      <t>ゾウガク</t>
    </rPh>
    <rPh sb="262" eb="264">
      <t>カイテイ</t>
    </rPh>
    <rPh sb="265" eb="266">
      <t>オコナ</t>
    </rPh>
    <rPh sb="269" eb="271">
      <t>コンゴ</t>
    </rPh>
    <rPh sb="272" eb="275">
      <t>ユウキュウチ</t>
    </rPh>
    <rPh sb="275" eb="277">
      <t>バイキャク</t>
    </rPh>
    <rPh sb="280" eb="282">
      <t>ザイゲン</t>
    </rPh>
    <rPh sb="282" eb="284">
      <t>カクホ</t>
    </rPh>
    <rPh sb="285" eb="287">
      <t>キギョウ</t>
    </rPh>
    <rPh sb="287" eb="288">
      <t>ダン</t>
    </rPh>
    <rPh sb="290" eb="292">
      <t>トウゴウ</t>
    </rPh>
    <rPh sb="295" eb="298">
      <t>コウイキカ</t>
    </rPh>
    <rPh sb="299" eb="301">
      <t>ケントウ</t>
    </rPh>
    <rPh sb="354" eb="356">
      <t>ケイエイ</t>
    </rPh>
    <rPh sb="357" eb="359">
      <t>カイゼン</t>
    </rPh>
    <rPh sb="365" eb="367">
      <t>ヒツヨウ</t>
    </rPh>
    <phoneticPr fontId="4"/>
  </si>
  <si>
    <t>　収益については、令和3年10月より料金改定を行ったことで、給水収益は増加した。一方、費用については、令和2年度はダム水の送水管破損事故により、企業団からの受水費や燃料費等が増加していたが、令和3年度では、この影響がなかったため、前年度に比べ減少となった。このため、経常収支比率は改善している。
　近年は、積極的に更新工事を行っているため、資金（流動資産）が減少し、流動比率は、減少傾向が続いている。平成29年度の数値が高い要因は、継続費に係る工事の翌年度への繰越等のため、決算時点での一時的な資金残高の増加によるものである。
　企業債残高対給水収益比率は、積極的に管路更新等を行っていることから借入額が償還額を上回っていること、料金改定は行ったものの人口減少が給水収益に減少の影響を及ぼしていること等から上昇傾向が続いている。料金改定を行ったことにより、上昇幅は抑えられたものの、借入額が大きいことから、比率は増加している。
　料金回収率については、料金改定による供給単価の増及び費用の減による給水原価の減少により、前年度に比べ増加している。
　本市では、漏水調査を行うなど、漏水の早期発見に努めており、有収率は、類似団体平均値より高くなっている。</t>
    <rPh sb="9" eb="11">
      <t>レイワ</t>
    </rPh>
    <rPh sb="40" eb="42">
      <t>イッポウ</t>
    </rPh>
    <rPh sb="43" eb="45">
      <t>ヒヨウ</t>
    </rPh>
    <rPh sb="51" eb="53">
      <t>レイワ</t>
    </rPh>
    <rPh sb="54" eb="56">
      <t>ネンド</t>
    </rPh>
    <rPh sb="59" eb="60">
      <t>スイ</t>
    </rPh>
    <rPh sb="61" eb="64">
      <t>ソウスイカン</t>
    </rPh>
    <rPh sb="64" eb="66">
      <t>ハソン</t>
    </rPh>
    <rPh sb="66" eb="68">
      <t>ジコ</t>
    </rPh>
    <rPh sb="78" eb="79">
      <t>ウケ</t>
    </rPh>
    <rPh sb="79" eb="80">
      <t>ミズ</t>
    </rPh>
    <rPh sb="80" eb="81">
      <t>ヒ</t>
    </rPh>
    <rPh sb="82" eb="84">
      <t>ネンリョウ</t>
    </rPh>
    <rPh sb="84" eb="85">
      <t>ヒ</t>
    </rPh>
    <rPh sb="85" eb="86">
      <t>トウ</t>
    </rPh>
    <rPh sb="87" eb="89">
      <t>ゾウカ</t>
    </rPh>
    <rPh sb="95" eb="97">
      <t>レイワ</t>
    </rPh>
    <rPh sb="98" eb="100">
      <t>ネンド</t>
    </rPh>
    <rPh sb="105" eb="107">
      <t>エイキョウ</t>
    </rPh>
    <rPh sb="115" eb="118">
      <t>ゼンネンド</t>
    </rPh>
    <rPh sb="119" eb="120">
      <t>クラ</t>
    </rPh>
    <rPh sb="121" eb="123">
      <t>ゲンショウ</t>
    </rPh>
    <rPh sb="140" eb="142">
      <t>カイゼン</t>
    </rPh>
    <rPh sb="149" eb="151">
      <t>キンネン</t>
    </rPh>
    <rPh sb="207" eb="209">
      <t>スウチ</t>
    </rPh>
    <rPh sb="210" eb="211">
      <t>タカ</t>
    </rPh>
    <rPh sb="212" eb="214">
      <t>ヨウイン</t>
    </rPh>
    <rPh sb="315" eb="317">
      <t>リョウキン</t>
    </rPh>
    <rPh sb="317" eb="319">
      <t>カイテイ</t>
    </rPh>
    <rPh sb="320" eb="321">
      <t>オコナ</t>
    </rPh>
    <rPh sb="326" eb="328">
      <t>ジンコウ</t>
    </rPh>
    <rPh sb="328" eb="330">
      <t>ゲンショウ</t>
    </rPh>
    <rPh sb="331" eb="333">
      <t>キュウスイ</t>
    </rPh>
    <rPh sb="339" eb="341">
      <t>エイキョウ</t>
    </rPh>
    <rPh sb="342" eb="343">
      <t>オヨ</t>
    </rPh>
    <rPh sb="353" eb="355">
      <t>ジョウショウ</t>
    </rPh>
    <rPh sb="355" eb="357">
      <t>ケイコウ</t>
    </rPh>
    <rPh sb="364" eb="366">
      <t>リョウキン</t>
    </rPh>
    <rPh sb="366" eb="368">
      <t>カイテイ</t>
    </rPh>
    <rPh sb="369" eb="370">
      <t>オコナ</t>
    </rPh>
    <rPh sb="378" eb="381">
      <t>ジョウショウハバ</t>
    </rPh>
    <rPh sb="382" eb="383">
      <t>オサ</t>
    </rPh>
    <rPh sb="391" eb="393">
      <t>カリイレ</t>
    </rPh>
    <rPh sb="393" eb="394">
      <t>ガク</t>
    </rPh>
    <rPh sb="395" eb="396">
      <t>オオ</t>
    </rPh>
    <rPh sb="403" eb="405">
      <t>ヒリツ</t>
    </rPh>
    <rPh sb="406" eb="408">
      <t>ゾウカ</t>
    </rPh>
    <rPh sb="415" eb="417">
      <t>リョウキン</t>
    </rPh>
    <rPh sb="417" eb="419">
      <t>カイシュウ</t>
    </rPh>
    <rPh sb="419" eb="420">
      <t>リツ</t>
    </rPh>
    <rPh sb="426" eb="428">
      <t>リョウキン</t>
    </rPh>
    <rPh sb="428" eb="430">
      <t>カイテイ</t>
    </rPh>
    <rPh sb="433" eb="435">
      <t>キョウキュウ</t>
    </rPh>
    <rPh sb="435" eb="437">
      <t>タンカ</t>
    </rPh>
    <rPh sb="439" eb="440">
      <t>オヨ</t>
    </rPh>
    <rPh sb="441" eb="443">
      <t>ヒヨウ</t>
    </rPh>
    <rPh sb="448" eb="450">
      <t>キュウスイ</t>
    </rPh>
    <rPh sb="453" eb="455">
      <t>ゲンショウ</t>
    </rPh>
    <phoneticPr fontId="4"/>
  </si>
  <si>
    <t>　有形固定資産減価償却率は、類似団体平均値よりも高くなっている。令和元年度以降は甲田浄水場浄水部門を廃止したため、平成３０年度以前と比較し有形固定資産減価償却累計額が減少し有形固定資産減価償却率は低下している。また令和3年度については、用途廃止した施設の除却を行ったことも有形固定資産減価償却率の低下に影響した。しかしながら、法定耐用年数に近い資産がまだ多い状況であり、類似団体平均値より高い数値となっている。同様に、管路経年化率についても類似団体平均値と比較すると高く、老朽化した管路が多くなっている。令和3年度は、昭和56年度に布設した金剛東地区の配水管が耐用年数を迎えたことにより、管路経年化率が大きく増加している。このような状況を踏まえ、本市では以前から更新工事に積極的に取り組んでおり、管路更新率は高い数値を維持している。</t>
    <rPh sb="37" eb="39">
      <t>イコウ</t>
    </rPh>
    <rPh sb="57" eb="59">
      <t>ヘイセイ</t>
    </rPh>
    <rPh sb="61" eb="63">
      <t>ネンド</t>
    </rPh>
    <rPh sb="63" eb="65">
      <t>イゼン</t>
    </rPh>
    <rPh sb="66" eb="68">
      <t>ヒカク</t>
    </rPh>
    <rPh sb="107" eb="109">
      <t>レイワ</t>
    </rPh>
    <rPh sb="110" eb="112">
      <t>ネンド</t>
    </rPh>
    <rPh sb="118" eb="120">
      <t>ヨウト</t>
    </rPh>
    <rPh sb="120" eb="122">
      <t>ハイシ</t>
    </rPh>
    <rPh sb="124" eb="126">
      <t>シセツ</t>
    </rPh>
    <rPh sb="127" eb="129">
      <t>ジョキャク</t>
    </rPh>
    <rPh sb="130" eb="131">
      <t>オコナ</t>
    </rPh>
    <rPh sb="148" eb="150">
      <t>テイカ</t>
    </rPh>
    <rPh sb="151" eb="153">
      <t>エイキョウ</t>
    </rPh>
    <rPh sb="194" eb="195">
      <t>タカ</t>
    </rPh>
    <rPh sb="196" eb="198">
      <t>スウチ</t>
    </rPh>
    <rPh sb="252" eb="254">
      <t>レイワ</t>
    </rPh>
    <rPh sb="255" eb="257">
      <t>ネンド</t>
    </rPh>
    <rPh sb="259" eb="261">
      <t>ショウワ</t>
    </rPh>
    <rPh sb="263" eb="265">
      <t>ネンド</t>
    </rPh>
    <rPh sb="266" eb="268">
      <t>フセツ</t>
    </rPh>
    <rPh sb="270" eb="272">
      <t>コンゴウ</t>
    </rPh>
    <rPh sb="272" eb="273">
      <t>ヒガシ</t>
    </rPh>
    <rPh sb="273" eb="275">
      <t>チク</t>
    </rPh>
    <rPh sb="276" eb="279">
      <t>ハイスイカン</t>
    </rPh>
    <rPh sb="280" eb="282">
      <t>タイヨウ</t>
    </rPh>
    <rPh sb="282" eb="284">
      <t>ネンスウ</t>
    </rPh>
    <rPh sb="285" eb="286">
      <t>ムカ</t>
    </rPh>
    <rPh sb="294" eb="296">
      <t>カンロ</t>
    </rPh>
    <rPh sb="296" eb="299">
      <t>ケイネンカ</t>
    </rPh>
    <rPh sb="299" eb="300">
      <t>リツ</t>
    </rPh>
    <rPh sb="301" eb="302">
      <t>オオ</t>
    </rPh>
    <rPh sb="304" eb="30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</si>
</sst>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c:v>
                </c:pt>
                <c:pt idx="1">
                  <c:v>1.47</c:v>
                </c:pt>
                <c:pt idx="2">
                  <c:v>1.25</c:v>
                </c:pt>
                <c:pt idx="3">
                  <c:v>1.25</c:v>
                </c:pt>
                <c:pt idx="4">
                  <c:v>1.1200000000000001</c:v>
                </c:pt>
              </c:numCache>
            </c:numRef>
          </c:val>
          <c:extLst>
            <c:ext xmlns:c16="http://schemas.microsoft.com/office/drawing/2014/chart" uri="{C3380CC4-5D6E-409C-BE32-E72D297353CC}">
              <c16:uniqueId val="{00000000-63D6-429D-B9DE-66AFD0CFE0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63D6-429D-B9DE-66AFD0CFE0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61.1</c:v>
                </c:pt>
                <c:pt idx="1">
                  <c:v>59.69</c:v>
                </c:pt>
                <c:pt idx="2">
                  <c:v>58.8</c:v>
                </c:pt>
                <c:pt idx="3">
                  <c:v>59.67</c:v>
                </c:pt>
                <c:pt idx="4">
                  <c:v>58.71</c:v>
                </c:pt>
              </c:numCache>
            </c:numRef>
          </c:val>
          <c:extLst>
            <c:ext xmlns:c16="http://schemas.microsoft.com/office/drawing/2014/chart" uri="{C3380CC4-5D6E-409C-BE32-E72D297353CC}">
              <c16:uniqueId val="{00000000-1BF0-480D-9D23-8E811B86E8B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1BF0-480D-9D23-8E811B86E8B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95.62</c:v>
                </c:pt>
                <c:pt idx="1">
                  <c:v>96.11</c:v>
                </c:pt>
                <c:pt idx="2">
                  <c:v>96.52</c:v>
                </c:pt>
                <c:pt idx="3">
                  <c:v>96.26</c:v>
                </c:pt>
                <c:pt idx="4">
                  <c:v>95.64</c:v>
                </c:pt>
              </c:numCache>
            </c:numRef>
          </c:val>
          <c:extLst>
            <c:ext xmlns:c16="http://schemas.microsoft.com/office/drawing/2014/chart" uri="{C3380CC4-5D6E-409C-BE32-E72D297353CC}">
              <c16:uniqueId val="{00000000-C4B3-4CA1-81C8-5DE01EB603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C4B3-4CA1-81C8-5DE01EB603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111.8</c:v>
                </c:pt>
                <c:pt idx="1">
                  <c:v>115.55</c:v>
                </c:pt>
                <c:pt idx="2">
                  <c:v>107.52</c:v>
                </c:pt>
                <c:pt idx="3">
                  <c:v>103.02</c:v>
                </c:pt>
                <c:pt idx="4">
                  <c:v>107.93</c:v>
                </c:pt>
              </c:numCache>
            </c:numRef>
          </c:val>
          <c:extLst>
            <c:ext xmlns:c16="http://schemas.microsoft.com/office/drawing/2014/chart" uri="{C3380CC4-5D6E-409C-BE32-E72D297353CC}">
              <c16:uniqueId val="{00000000-8E68-45FF-B472-3EB714BDCA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8E68-45FF-B472-3EB714BDCA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53.35</c:v>
                </c:pt>
                <c:pt idx="1">
                  <c:v>53.06</c:v>
                </c:pt>
                <c:pt idx="2">
                  <c:v>51.1</c:v>
                </c:pt>
                <c:pt idx="3">
                  <c:v>51.35</c:v>
                </c:pt>
                <c:pt idx="4">
                  <c:v>50.99</c:v>
                </c:pt>
              </c:numCache>
            </c:numRef>
          </c:val>
          <c:extLst>
            <c:ext xmlns:c16="http://schemas.microsoft.com/office/drawing/2014/chart" uri="{C3380CC4-5D6E-409C-BE32-E72D297353CC}">
              <c16:uniqueId val="{00000000-C7F5-4A5A-9943-107FFE32B2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C7F5-4A5A-9943-107FFE32B2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c:v>
                </c:pt>
                <c:pt idx="1">
                  <c:v>29.01</c:v>
                </c:pt>
                <c:pt idx="2">
                  <c:v>30.34</c:v>
                </c:pt>
                <c:pt idx="3">
                  <c:v>31.22</c:v>
                </c:pt>
                <c:pt idx="4">
                  <c:v>35.29</c:v>
                </c:pt>
              </c:numCache>
            </c:numRef>
          </c:val>
          <c:extLst>
            <c:ext xmlns:c16="http://schemas.microsoft.com/office/drawing/2014/chart" uri="{C3380CC4-5D6E-409C-BE32-E72D297353CC}">
              <c16:uniqueId val="{00000000-301E-437A-B479-E71722D646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301E-437A-B479-E71722D646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0-4B0C-9E97-A4D52E30D16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CF40-4B0C-9E97-A4D52E30D16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501.34</c:v>
                </c:pt>
                <c:pt idx="1">
                  <c:v>359.52</c:v>
                </c:pt>
                <c:pt idx="2">
                  <c:v>319.12</c:v>
                </c:pt>
                <c:pt idx="3">
                  <c:v>279.67</c:v>
                </c:pt>
                <c:pt idx="4">
                  <c:v>251.45</c:v>
                </c:pt>
              </c:numCache>
            </c:numRef>
          </c:val>
          <c:extLst>
            <c:ext xmlns:c16="http://schemas.microsoft.com/office/drawing/2014/chart" uri="{C3380CC4-5D6E-409C-BE32-E72D297353CC}">
              <c16:uniqueId val="{00000000-94FA-43AE-A3CB-9DA5F6684F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94FA-43AE-A3CB-9DA5F6684F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177.93</c:v>
                </c:pt>
                <c:pt idx="1">
                  <c:v>197.09</c:v>
                </c:pt>
                <c:pt idx="2">
                  <c:v>207.81</c:v>
                </c:pt>
                <c:pt idx="3">
                  <c:v>220.46</c:v>
                </c:pt>
                <c:pt idx="4">
                  <c:v>223.18</c:v>
                </c:pt>
              </c:numCache>
            </c:numRef>
          </c:val>
          <c:extLst>
            <c:ext xmlns:c16="http://schemas.microsoft.com/office/drawing/2014/chart" uri="{C3380CC4-5D6E-409C-BE32-E72D297353CC}">
              <c16:uniqueId val="{00000000-0F6E-4178-B95F-BA59F4F625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0F6E-4178-B95F-BA59F4F625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109.43</c:v>
                </c:pt>
                <c:pt idx="1">
                  <c:v>114.39</c:v>
                </c:pt>
                <c:pt idx="2">
                  <c:v>104.31</c:v>
                </c:pt>
                <c:pt idx="3">
                  <c:v>94.26</c:v>
                </c:pt>
                <c:pt idx="4">
                  <c:v>105.18</c:v>
                </c:pt>
              </c:numCache>
            </c:numRef>
          </c:val>
          <c:extLst>
            <c:ext xmlns:c16="http://schemas.microsoft.com/office/drawing/2014/chart" uri="{C3380CC4-5D6E-409C-BE32-E72D297353CC}">
              <c16:uniqueId val="{00000000-CF4E-4F5B-9959-817D5ADC43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F4E-4F5B-9959-817D5ADC43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133.76</c:v>
                </c:pt>
                <c:pt idx="1">
                  <c:v>126.83</c:v>
                </c:pt>
                <c:pt idx="2">
                  <c:v>138.88999999999999</c:v>
                </c:pt>
                <c:pt idx="3">
                  <c:v>146.35</c:v>
                </c:pt>
                <c:pt idx="4">
                  <c:v>142.96</c:v>
                </c:pt>
              </c:numCache>
            </c:numRef>
          </c:val>
          <c:extLst>
            <c:ext xmlns:c16="http://schemas.microsoft.com/office/drawing/2014/chart" uri="{C3380CC4-5D6E-409C-BE32-E72D297353CC}">
              <c16:uniqueId val="{00000000-182E-45DC-8421-8E0EC5958A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182E-45DC-8421-8E0EC5958A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富田林市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108989</v>
      </c>
      <c r="AM8" s="45"/>
      <c r="AN8" s="45"/>
      <c r="AO8" s="45"/>
      <c r="AP8" s="45"/>
      <c r="AQ8" s="45"/>
      <c r="AR8" s="45"/>
      <c r="AS8" s="45"/>
      <c r="AT8" s="46">
        <f>データ!$S$6</f>
        <v>39.72</v>
      </c>
      <c r="AU8" s="47"/>
      <c r="AV8" s="47"/>
      <c r="AW8" s="47"/>
      <c r="AX8" s="47"/>
      <c r="AY8" s="47"/>
      <c r="AZ8" s="47"/>
      <c r="BA8" s="47"/>
      <c r="BB8" s="48">
        <f>データ!$T$6</f>
        <v>2743.93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80.08</v>
      </c>
      <c r="J10" s="47"/>
      <c r="K10" s="47"/>
      <c r="L10" s="47"/>
      <c r="M10" s="47"/>
      <c r="N10" s="47"/>
      <c r="O10" s="81"/>
      <c r="P10" s="48">
        <f>データ!$P$6</f>
        <v>99.99</v>
      </c>
      <c r="Q10" s="48"/>
      <c r="R10" s="48"/>
      <c r="S10" s="48"/>
      <c r="T10" s="48"/>
      <c r="U10" s="48"/>
      <c r="V10" s="48"/>
      <c r="W10" s="45">
        <f>データ!$Q$6</f>
        <v>2816</v>
      </c>
      <c r="X10" s="45"/>
      <c r="Y10" s="45"/>
      <c r="Z10" s="45"/>
      <c r="AA10" s="45"/>
      <c r="AB10" s="45"/>
      <c r="AC10" s="45"/>
      <c r="AD10" s="2"/>
      <c r="AE10" s="2"/>
      <c r="AF10" s="2"/>
      <c r="AG10" s="2"/>
      <c r="AH10" s="2"/>
      <c r="AI10" s="2"/>
      <c r="AJ10" s="2"/>
      <c r="AK10" s="2"/>
      <c r="AL10" s="45">
        <f>データ!$U$6</f>
        <v>108506</v>
      </c>
      <c r="AM10" s="45"/>
      <c r="AN10" s="45"/>
      <c r="AO10" s="45"/>
      <c r="AP10" s="45"/>
      <c r="AQ10" s="45"/>
      <c r="AR10" s="45"/>
      <c r="AS10" s="45"/>
      <c r="AT10" s="46">
        <f>データ!$V$6</f>
        <v>39.72</v>
      </c>
      <c r="AU10" s="47"/>
      <c r="AV10" s="47"/>
      <c r="AW10" s="47"/>
      <c r="AX10" s="47"/>
      <c r="AY10" s="47"/>
      <c r="AZ10" s="47"/>
      <c r="BA10" s="47"/>
      <c r="BB10" s="48">
        <f>データ!$W$6</f>
        <v>2731.77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5.7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pj6mTgkuiiucedRox9Y4SElpCuA3RUM2F+Xg9QzJDZPP19Jz1GWX4jSIcxmMJhn3AozV0A6iJAwVr/uNhWfKg==" saltValue="J+dyfhNLLCPYURsbznN75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272141</v>
      </c>
      <c r="D6" s="20">
        <f t="shared" si="3"/>
        <v>46</v>
      </c>
      <c r="E6" s="20">
        <f t="shared" si="3"/>
        <v>1</v>
      </c>
      <c r="F6" s="20">
        <f t="shared" si="3"/>
        <v>0</v>
      </c>
      <c r="G6" s="20">
        <f t="shared" si="3"/>
        <v>1</v>
      </c>
      <c r="H6" s="20" t="str">
        <f t="shared" si="3"/>
        <v>大阪府　富田林市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80.08</v>
      </c>
      <c r="P6" s="21">
        <f t="shared" si="3"/>
        <v>99.99</v>
      </c>
      <c r="Q6" s="21">
        <f t="shared" si="3"/>
        <v>2816</v>
      </c>
      <c r="R6" s="21">
        <f t="shared" si="3"/>
        <v>108989</v>
      </c>
      <c r="S6" s="21">
        <f t="shared" si="3"/>
        <v>39.72</v>
      </c>
      <c r="T6" s="21">
        <f t="shared" si="3"/>
        <v>2743.93</v>
      </c>
      <c r="U6" s="21">
        <f t="shared" si="3"/>
        <v>108506</v>
      </c>
      <c r="V6" s="21">
        <f t="shared" si="3"/>
        <v>39.72</v>
      </c>
      <c r="W6" s="21">
        <f t="shared" si="3"/>
        <v>2731.77</v>
      </c>
      <c r="X6" s="22">
        <f>IF(X7="",NA(),X7)</f>
        <v>111.8</v>
      </c>
      <c r="Y6" s="22">
        <f t="shared" ref="Y6:AG6" si="4">IF(Y7="",NA(),Y7)</f>
        <v>115.55</v>
      </c>
      <c r="Z6" s="22">
        <f t="shared" si="4"/>
        <v>107.52</v>
      </c>
      <c r="AA6" s="22">
        <f t="shared" si="4"/>
        <v>103.02</v>
      </c>
      <c r="AB6" s="22">
        <f t="shared" si="4"/>
        <v>107.93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501.34</v>
      </c>
      <c r="AU6" s="22">
        <f t="shared" ref="AU6:BC6" si="6">IF(AU7="",NA(),AU7)</f>
        <v>359.52</v>
      </c>
      <c r="AV6" s="22">
        <f t="shared" si="6"/>
        <v>319.12</v>
      </c>
      <c r="AW6" s="22">
        <f t="shared" si="6"/>
        <v>279.67</v>
      </c>
      <c r="AX6" s="22">
        <f t="shared" si="6"/>
        <v>251.45</v>
      </c>
      <c r="AY6" s="22">
        <f t="shared" si="6"/>
        <v>337.49</v>
      </c>
      <c r="AZ6" s="22">
        <f t="shared" si="6"/>
        <v>335.6</v>
      </c>
      <c r="BA6" s="22">
        <f t="shared" si="6"/>
        <v>358.91</v>
      </c>
      <c r="BB6" s="22">
        <f t="shared" si="6"/>
        <v>360.96</v>
      </c>
      <c r="BC6" s="22">
        <f t="shared" si="6"/>
        <v>351.29</v>
      </c>
      <c r="BD6" s="21" t="str">
        <f>IF(BD7="","",IF(BD7="-","【-】","【"&amp;SUBSTITUTE(TEXT(BD7,"#,##0.00"),"-","△")&amp;"】"))</f>
        <v>【261.51】</v>
      </c>
      <c r="BE6" s="22">
        <f>IF(BE7="",NA(),BE7)</f>
        <v>177.93</v>
      </c>
      <c r="BF6" s="22">
        <f t="shared" ref="BF6:BN6" si="7">IF(BF7="",NA(),BF7)</f>
        <v>197.09</v>
      </c>
      <c r="BG6" s="22">
        <f t="shared" si="7"/>
        <v>207.81</v>
      </c>
      <c r="BH6" s="22">
        <f t="shared" si="7"/>
        <v>220.46</v>
      </c>
      <c r="BI6" s="22">
        <f t="shared" si="7"/>
        <v>223.18</v>
      </c>
      <c r="BJ6" s="22">
        <f t="shared" si="7"/>
        <v>265.92</v>
      </c>
      <c r="BK6" s="22">
        <f t="shared" si="7"/>
        <v>258.26</v>
      </c>
      <c r="BL6" s="22">
        <f t="shared" si="7"/>
        <v>247.27</v>
      </c>
      <c r="BM6" s="22">
        <f t="shared" si="7"/>
        <v>239.18</v>
      </c>
      <c r="BN6" s="22">
        <f t="shared" si="7"/>
        <v>236.29</v>
      </c>
      <c r="BO6" s="21" t="str">
        <f>IF(BO7="","",IF(BO7="-","【-】","【"&amp;SUBSTITUTE(TEXT(BO7,"#,##0.00"),"-","△")&amp;"】"))</f>
        <v>【265.16】</v>
      </c>
      <c r="BP6" s="22">
        <f>IF(BP7="",NA(),BP7)</f>
        <v>109.43</v>
      </c>
      <c r="BQ6" s="22">
        <f t="shared" ref="BQ6:BY6" si="8">IF(BQ7="",NA(),BQ7)</f>
        <v>114.39</v>
      </c>
      <c r="BR6" s="22">
        <f t="shared" si="8"/>
        <v>104.31</v>
      </c>
      <c r="BS6" s="22">
        <f t="shared" si="8"/>
        <v>94.26</v>
      </c>
      <c r="BT6" s="22">
        <f t="shared" si="8"/>
        <v>105.18</v>
      </c>
      <c r="BU6" s="22">
        <f t="shared" si="8"/>
        <v>105.86</v>
      </c>
      <c r="BV6" s="22">
        <f t="shared" si="8"/>
        <v>106.07</v>
      </c>
      <c r="BW6" s="22">
        <f t="shared" si="8"/>
        <v>105.34</v>
      </c>
      <c r="BX6" s="22">
        <f t="shared" si="8"/>
        <v>101.89</v>
      </c>
      <c r="BY6" s="22">
        <f t="shared" si="8"/>
        <v>104.33</v>
      </c>
      <c r="BZ6" s="21" t="str">
        <f>IF(BZ7="","",IF(BZ7="-","【-】","【"&amp;SUBSTITUTE(TEXT(BZ7,"#,##0.00"),"-","△")&amp;"】"))</f>
        <v>【102.35】</v>
      </c>
      <c r="CA6" s="22">
        <f>IF(CA7="",NA(),CA7)</f>
        <v>133.76</v>
      </c>
      <c r="CB6" s="22">
        <f t="shared" ref="CB6:CJ6" si="9">IF(CB7="",NA(),CB7)</f>
        <v>126.83</v>
      </c>
      <c r="CC6" s="22">
        <f t="shared" si="9"/>
        <v>138.88999999999999</v>
      </c>
      <c r="CD6" s="22">
        <f t="shared" si="9"/>
        <v>146.35</v>
      </c>
      <c r="CE6" s="22">
        <f t="shared" si="9"/>
        <v>142.96</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61.1</v>
      </c>
      <c r="CM6" s="22">
        <f t="shared" ref="CM6:CU6" si="10">IF(CM7="",NA(),CM7)</f>
        <v>59.69</v>
      </c>
      <c r="CN6" s="22">
        <f t="shared" si="10"/>
        <v>58.8</v>
      </c>
      <c r="CO6" s="22">
        <f t="shared" si="10"/>
        <v>59.67</v>
      </c>
      <c r="CP6" s="22">
        <f t="shared" si="10"/>
        <v>58.71</v>
      </c>
      <c r="CQ6" s="22">
        <f t="shared" si="10"/>
        <v>62.38</v>
      </c>
      <c r="CR6" s="22">
        <f t="shared" si="10"/>
        <v>62.83</v>
      </c>
      <c r="CS6" s="22">
        <f t="shared" si="10"/>
        <v>62.05</v>
      </c>
      <c r="CT6" s="22">
        <f t="shared" si="10"/>
        <v>63.23</v>
      </c>
      <c r="CU6" s="22">
        <f t="shared" si="10"/>
        <v>62.59</v>
      </c>
      <c r="CV6" s="21" t="str">
        <f>IF(CV7="","",IF(CV7="-","【-】","【"&amp;SUBSTITUTE(TEXT(CV7,"#,##0.00"),"-","△")&amp;"】"))</f>
        <v>【60.29】</v>
      </c>
      <c r="CW6" s="22">
        <f>IF(CW7="",NA(),CW7)</f>
        <v>95.62</v>
      </c>
      <c r="CX6" s="22">
        <f t="shared" ref="CX6:DF6" si="11">IF(CX7="",NA(),CX7)</f>
        <v>96.11</v>
      </c>
      <c r="CY6" s="22">
        <f t="shared" si="11"/>
        <v>96.52</v>
      </c>
      <c r="CZ6" s="22">
        <f t="shared" si="11"/>
        <v>96.26</v>
      </c>
      <c r="DA6" s="22">
        <f t="shared" si="11"/>
        <v>95.64</v>
      </c>
      <c r="DB6" s="22">
        <f t="shared" si="11"/>
        <v>89.17</v>
      </c>
      <c r="DC6" s="22">
        <f t="shared" si="11"/>
        <v>88.86</v>
      </c>
      <c r="DD6" s="22">
        <f t="shared" si="11"/>
        <v>89.11</v>
      </c>
      <c r="DE6" s="22">
        <f t="shared" si="11"/>
        <v>89.35</v>
      </c>
      <c r="DF6" s="22">
        <f t="shared" si="11"/>
        <v>89.7</v>
      </c>
      <c r="DG6" s="21" t="str">
        <f>IF(DG7="","",IF(DG7="-","【-】","【"&amp;SUBSTITUTE(TEXT(DG7,"#,##0.00"),"-","△")&amp;"】"))</f>
        <v>【90.12】</v>
      </c>
      <c r="DH6" s="22">
        <f>IF(DH7="",NA(),DH7)</f>
        <v>53.35</v>
      </c>
      <c r="DI6" s="22">
        <f t="shared" ref="DI6:DQ6" si="12">IF(DI7="",NA(),DI7)</f>
        <v>53.06</v>
      </c>
      <c r="DJ6" s="22">
        <f t="shared" si="12"/>
        <v>51.1</v>
      </c>
      <c r="DK6" s="22">
        <f t="shared" si="12"/>
        <v>51.35</v>
      </c>
      <c r="DL6" s="22">
        <f t="shared" si="12"/>
        <v>50.99</v>
      </c>
      <c r="DM6" s="22">
        <f t="shared" si="12"/>
        <v>46.99</v>
      </c>
      <c r="DN6" s="22">
        <f t="shared" si="12"/>
        <v>47.89</v>
      </c>
      <c r="DO6" s="22">
        <f t="shared" si="12"/>
        <v>48.69</v>
      </c>
      <c r="DP6" s="22">
        <f t="shared" si="12"/>
        <v>49.62</v>
      </c>
      <c r="DQ6" s="22">
        <f t="shared" si="12"/>
        <v>50.5</v>
      </c>
      <c r="DR6" s="21" t="str">
        <f>IF(DR7="","",IF(DR7="-","【-】","【"&amp;SUBSTITUTE(TEXT(DR7,"#,##0.00"),"-","△")&amp;"】"))</f>
        <v>【50.88】</v>
      </c>
      <c r="DS6" s="22">
        <f>IF(DS7="",NA(),DS7)</f>
        <v>27</v>
      </c>
      <c r="DT6" s="22">
        <f t="shared" ref="DT6:EB6" si="13">IF(DT7="",NA(),DT7)</f>
        <v>29.01</v>
      </c>
      <c r="DU6" s="22">
        <f t="shared" si="13"/>
        <v>30.34</v>
      </c>
      <c r="DV6" s="22">
        <f t="shared" si="13"/>
        <v>31.22</v>
      </c>
      <c r="DW6" s="22">
        <f t="shared" si="13"/>
        <v>35.29</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v>
      </c>
      <c r="EE6" s="22">
        <f t="shared" ref="EE6:EM6" si="14">IF(EE7="",NA(),EE7)</f>
        <v>1.47</v>
      </c>
      <c r="EF6" s="22">
        <f t="shared" si="14"/>
        <v>1.25</v>
      </c>
      <c r="EG6" s="22">
        <f t="shared" si="14"/>
        <v>1.25</v>
      </c>
      <c r="EH6" s="22">
        <f t="shared" si="14"/>
        <v>1.1200000000000001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272141</v>
      </c>
      <c r="D7" s="24">
        <v>46</v>
      </c>
      <c r="E7" s="24">
        <v>1</v>
      </c>
      <c r="F7" s="24">
        <v>0</v>
      </c>
      <c r="G7" s="24">
        <v>1</v>
      </c>
      <c r="H7" s="24" t="s">
        <v>92</v>
      </c>
      <c r="I7" s="24" t="s">
        <v>93</v>
      </c>
      <c r="J7" s="24" t="s">
        <v>94</v>
      </c>
      <c r="K7" s="24" t="s">
        <v>95</v>
      </c>
      <c r="L7" s="24" t="s">
        <v>96</v>
      </c>
      <c r="M7" s="24" t="s">
        <v>97</v>
      </c>
      <c r="N7" s="25" t="s">
        <v>98</v>
      </c>
      <c r="O7" s="25">
        <v>80.08</v>
      </c>
      <c r="P7" s="25">
        <v>99.99</v>
      </c>
      <c r="Q7" s="25">
        <v>2816</v>
      </c>
      <c r="R7" s="25">
        <v>108989</v>
      </c>
      <c r="S7" s="25">
        <v>39.72</v>
      </c>
      <c r="T7" s="25">
        <v>2743.93</v>
      </c>
      <c r="U7" s="25">
        <v>108506</v>
      </c>
      <c r="V7" s="25">
        <v>39.72</v>
      </c>
      <c r="W7" s="25">
        <v>2731.77</v>
      </c>
      <c r="X7" s="25">
        <v>111.8</v>
      </c>
      <c r="Y7" s="25">
        <v>115.55</v>
      </c>
      <c r="Z7" s="25">
        <v>107.52</v>
      </c>
      <c r="AA7" s="25">
        <v>103.02</v>
      </c>
      <c r="AB7" s="25">
        <v>107.93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501.34</v>
      </c>
      <c r="AU7" s="25">
        <v>359.52</v>
      </c>
      <c r="AV7" s="25">
        <v>319.12</v>
      </c>
      <c r="AW7" s="25">
        <v>279.67</v>
      </c>
      <c r="AX7" s="25">
        <v>251.45</v>
      </c>
      <c r="AY7" s="25">
        <v>337.49</v>
      </c>
      <c r="AZ7" s="25">
        <v>335.6</v>
      </c>
      <c r="BA7" s="25">
        <v>358.91</v>
      </c>
      <c r="BB7" s="25">
        <v>360.96</v>
      </c>
      <c r="BC7" s="25">
        <v>351.29</v>
      </c>
      <c r="BD7" s="25">
        <v>261.51</v>
      </c>
      <c r="BE7" s="25">
        <v>177.93</v>
      </c>
      <c r="BF7" s="25">
        <v>197.09</v>
      </c>
      <c r="BG7" s="25">
        <v>207.81</v>
      </c>
      <c r="BH7" s="25">
        <v>220.46</v>
      </c>
      <c r="BI7" s="25">
        <v>223.18</v>
      </c>
      <c r="BJ7" s="25">
        <v>265.92</v>
      </c>
      <c r="BK7" s="25">
        <v>258.26</v>
      </c>
      <c r="BL7" s="25">
        <v>247.27</v>
      </c>
      <c r="BM7" s="25">
        <v>239.18</v>
      </c>
      <c r="BN7" s="25">
        <v>236.29</v>
      </c>
      <c r="BO7" s="25">
        <v>265.16000000000003</v>
      </c>
      <c r="BP7" s="25">
        <v>109.43</v>
      </c>
      <c r="BQ7" s="25">
        <v>114.39</v>
      </c>
      <c r="BR7" s="25">
        <v>104.31</v>
      </c>
      <c r="BS7" s="25">
        <v>94.26</v>
      </c>
      <c r="BT7" s="25">
        <v>105.18</v>
      </c>
      <c r="BU7" s="25">
        <v>105.86</v>
      </c>
      <c r="BV7" s="25">
        <v>106.07</v>
      </c>
      <c r="BW7" s="25">
        <v>105.34</v>
      </c>
      <c r="BX7" s="25">
        <v>101.89</v>
      </c>
      <c r="BY7" s="25">
        <v>104.33</v>
      </c>
      <c r="BZ7" s="25">
        <v>102.35</v>
      </c>
      <c r="CA7" s="25">
        <v>133.76</v>
      </c>
      <c r="CB7" s="25">
        <v>126.83</v>
      </c>
      <c r="CC7" s="25">
        <v>138.88999999999999</v>
      </c>
      <c r="CD7" s="25">
        <v>146.35</v>
      </c>
      <c r="CE7" s="25">
        <v>142.96</v>
      </c>
      <c r="CF7" s="25">
        <v>158.58000000000001</v>
      </c>
      <c r="CG7" s="25">
        <v>159.22</v>
      </c>
      <c r="CH7" s="25">
        <v>159.6</v>
      </c>
      <c r="CI7" s="25">
        <v>156.32</v>
      </c>
      <c r="CJ7" s="25">
        <v>157.4</v>
      </c>
      <c r="CK7" s="25">
        <v>167.74</v>
      </c>
      <c r="CL7" s="25">
        <v>61.1</v>
      </c>
      <c r="CM7" s="25">
        <v>59.69</v>
      </c>
      <c r="CN7" s="25">
        <v>58.8</v>
      </c>
      <c r="CO7" s="25">
        <v>59.67</v>
      </c>
      <c r="CP7" s="25">
        <v>58.71</v>
      </c>
      <c r="CQ7" s="25">
        <v>62.38</v>
      </c>
      <c r="CR7" s="25">
        <v>62.83</v>
      </c>
      <c r="CS7" s="25">
        <v>62.05</v>
      </c>
      <c r="CT7" s="25">
        <v>63.23</v>
      </c>
      <c r="CU7" s="25">
        <v>62.59</v>
      </c>
      <c r="CV7" s="25">
        <v>60.29</v>
      </c>
      <c r="CW7" s="25">
        <v>95.62</v>
      </c>
      <c r="CX7" s="25">
        <v>96.11</v>
      </c>
      <c r="CY7" s="25">
        <v>96.52</v>
      </c>
      <c r="CZ7" s="25">
        <v>96.26</v>
      </c>
      <c r="DA7" s="25">
        <v>95.64</v>
      </c>
      <c r="DB7" s="25">
        <v>89.17</v>
      </c>
      <c r="DC7" s="25">
        <v>88.86</v>
      </c>
      <c r="DD7" s="25">
        <v>89.11</v>
      </c>
      <c r="DE7" s="25">
        <v>89.35</v>
      </c>
      <c r="DF7" s="25">
        <v>89.7</v>
      </c>
      <c r="DG7" s="25">
        <v>90.12</v>
      </c>
      <c r="DH7" s="25">
        <v>53.35</v>
      </c>
      <c r="DI7" s="25">
        <v>53.06</v>
      </c>
      <c r="DJ7" s="25">
        <v>51.1</v>
      </c>
      <c r="DK7" s="25">
        <v>51.35</v>
      </c>
      <c r="DL7" s="25">
        <v>50.99</v>
      </c>
      <c r="DM7" s="25">
        <v>46.99</v>
      </c>
      <c r="DN7" s="25">
        <v>47.89</v>
      </c>
      <c r="DO7" s="25">
        <v>48.69</v>
      </c>
      <c r="DP7" s="25">
        <v>49.62</v>
      </c>
      <c r="DQ7" s="25">
        <v>50.5</v>
      </c>
      <c r="DR7" s="25">
        <v>50.88</v>
      </c>
      <c r="DS7" s="25">
        <v>27</v>
      </c>
      <c r="DT7" s="25">
        <v>29.01</v>
      </c>
      <c r="DU7" s="25">
        <v>30.34</v>
      </c>
      <c r="DV7" s="25">
        <v>31.22</v>
      </c>
      <c r="DW7" s="25">
        <v>35.29</v>
      </c>
      <c r="DX7" s="25">
        <v>15.83</v>
      </c>
      <c r="DY7" s="25">
        <v>16.899999999999999</v>
      </c>
      <c r="DZ7" s="25">
        <v>18.260000000000002</v>
      </c>
      <c r="EA7" s="25">
        <v>19.510000000000002</v>
      </c>
      <c r="EB7" s="25">
        <v>21.19</v>
      </c>
      <c r="EC7" s="25">
        <v>22.3</v>
      </c>
      <c r="ED7" s="25">
        <v>1</v>
      </c>
      <c r="EE7" s="25">
        <v>1.47</v>
      </c>
      <c r="EF7" s="25">
        <v>1.25</v>
      </c>
      <c r="EG7" s="25">
        <v>1.25</v>
      </c>
      <c r="EH7" s="25">
        <v>1.1200000000000001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2022-12-01T01:01:32Z</dcterms:created>
  <dcterms:modified xsi:type="dcterms:W3CDTF">2023-02-28T00:12:24Z</dcterms:modified>
  <cp:category/>
</cp:coreProperties>
</file>