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4公営企業\20.経営比較分析\03団体回答\35 豊能町●\"/>
    </mc:Choice>
  </mc:AlternateContent>
  <workbookProtection workbookAlgorithmName="SHA-512" workbookHashValue="T4EFusGGoNxBp1YD56L0RzV+ZIqBSGB37439GK7e9IEZ+BCMglHfF7uQdz5awHh4JO/3bNh6qPk63DEiCiIapQ==" workbookSaltValue="ujZpTLTOavCUfaPGJ8z6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<sst xmlns="http://schemas.openxmlformats.org/spreadsheetml/2006/main" count="247" uniqueCount="119">
  <si>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</si>
  <si>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</si>
  <si>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</si>
  <si>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</si>
  <si>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</si>
  <si>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</si>
  <si>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</si>
  <si>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</si>
  <si>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</si>
  <si>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</si>
  <si>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</si>
  <si>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</si>
  <si>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</si>
  <si>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</si>
  <si>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</si>
  <si>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</si>
  <si>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</si>
  <si>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</si>
  <si>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</si>
  <si>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</si>
  <si>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</si>
  <si>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</si>
  <si>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</si>
  <si>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</si>
  <si>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</si>
  <si>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</si>
  <si>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</si>
  <si>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</si>
  <si>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</si>
  <si>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</si>
  <si>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</si>
  <si>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</si>
  <si>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</si>
  <si>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</si>
  <si>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</si>
  <si>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</si>
  <si>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</si>
  <si>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</si>
  <si>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</si>
  <si>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</si>
  <si>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</si>
  <si>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</si>
  <si>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</si>
  <si>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</si>
  <si>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</si>
  <si>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</si>
  <si>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</si>
  <si>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</si>
  <si>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</si>
  <si>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</si>
  <si>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</si>
  <si>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</si>
  <si>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</si>
  <si>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</si>
  <si>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</si>
  <si>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</si>
  <si>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</si>
  <si>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</si>
  <si>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</si>
  <si>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</si>
  <si>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</si>
  <si>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</si>
  <si>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</si>
  <si>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</si>
  <si>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</si>
  <si>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</si>
  <si>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</si>
  <si>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</si>
  <si>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</si>
  <si>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</si>
  <si>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</si>
  <si>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</si>
  <si>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</si>
  <si>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</si>
  <si>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</si>
  <si>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</si>
  <si>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</si>
  <si>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</si>
  <si>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</si>
  <si>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</si>
  <si>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</si>
  <si>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</si>
  <si>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</si>
  <si>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</si>
  <si>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</si>
  <si>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</si>
  <si>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</si>
  <si>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</si>
  <si>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</si>
  <si>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</si>
  <si>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</si>
  <si>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</si>
  <si>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</si>
  <si>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</si>
  <si>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</si>
  <si>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</si>
  <si>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</si>
  <si>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豊能町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</si>
  <si>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</si>
  <si>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</si>
  <si>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</si>
  <si>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</si>
  <si>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</si>
  <si>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</si>
  <si>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</si>
  <si>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</si>
  <si>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</si>
  <si>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</si>
  <si>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</si>
  <si>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</si>
  <si>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</si>
  <si>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</si>
  <si>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</si>
  <si>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</si>
  <si>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</si>
  <si>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</si>
  <si>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浄化槽が設置されてから20年であるため、耐用年数等を考慮すれば大規模な修繕の実施は当分の間ない。
　このため、現在のところ、損傷部の修繕等の維持管理を実施している。</t>
    <phoneticPr fontId="4"/>
  </si>
  <si>
    <t>　収益的収支比率については、一般会計繰入金の減少により低下している。また、浄化槽設置時の起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施設利用率が類似団体平均値と比較して低くなっているのは、過疎化等に伴う人口減少により、処理能力水量が処理水量を上回っている状況にあるからである。
　なお、水洗化率は100％になっており、新たに浄化槽を整備することはない。</t>
    <rPh sb="184" eb="185">
      <t>リョウ</t>
    </rPh>
    <rPh sb="186" eb="188">
      <t>ウワマワ</t>
    </rPh>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</si>
  <si>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今後、新たな起債の見込みも少なく、計画的に償還していることから、令和12年度（2030年度）に完済の予定となっている。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</si>
</sst>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AA-4ADE-BEE7-33466C067B74}"/>
            </c:ext>
          </c:extLst>
        </c:ser>
        <c:dLbls>
          <c:showLegendKey val="0"/>
          <c:showVal val="0"/>
          <c:showCatName val="0"/>
          <c:showSerName val="0"/>
          <c:showPercent val="0"/>
          <c:showBubbleSize val="0"/>
        </c:dLbls>
        <c:gapWidth val="150"/>
        <c:axId val="328278576"/>
        <c:axId val="32827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0AA-4ADE-BEE7-33466C067B74}"/>
            </c:ext>
          </c:extLst>
        </c:ser>
        <c:dLbls>
          <c:showLegendKey val="0"/>
          <c:showVal val="0"/>
          <c:showCatName val="0"/>
          <c:showSerName val="0"/>
          <c:showPercent val="0"/>
          <c:showBubbleSize val="0"/>
        </c:dLbls>
        <c:marker val="1"/>
        <c:smooth val="0"/>
        <c:axId val="328278576"/>
        <c:axId val="328279752"/>
      </c:lineChart>
      <c:dateAx>
        <c:axId val="328278576"/>
        <c:scaling>
          <c:orientation val="minMax"/>
        </c:scaling>
        <c:delete val="1"/>
        <c:axPos val="b"/>
        <c:numFmt formatCode="&quot;H&quot;yy" sourceLinked="1"/>
        <c:majorTickMark val="none"/>
        <c:minorTickMark val="none"/>
        <c:tickLblPos val="none"/>
        <c:crossAx val="328279752"/>
        <c:crosses val="autoZero"/>
        <c:auto val="1"/>
        <c:lblOffset val="100"/>
        <c:baseTimeUnit val="years"/>
      </c:dateAx>
      <c:valAx>
        <c:axId val="32827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7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36.78</c:v>
                </c:pt>
                <c:pt idx="1">
                  <c:v>36.78</c:v>
                </c:pt>
                <c:pt idx="2">
                  <c:v>34.479999999999997</c:v>
                </c:pt>
                <c:pt idx="3">
                  <c:v>34.479999999999997</c:v>
                </c:pt>
                <c:pt idx="4">
                  <c:v>34.479999999999997</c:v>
                </c:pt>
              </c:numCache>
            </c:numRef>
          </c:val>
          <c:extLst>
            <c:ext xmlns:c16="http://schemas.microsoft.com/office/drawing/2014/chart" uri="{C3380CC4-5D6E-409C-BE32-E72D297353CC}">
              <c16:uniqueId val="{00000000-11A5-457C-968A-C92089C23F4E}"/>
            </c:ext>
          </c:extLst>
        </c:ser>
        <c:dLbls>
          <c:showLegendKey val="0"/>
          <c:showVal val="0"/>
          <c:showCatName val="0"/>
          <c:showSerName val="0"/>
          <c:showPercent val="0"/>
          <c:showBubbleSize val="0"/>
        </c:dLbls>
        <c:gapWidth val="150"/>
        <c:axId val="330035352"/>
        <c:axId val="33003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11A5-457C-968A-C92089C23F4E}"/>
            </c:ext>
          </c:extLst>
        </c:ser>
        <c:dLbls>
          <c:showLegendKey val="0"/>
          <c:showVal val="0"/>
          <c:showCatName val="0"/>
          <c:showSerName val="0"/>
          <c:showPercent val="0"/>
          <c:showBubbleSize val="0"/>
        </c:dLbls>
        <c:marker val="1"/>
        <c:smooth val="0"/>
        <c:axId val="330035352"/>
        <c:axId val="330035744"/>
      </c:lineChart>
      <c:dateAx>
        <c:axId val="330035352"/>
        <c:scaling>
          <c:orientation val="minMax"/>
        </c:scaling>
        <c:delete val="1"/>
        <c:axPos val="b"/>
        <c:numFmt formatCode="&quot;H&quot;yy" sourceLinked="1"/>
        <c:majorTickMark val="none"/>
        <c:minorTickMark val="none"/>
        <c:tickLblPos val="none"/>
        <c:crossAx val="330035744"/>
        <c:crosses val="autoZero"/>
        <c:auto val="1"/>
        <c:lblOffset val="100"/>
        <c:baseTimeUnit val="years"/>
      </c:dateAx>
      <c:valAx>
        <c:axId val="3300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35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D42-4E3D-806C-10B6215E00D2}"/>
            </c:ext>
          </c:extLst>
        </c:ser>
        <c:dLbls>
          <c:showLegendKey val="0"/>
          <c:showVal val="0"/>
          <c:showCatName val="0"/>
          <c:showSerName val="0"/>
          <c:showPercent val="0"/>
          <c:showBubbleSize val="0"/>
        </c:dLbls>
        <c:gapWidth val="150"/>
        <c:axId val="330040840"/>
        <c:axId val="33004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CD42-4E3D-806C-10B6215E00D2}"/>
            </c:ext>
          </c:extLst>
        </c:ser>
        <c:dLbls>
          <c:showLegendKey val="0"/>
          <c:showVal val="0"/>
          <c:showCatName val="0"/>
          <c:showSerName val="0"/>
          <c:showPercent val="0"/>
          <c:showBubbleSize val="0"/>
        </c:dLbls>
        <c:marker val="1"/>
        <c:smooth val="0"/>
        <c:axId val="330040840"/>
        <c:axId val="330041232"/>
      </c:lineChart>
      <c:dateAx>
        <c:axId val="330040840"/>
        <c:scaling>
          <c:orientation val="minMax"/>
        </c:scaling>
        <c:delete val="1"/>
        <c:axPos val="b"/>
        <c:numFmt formatCode="&quot;H&quot;yy" sourceLinked="1"/>
        <c:majorTickMark val="none"/>
        <c:minorTickMark val="none"/>
        <c:tickLblPos val="none"/>
        <c:crossAx val="330041232"/>
        <c:crosses val="autoZero"/>
        <c:auto val="1"/>
        <c:lblOffset val="100"/>
        <c:baseTimeUnit val="years"/>
      </c:dateAx>
      <c:valAx>
        <c:axId val="33004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4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90.23</c:v>
                </c:pt>
                <c:pt idx="1">
                  <c:v>88.7</c:v>
                </c:pt>
                <c:pt idx="2">
                  <c:v>88.34</c:v>
                </c:pt>
                <c:pt idx="3">
                  <c:v>87.63</c:v>
                </c:pt>
                <c:pt idx="4">
                  <c:v>87.5</c:v>
                </c:pt>
              </c:numCache>
            </c:numRef>
          </c:val>
          <c:extLst>
            <c:ext xmlns:c16="http://schemas.microsoft.com/office/drawing/2014/chart" uri="{C3380CC4-5D6E-409C-BE32-E72D297353CC}">
              <c16:uniqueId val="{00000000-0DE3-4450-8ED7-E8E54491739C}"/>
            </c:ext>
          </c:extLst>
        </c:ser>
        <c:dLbls>
          <c:showLegendKey val="0"/>
          <c:showVal val="0"/>
          <c:showCatName val="0"/>
          <c:showSerName val="0"/>
          <c:showPercent val="0"/>
          <c:showBubbleSize val="0"/>
        </c:dLbls>
        <c:gapWidth val="150"/>
        <c:axId val="328283672"/>
        <c:axId val="328278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E3-4450-8ED7-E8E54491739C}"/>
            </c:ext>
          </c:extLst>
        </c:ser>
        <c:dLbls>
          <c:showLegendKey val="0"/>
          <c:showVal val="0"/>
          <c:showCatName val="0"/>
          <c:showSerName val="0"/>
          <c:showPercent val="0"/>
          <c:showBubbleSize val="0"/>
        </c:dLbls>
        <c:marker val="1"/>
        <c:smooth val="0"/>
        <c:axId val="328283672"/>
        <c:axId val="328278968"/>
      </c:lineChart>
      <c:dateAx>
        <c:axId val="328283672"/>
        <c:scaling>
          <c:orientation val="minMax"/>
        </c:scaling>
        <c:delete val="1"/>
        <c:axPos val="b"/>
        <c:numFmt formatCode="&quot;H&quot;yy" sourceLinked="1"/>
        <c:majorTickMark val="none"/>
        <c:minorTickMark val="none"/>
        <c:tickLblPos val="none"/>
        <c:crossAx val="328278968"/>
        <c:crosses val="autoZero"/>
        <c:auto val="1"/>
        <c:lblOffset val="100"/>
        <c:baseTimeUnit val="years"/>
      </c:dateAx>
      <c:valAx>
        <c:axId val="328278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83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75-4D83-8CB8-F5AAE5B08284}"/>
            </c:ext>
          </c:extLst>
        </c:ser>
        <c:dLbls>
          <c:showLegendKey val="0"/>
          <c:showVal val="0"/>
          <c:showCatName val="0"/>
          <c:showSerName val="0"/>
          <c:showPercent val="0"/>
          <c:showBubbleSize val="0"/>
        </c:dLbls>
        <c:gapWidth val="150"/>
        <c:axId val="328282104"/>
        <c:axId val="328281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75-4D83-8CB8-F5AAE5B08284}"/>
            </c:ext>
          </c:extLst>
        </c:ser>
        <c:dLbls>
          <c:showLegendKey val="0"/>
          <c:showVal val="0"/>
          <c:showCatName val="0"/>
          <c:showSerName val="0"/>
          <c:showPercent val="0"/>
          <c:showBubbleSize val="0"/>
        </c:dLbls>
        <c:marker val="1"/>
        <c:smooth val="0"/>
        <c:axId val="328282104"/>
        <c:axId val="328281320"/>
      </c:lineChart>
      <c:dateAx>
        <c:axId val="328282104"/>
        <c:scaling>
          <c:orientation val="minMax"/>
        </c:scaling>
        <c:delete val="1"/>
        <c:axPos val="b"/>
        <c:numFmt formatCode="&quot;H&quot;yy" sourceLinked="1"/>
        <c:majorTickMark val="none"/>
        <c:minorTickMark val="none"/>
        <c:tickLblPos val="none"/>
        <c:crossAx val="328281320"/>
        <c:crosses val="autoZero"/>
        <c:auto val="1"/>
        <c:lblOffset val="100"/>
        <c:baseTimeUnit val="years"/>
      </c:dateAx>
      <c:valAx>
        <c:axId val="328281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82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DF-4CAB-A10B-A28FCC570AA1}"/>
            </c:ext>
          </c:extLst>
        </c:ser>
        <c:dLbls>
          <c:showLegendKey val="0"/>
          <c:showVal val="0"/>
          <c:showCatName val="0"/>
          <c:showSerName val="0"/>
          <c:showPercent val="0"/>
          <c:showBubbleSize val="0"/>
        </c:dLbls>
        <c:gapWidth val="150"/>
        <c:axId val="328276616"/>
        <c:axId val="32974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DF-4CAB-A10B-A28FCC570AA1}"/>
            </c:ext>
          </c:extLst>
        </c:ser>
        <c:dLbls>
          <c:showLegendKey val="0"/>
          <c:showVal val="0"/>
          <c:showCatName val="0"/>
          <c:showSerName val="0"/>
          <c:showPercent val="0"/>
          <c:showBubbleSize val="0"/>
        </c:dLbls>
        <c:marker val="1"/>
        <c:smooth val="0"/>
        <c:axId val="328276616"/>
        <c:axId val="329747632"/>
      </c:lineChart>
      <c:dateAx>
        <c:axId val="328276616"/>
        <c:scaling>
          <c:orientation val="minMax"/>
        </c:scaling>
        <c:delete val="1"/>
        <c:axPos val="b"/>
        <c:numFmt formatCode="&quot;H&quot;yy" sourceLinked="1"/>
        <c:majorTickMark val="none"/>
        <c:minorTickMark val="none"/>
        <c:tickLblPos val="none"/>
        <c:crossAx val="329747632"/>
        <c:crosses val="autoZero"/>
        <c:auto val="1"/>
        <c:lblOffset val="100"/>
        <c:baseTimeUnit val="years"/>
      </c:dateAx>
      <c:valAx>
        <c:axId val="3297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7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01-4581-9C41-75DA95AB28A6}"/>
            </c:ext>
          </c:extLst>
        </c:ser>
        <c:dLbls>
          <c:showLegendKey val="0"/>
          <c:showVal val="0"/>
          <c:showCatName val="0"/>
          <c:showSerName val="0"/>
          <c:showPercent val="0"/>
          <c:showBubbleSize val="0"/>
        </c:dLbls>
        <c:gapWidth val="150"/>
        <c:axId val="329748808"/>
        <c:axId val="329747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01-4581-9C41-75DA95AB28A6}"/>
            </c:ext>
          </c:extLst>
        </c:ser>
        <c:dLbls>
          <c:showLegendKey val="0"/>
          <c:showVal val="0"/>
          <c:showCatName val="0"/>
          <c:showSerName val="0"/>
          <c:showPercent val="0"/>
          <c:showBubbleSize val="0"/>
        </c:dLbls>
        <c:marker val="1"/>
        <c:smooth val="0"/>
        <c:axId val="329748808"/>
        <c:axId val="329747240"/>
      </c:lineChart>
      <c:dateAx>
        <c:axId val="329748808"/>
        <c:scaling>
          <c:orientation val="minMax"/>
        </c:scaling>
        <c:delete val="1"/>
        <c:axPos val="b"/>
        <c:numFmt formatCode="&quot;H&quot;yy" sourceLinked="1"/>
        <c:majorTickMark val="none"/>
        <c:minorTickMark val="none"/>
        <c:tickLblPos val="none"/>
        <c:crossAx val="329747240"/>
        <c:crosses val="autoZero"/>
        <c:auto val="1"/>
        <c:lblOffset val="100"/>
        <c:baseTimeUnit val="years"/>
      </c:dateAx>
      <c:valAx>
        <c:axId val="32974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F-4BA2-8EFA-D02AF378A33B}"/>
            </c:ext>
          </c:extLst>
        </c:ser>
        <c:dLbls>
          <c:showLegendKey val="0"/>
          <c:showVal val="0"/>
          <c:showCatName val="0"/>
          <c:showSerName val="0"/>
          <c:showPercent val="0"/>
          <c:showBubbleSize val="0"/>
        </c:dLbls>
        <c:gapWidth val="150"/>
        <c:axId val="329749984"/>
        <c:axId val="32974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F-4BA2-8EFA-D02AF378A33B}"/>
            </c:ext>
          </c:extLst>
        </c:ser>
        <c:dLbls>
          <c:showLegendKey val="0"/>
          <c:showVal val="0"/>
          <c:showCatName val="0"/>
          <c:showSerName val="0"/>
          <c:showPercent val="0"/>
          <c:showBubbleSize val="0"/>
        </c:dLbls>
        <c:marker val="1"/>
        <c:smooth val="0"/>
        <c:axId val="329749984"/>
        <c:axId val="329744496"/>
      </c:lineChart>
      <c:dateAx>
        <c:axId val="329749984"/>
        <c:scaling>
          <c:orientation val="minMax"/>
        </c:scaling>
        <c:delete val="1"/>
        <c:axPos val="b"/>
        <c:numFmt formatCode="&quot;H&quot;yy" sourceLinked="1"/>
        <c:majorTickMark val="none"/>
        <c:minorTickMark val="none"/>
        <c:tickLblPos val="none"/>
        <c:crossAx val="329744496"/>
        <c:crosses val="autoZero"/>
        <c:auto val="1"/>
        <c:lblOffset val="100"/>
        <c:baseTimeUnit val="years"/>
      </c:dateAx>
      <c:valAx>
        <c:axId val="32974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3109.21</c:v>
                </c:pt>
                <c:pt idx="1">
                  <c:v>2925.36</c:v>
                </c:pt>
                <c:pt idx="2">
                  <c:v>2766.27</c:v>
                </c:pt>
                <c:pt idx="3">
                  <c:v>2606.2600000000002</c:v>
                </c:pt>
                <c:pt idx="4">
                  <c:v>2400.54</c:v>
                </c:pt>
              </c:numCache>
            </c:numRef>
          </c:val>
          <c:extLst>
            <c:ext xmlns:c16="http://schemas.microsoft.com/office/drawing/2014/chart" uri="{C3380CC4-5D6E-409C-BE32-E72D297353CC}">
              <c16:uniqueId val="{00000000-6A22-4C54-AB61-C027ED5B4646}"/>
            </c:ext>
          </c:extLst>
        </c:ser>
        <c:dLbls>
          <c:showLegendKey val="0"/>
          <c:showVal val="0"/>
          <c:showCatName val="0"/>
          <c:showSerName val="0"/>
          <c:showPercent val="0"/>
          <c:showBubbleSize val="0"/>
        </c:dLbls>
        <c:gapWidth val="150"/>
        <c:axId val="329743320"/>
        <c:axId val="32974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6A22-4C54-AB61-C027ED5B4646}"/>
            </c:ext>
          </c:extLst>
        </c:ser>
        <c:dLbls>
          <c:showLegendKey val="0"/>
          <c:showVal val="0"/>
          <c:showCatName val="0"/>
          <c:showSerName val="0"/>
          <c:showPercent val="0"/>
          <c:showBubbleSize val="0"/>
        </c:dLbls>
        <c:marker val="1"/>
        <c:smooth val="0"/>
        <c:axId val="329743320"/>
        <c:axId val="329746848"/>
      </c:lineChart>
      <c:dateAx>
        <c:axId val="329743320"/>
        <c:scaling>
          <c:orientation val="minMax"/>
        </c:scaling>
        <c:delete val="1"/>
        <c:axPos val="b"/>
        <c:numFmt formatCode="&quot;H&quot;yy" sourceLinked="1"/>
        <c:majorTickMark val="none"/>
        <c:minorTickMark val="none"/>
        <c:tickLblPos val="none"/>
        <c:crossAx val="329746848"/>
        <c:crosses val="autoZero"/>
        <c:auto val="1"/>
        <c:lblOffset val="100"/>
        <c:baseTimeUnit val="years"/>
      </c:dateAx>
      <c:valAx>
        <c:axId val="32974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4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18.11</c:v>
                </c:pt>
                <c:pt idx="1">
                  <c:v>21.25</c:v>
                </c:pt>
                <c:pt idx="2">
                  <c:v>21.07</c:v>
                </c:pt>
                <c:pt idx="3">
                  <c:v>21.63</c:v>
                </c:pt>
                <c:pt idx="4">
                  <c:v>20.99</c:v>
                </c:pt>
              </c:numCache>
            </c:numRef>
          </c:val>
          <c:extLst>
            <c:ext xmlns:c16="http://schemas.microsoft.com/office/drawing/2014/chart" uri="{C3380CC4-5D6E-409C-BE32-E72D297353CC}">
              <c16:uniqueId val="{00000000-B03D-4763-8693-4E2ADF8218AA}"/>
            </c:ext>
          </c:extLst>
        </c:ser>
        <c:dLbls>
          <c:showLegendKey val="0"/>
          <c:showVal val="0"/>
          <c:showCatName val="0"/>
          <c:showSerName val="0"/>
          <c:showPercent val="0"/>
          <c:showBubbleSize val="0"/>
        </c:dLbls>
        <c:gapWidth val="150"/>
        <c:axId val="329746456"/>
        <c:axId val="32974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B03D-4763-8693-4E2ADF8218AA}"/>
            </c:ext>
          </c:extLst>
        </c:ser>
        <c:dLbls>
          <c:showLegendKey val="0"/>
          <c:showVal val="0"/>
          <c:showCatName val="0"/>
          <c:showSerName val="0"/>
          <c:showPercent val="0"/>
          <c:showBubbleSize val="0"/>
        </c:dLbls>
        <c:marker val="1"/>
        <c:smooth val="0"/>
        <c:axId val="329746456"/>
        <c:axId val="329749200"/>
      </c:lineChart>
      <c:dateAx>
        <c:axId val="329746456"/>
        <c:scaling>
          <c:orientation val="minMax"/>
        </c:scaling>
        <c:delete val="1"/>
        <c:axPos val="b"/>
        <c:numFmt formatCode="&quot;H&quot;yy" sourceLinked="1"/>
        <c:majorTickMark val="none"/>
        <c:minorTickMark val="none"/>
        <c:tickLblPos val="none"/>
        <c:crossAx val="329749200"/>
        <c:crosses val="autoZero"/>
        <c:auto val="1"/>
        <c:lblOffset val="100"/>
        <c:baseTimeUnit val="years"/>
      </c:dateAx>
      <c:valAx>
        <c:axId val="3297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74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860.76</c:v>
                </c:pt>
                <c:pt idx="1">
                  <c:v>724.59</c:v>
                </c:pt>
                <c:pt idx="2">
                  <c:v>772.32</c:v>
                </c:pt>
                <c:pt idx="3">
                  <c:v>752.26</c:v>
                </c:pt>
                <c:pt idx="4">
                  <c:v>707.79</c:v>
                </c:pt>
              </c:numCache>
            </c:numRef>
          </c:val>
          <c:extLst>
            <c:ext xmlns:c16="http://schemas.microsoft.com/office/drawing/2014/chart" uri="{C3380CC4-5D6E-409C-BE32-E72D297353CC}">
              <c16:uniqueId val="{00000000-96F0-44AA-A384-179F1C04948C}"/>
            </c:ext>
          </c:extLst>
        </c:ser>
        <c:dLbls>
          <c:showLegendKey val="0"/>
          <c:showVal val="0"/>
          <c:showCatName val="0"/>
          <c:showSerName val="0"/>
          <c:showPercent val="0"/>
          <c:showBubbleSize val="0"/>
        </c:dLbls>
        <c:gapWidth val="150"/>
        <c:axId val="330038880"/>
        <c:axId val="33003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96F0-44AA-A384-179F1C04948C}"/>
            </c:ext>
          </c:extLst>
        </c:ser>
        <c:dLbls>
          <c:showLegendKey val="0"/>
          <c:showVal val="0"/>
          <c:showCatName val="0"/>
          <c:showSerName val="0"/>
          <c:showPercent val="0"/>
          <c:showBubbleSize val="0"/>
        </c:dLbls>
        <c:marker val="1"/>
        <c:smooth val="0"/>
        <c:axId val="330038880"/>
        <c:axId val="330034960"/>
      </c:lineChart>
      <c:dateAx>
        <c:axId val="330038880"/>
        <c:scaling>
          <c:orientation val="minMax"/>
        </c:scaling>
        <c:delete val="1"/>
        <c:axPos val="b"/>
        <c:numFmt formatCode="&quot;H&quot;yy" sourceLinked="1"/>
        <c:majorTickMark val="none"/>
        <c:minorTickMark val="none"/>
        <c:tickLblPos val="none"/>
        <c:crossAx val="330034960"/>
        <c:crosses val="autoZero"/>
        <c:auto val="1"/>
        <c:lblOffset val="100"/>
        <c:baseTimeUnit val="years"/>
      </c:dateAx>
      <c:valAx>
        <c:axId val="33003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0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大阪府　豊能町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19093</v>
      </c>
      <c r="AM8" s="69"/>
      <c r="AN8" s="69"/>
      <c r="AO8" s="69"/>
      <c r="AP8" s="69"/>
      <c r="AQ8" s="69"/>
      <c r="AR8" s="69"/>
      <c r="AS8" s="69"/>
      <c r="AT8" s="68">
        <f>データ!T6</f>
        <v>34.340000000000003</v>
      </c>
      <c r="AU8" s="68"/>
      <c r="AV8" s="68"/>
      <c r="AW8" s="68"/>
      <c r="AX8" s="68"/>
      <c r="AY8" s="68"/>
      <c r="AZ8" s="68"/>
      <c r="BA8" s="68"/>
      <c r="BB8" s="68">
        <f>データ!U6</f>
        <v>556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0.74</v>
      </c>
      <c r="Q10" s="68"/>
      <c r="R10" s="68"/>
      <c r="S10" s="68"/>
      <c r="T10" s="68"/>
      <c r="U10" s="68"/>
      <c r="V10" s="68"/>
      <c r="W10" s="68">
        <f>データ!Q6</f>
        <v>100</v>
      </c>
      <c r="X10" s="68"/>
      <c r="Y10" s="68"/>
      <c r="Z10" s="68"/>
      <c r="AA10" s="68"/>
      <c r="AB10" s="68"/>
      <c r="AC10" s="68"/>
      <c r="AD10" s="69">
        <f>データ!R6</f>
        <v>3000</v>
      </c>
      <c r="AE10" s="69"/>
      <c r="AF10" s="69"/>
      <c r="AG10" s="69"/>
      <c r="AH10" s="69"/>
      <c r="AI10" s="69"/>
      <c r="AJ10" s="69"/>
      <c r="AK10" s="2"/>
      <c r="AL10" s="69">
        <f>データ!V6</f>
        <v>140</v>
      </c>
      <c r="AM10" s="69"/>
      <c r="AN10" s="69"/>
      <c r="AO10" s="69"/>
      <c r="AP10" s="69"/>
      <c r="AQ10" s="69"/>
      <c r="AR10" s="69"/>
      <c r="AS10" s="69"/>
      <c r="AT10" s="68">
        <f>データ!W6</f>
        <v>0.27</v>
      </c>
      <c r="AU10" s="68"/>
      <c r="AV10" s="68"/>
      <c r="AW10" s="68"/>
      <c r="AX10" s="68"/>
      <c r="AY10" s="68"/>
      <c r="AZ10" s="68"/>
      <c r="BA10" s="68"/>
      <c r="BB10" s="68">
        <f>データ!X6</f>
        <v>518.52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43</v>
      </c>
      <c r="N86" s="26" t="s">
        <v>43</v>
      </c>
      <c r="O86" s="26" t="str">
        <f>データ!EO6</f>
        <v>【-】</v>
      </c>
    </row>
  </sheetData>
  <sheetProtection algorithmName="SHA-512" hashValue="YugStvsB+qUpT1YyIvJyzqnIbqLo+WctENZgS1Uei4PA9fHiUkDAIdgSFFSY4hKGJAEep1yxBiEgVS4JHD7S5Q==" saltValue="/yfoYFDCaBnXGuNZ9uEI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0.74</v>
      </c>
      <c r="Q6" s="34">
        <f t="shared" si="3"/>
        <v>100</v>
      </c>
      <c r="R6" s="34">
        <f t="shared" si="3"/>
        <v>3000</v>
      </c>
      <c r="S6" s="34">
        <f t="shared" si="3"/>
        <v>19093</v>
      </c>
      <c r="T6" s="34">
        <f t="shared" si="3"/>
        <v>34.340000000000003</v>
      </c>
      <c r="U6" s="34">
        <f t="shared" si="3"/>
        <v>556</v>
      </c>
      <c r="V6" s="34">
        <f t="shared" si="3"/>
        <v>140</v>
      </c>
      <c r="W6" s="34">
        <f t="shared" si="3"/>
        <v>0.27</v>
      </c>
      <c r="X6" s="34">
        <f t="shared" si="3"/>
        <v>518.52</v>
      </c>
      <c r="Y6" s="35">
        <f>IF(Y7="",NA(),Y7)</f>
        <v>90.23</v>
      </c>
      <c r="Z6" s="35">
        <f t="shared" ref="Z6:AH6" si="4">IF(Z7="",NA(),Z7)</f>
        <v>88.7</v>
      </c>
      <c r="AA6" s="35">
        <f t="shared" si="4"/>
        <v>88.34</v>
      </c>
      <c r="AB6" s="35">
        <f t="shared" si="4"/>
        <v>87.63</v>
      </c>
      <c r="AC6" s="35">
        <f t="shared" si="4"/>
        <v>87.5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3109.21</v>
      </c>
      <c r="BG6" s="35">
        <f t="shared" ref="BG6:BO6" si="7">IF(BG7="",NA(),BG7)</f>
        <v>2925.36</v>
      </c>
      <c r="BH6" s="35">
        <f t="shared" si="7"/>
        <v>2766.27</v>
      </c>
      <c r="BI6" s="35">
        <f t="shared" si="7"/>
        <v>2606.2600000000002</v>
      </c>
      <c r="BJ6" s="35">
        <f t="shared" si="7"/>
        <v>2400.54</v>
      </c>
      <c r="BK6" s="35">
        <f t="shared" si="7"/>
        <v>566.35</v>
      </c>
      <c r="BL6" s="35">
        <f t="shared" si="7"/>
        <v>888.8</v>
      </c>
      <c r="BM6" s="35">
        <f t="shared" si="7"/>
        <v>855.65</v>
      </c>
      <c r="BN6" s="35">
        <f t="shared" si="7"/>
        <v>862.99</v>
      </c>
      <c r="BO6" s="35">
        <f t="shared" si="7"/>
        <v>782.91</v>
      </c>
      <c r="BP6" s="34" t="str">
        <f>IF(BP7="","",IF(BP7="-","【-】","【"&amp;SUBSTITUTE(TEXT(BP7,"#,##0.00"),"-","△")&amp;"】"))</f>
        <v>【780.89】</v>
      </c>
      <c r="BQ6" s="35">
        <f>IF(BQ7="",NA(),BQ7)</f>
        <v>18.11</v>
      </c>
      <c r="BR6" s="35">
        <f t="shared" ref="BR6:BZ6" si="8">IF(BR7="",NA(),BR7)</f>
        <v>21.25</v>
      </c>
      <c r="BS6" s="35">
        <f t="shared" si="8"/>
        <v>21.07</v>
      </c>
      <c r="BT6" s="35">
        <f t="shared" si="8"/>
        <v>21.63</v>
      </c>
      <c r="BU6" s="35">
        <f t="shared" si="8"/>
        <v>20.99</v>
      </c>
      <c r="BV6" s="35">
        <f t="shared" si="8"/>
        <v>52.27</v>
      </c>
      <c r="BW6" s="35">
        <f t="shared" si="8"/>
        <v>52.55</v>
      </c>
      <c r="BX6" s="35">
        <f t="shared" si="8"/>
        <v>52.23</v>
      </c>
      <c r="BY6" s="35">
        <f t="shared" si="8"/>
        <v>50.06</v>
      </c>
      <c r="BZ6" s="35">
        <f t="shared" si="8"/>
        <v>49.38</v>
      </c>
      <c r="CA6" s="34" t="str">
        <f>IF(CA7="","",IF(CA7="-","【-】","【"&amp;SUBSTITUTE(TEXT(CA7,"#,##0.00"),"-","△")&amp;"】"))</f>
        <v>【48.58】</v>
      </c>
      <c r="CB6" s="35">
        <f>IF(CB7="",NA(),CB7)</f>
        <v>860.76</v>
      </c>
      <c r="CC6" s="35">
        <f t="shared" ref="CC6:CK6" si="9">IF(CC7="",NA(),CC7)</f>
        <v>724.59</v>
      </c>
      <c r="CD6" s="35">
        <f t="shared" si="9"/>
        <v>772.32</v>
      </c>
      <c r="CE6" s="35">
        <f t="shared" si="9"/>
        <v>752.26</v>
      </c>
      <c r="CF6" s="35">
        <f t="shared" si="9"/>
        <v>707.79</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36.78</v>
      </c>
      <c r="CN6" s="35">
        <f t="shared" ref="CN6:CV6" si="10">IF(CN7="",NA(),CN7)</f>
        <v>36.78</v>
      </c>
      <c r="CO6" s="35">
        <f t="shared" si="10"/>
        <v>34.479999999999997</v>
      </c>
      <c r="CP6" s="35">
        <f t="shared" si="10"/>
        <v>34.479999999999997</v>
      </c>
      <c r="CQ6" s="35">
        <f t="shared" si="10"/>
        <v>34.479999999999997</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273210</v>
      </c>
      <c r="D7" s="37">
        <v>47</v>
      </c>
      <c r="E7" s="37">
        <v>18</v>
      </c>
      <c r="F7" s="37">
        <v>1</v>
      </c>
      <c r="G7" s="37">
        <v>0</v>
      </c>
      <c r="H7" s="37" t="s">
        <v>97</v>
      </c>
      <c r="I7" s="37" t="s">
        <v>98</v>
      </c>
      <c r="J7" s="37" t="s">
        <v>99</v>
      </c>
      <c r="K7" s="37" t="s">
        <v>100</v>
      </c>
      <c r="L7" s="37" t="s">
        <v>101</v>
      </c>
      <c r="M7" s="37" t="s">
        <v>102</v>
      </c>
      <c r="N7" s="38" t="s">
        <v>103</v>
      </c>
      <c r="O7" s="38" t="s">
        <v>104</v>
      </c>
      <c r="P7" s="38">
        <v>0.74</v>
      </c>
      <c r="Q7" s="38">
        <v>100</v>
      </c>
      <c r="R7" s="38">
        <v>3000</v>
      </c>
      <c r="S7" s="38">
        <v>19093</v>
      </c>
      <c r="T7" s="38">
        <v>34.340000000000003</v>
      </c>
      <c r="U7" s="38">
        <v>556</v>
      </c>
      <c r="V7" s="38">
        <v>140</v>
      </c>
      <c r="W7" s="38">
        <v>0.27</v>
      </c>
      <c r="X7" s="38">
        <v>518.52</v>
      </c>
      <c r="Y7" s="38">
        <v>90.23</v>
      </c>
      <c r="Z7" s="38">
        <v>88.7</v>
      </c>
      <c r="AA7" s="38">
        <v>88.34</v>
      </c>
      <c r="AB7" s="38">
        <v>87.63</v>
      </c>
      <c r="AC7" s="38">
        <v>87.5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3109.21</v>
      </c>
      <c r="BG7" s="38">
        <v>2925.36</v>
      </c>
      <c r="BH7" s="38">
        <v>2766.27</v>
      </c>
      <c r="BI7" s="38">
        <v>2606.2600000000002</v>
      </c>
      <c r="BJ7" s="38">
        <v>2400.54</v>
      </c>
      <c r="BK7" s="38">
        <v>566.35</v>
      </c>
      <c r="BL7" s="38">
        <v>888.8</v>
      </c>
      <c r="BM7" s="38">
        <v>855.65</v>
      </c>
      <c r="BN7" s="38">
        <v>862.99</v>
      </c>
      <c r="BO7" s="38">
        <v>782.91</v>
      </c>
      <c r="BP7" s="38">
        <v>780.89</v>
      </c>
      <c r="BQ7" s="38">
        <v>18.11</v>
      </c>
      <c r="BR7" s="38">
        <v>21.25</v>
      </c>
      <c r="BS7" s="38">
        <v>21.07</v>
      </c>
      <c r="BT7" s="38">
        <v>21.63</v>
      </c>
      <c r="BU7" s="38">
        <v>20.99</v>
      </c>
      <c r="BV7" s="38">
        <v>52.27</v>
      </c>
      <c r="BW7" s="38">
        <v>52.55</v>
      </c>
      <c r="BX7" s="38">
        <v>52.23</v>
      </c>
      <c r="BY7" s="38">
        <v>50.06</v>
      </c>
      <c r="BZ7" s="38">
        <v>49.38</v>
      </c>
      <c r="CA7" s="38">
        <v>48.58</v>
      </c>
      <c r="CB7" s="38">
        <v>860.76</v>
      </c>
      <c r="CC7" s="38">
        <v>724.59</v>
      </c>
      <c r="CD7" s="38">
        <v>772.32</v>
      </c>
      <c r="CE7" s="38">
        <v>752.26</v>
      </c>
      <c r="CF7" s="38">
        <v>707.79</v>
      </c>
      <c r="CG7" s="38">
        <v>291.01</v>
      </c>
      <c r="CH7" s="38">
        <v>292.45</v>
      </c>
      <c r="CI7" s="38">
        <v>294.05</v>
      </c>
      <c r="CJ7" s="38">
        <v>309.22000000000003</v>
      </c>
      <c r="CK7" s="38">
        <v>316.97000000000003</v>
      </c>
      <c r="CL7" s="38">
        <v>328.08</v>
      </c>
      <c r="CM7" s="38">
        <v>36.78</v>
      </c>
      <c r="CN7" s="38">
        <v>36.78</v>
      </c>
      <c r="CO7" s="38">
        <v>34.479999999999997</v>
      </c>
      <c r="CP7" s="38">
        <v>34.479999999999997</v>
      </c>
      <c r="CQ7" s="38">
        <v>34.479999999999997</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113</v>
      </c>
      <c r="D13" t="s">
        <v>112</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2022-02-02T03:00:57Z</cp:lastPrinted>
  <dcterms:created xsi:type="dcterms:W3CDTF">2021-12-03T08:13:58Z</dcterms:created>
  <dcterms:modified xsi:type="dcterms:W3CDTF">2022-02-02T03:01:10Z</dcterms:modified>
  <cp:category/>
</cp:coreProperties>
</file>