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A35" i="12"/>
  <c r="AA34" i="12"/>
  <c r="AA33" i="12"/>
  <c r="AA30" i="12"/>
  <c r="AA31" i="12"/>
  <c r="AA29" i="12"/>
  <c r="AA28" i="12"/>
  <c r="V7" i="12"/>
  <c r="AP23" i="12"/>
  <c r="AA23" i="12"/>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E36" i="10"/>
  <c r="AM36" i="10"/>
  <c r="U36" i="10"/>
  <c r="C36" i="10"/>
  <c r="BE35" i="10"/>
  <c r="AM35" i="10"/>
  <c r="U35" i="10"/>
  <c r="C35" i="10"/>
  <c r="BW34" i="10"/>
  <c r="BE34" i="10"/>
  <c r="AM34" i="10"/>
  <c r="U34" i="10"/>
  <c r="C34" i="10"/>
  <c r="BW35" i="10" l="1"/>
  <c r="BW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alcChain>
</file>

<file path=xl/sharedStrings.xml><?xml version="1.0" encoding="utf-8"?>
<sst xmlns="http://schemas.openxmlformats.org/spreadsheetml/2006/main" count="1129" uniqueCount="625">
  <si>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</si>
  <si>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</si>
  <si>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</si>
  <si>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</si>
  <si>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</si>
  <si>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</si>
  <si>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</si>
  <si>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</si>
  <si>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</si>
  <si>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</si>
  <si>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</si>
  <si>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</si>
  <si>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</si>
  <si>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</si>
  <si>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</si>
  <si>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</si>
  <si>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</si>
  <si>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</si>
  <si>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</si>
  <si>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</si>
  <si>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</si>
  <si>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</si>
  <si>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</si>
  <si>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</si>
  <si>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</si>
  <si>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</si>
  <si>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</si>
  <si>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</si>
  <si>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</si>
  <si>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</si>
  <si>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</si>
  <si>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</si>
  <si>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</si>
  <si>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</si>
  <si>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</si>
  <si>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</si>
  <si>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</si>
  <si>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</si>
  <si>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</si>
  <si>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</si>
  <si>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</si>
  <si>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</si>
  <si>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</si>
  <si>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</si>
  <si>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</si>
  <si>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</si>
  <si>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</si>
  <si>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</si>
  <si>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</si>
  <si>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</si>
  <si>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</si>
  <si>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</si>
  <si>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</si>
  <si>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</si>
  <si>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</si>
  <si>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</si>
  <si>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</si>
  <si>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</si>
  <si>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</si>
  <si>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</si>
  <si>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</si>
  <si>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</si>
  <si>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</si>
  <si>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</si>
  <si>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</si>
  <si>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</si>
  <si>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</si>
  <si>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</si>
  <si>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</si>
  <si>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</si>
  <si>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</si>
  <si>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</si>
  <si>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</si>
  <si>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</si>
  <si>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</si>
  <si>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</si>
  <si>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</si>
  <si>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</si>
  <si>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</si>
  <si>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</si>
  <si>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</si>
  <si>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</si>
  <si>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</si>
  <si>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</si>
  <si>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</si>
  <si>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</si>
  <si>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</si>
  <si>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</si>
  <si>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</si>
  <si>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</si>
  <si>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</si>
  <si>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</si>
  <si>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</si>
  <si>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</si>
  <si>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</si>
  <si>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</si>
  <si>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</si>
  <si>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箕面市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</si>
  <si>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</si>
  <si>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</si>
  <si>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</si>
  <si>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</si>
  <si>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</si>
  <si>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</si>
  <si>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</si>
  <si>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</si>
  <si>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</si>
  <si>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</si>
  <si>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</si>
  <si>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</si>
  <si>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</si>
  <si>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</si>
  <si>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</si>
  <si>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</si>
  <si>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</si>
  <si>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</si>
  <si>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</si>
  <si>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</si>
  <si>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</si>
  <si>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</si>
  <si>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</si>
  <si>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</si>
  <si>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</si>
  <si>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</si>
  <si>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</si>
  <si>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</si>
  <si>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</si>
  <si>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</si>
  <si>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</si>
  <si>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</si>
  <si>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</si>
  <si>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</si>
  <si>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</si>
  <si>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</si>
  <si>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</si>
  <si>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</si>
  <si>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</si>
  <si>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</si>
  <si>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</si>
  <si>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</si>
  <si>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</si>
  <si>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</si>
  <si>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</si>
  <si>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</si>
  <si>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</si>
  <si>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</si>
  <si>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</si>
  <si>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</si>
  <si>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</si>
  <si>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</si>
  <si>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</si>
  <si>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</si>
  <si>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</si>
  <si>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</si>
  <si>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</si>
  <si>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</si>
  <si>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</si>
  <si>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</si>
  <si>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</si>
  <si>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</si>
  <si>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</si>
  <si>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</si>
  <si>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</si>
  <si>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</si>
  <si>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</si>
  <si>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</si>
  <si>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</si>
  <si>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</si>
  <si>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</si>
  <si>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</si>
  <si>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</si>
  <si>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</si>
  <si>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</si>
  <si>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</si>
  <si>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</si>
  <si>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</si>
  <si>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</si>
  <si>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</si>
  <si>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</si>
  <si>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</si>
  <si>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</si>
  <si>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</si>
  <si>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</si>
  <si>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</si>
  <si>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</si>
  <si>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</si>
  <si>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</si>
  <si>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</si>
  <si>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</si>
  <si>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</si>
  <si>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</si>
  <si>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</si>
  <si>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</si>
  <si>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</si>
  <si>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</si>
  <si>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</si>
  <si>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</si>
  <si>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</si>
  <si>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</si>
  <si>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</si>
  <si>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</si>
  <si>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</si>
  <si>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</si>
  <si>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</si>
  <si>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</si>
  <si>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</si>
  <si>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</si>
  <si>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</si>
  <si>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</si>
  <si>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</si>
  <si>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大阪府箕面市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</si>
  <si>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</si>
  <si>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</si>
  <si>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</si>
  <si>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</si>
  <si>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</si>
  <si>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</si>
  <si>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</si>
  <si>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</si>
  <si>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</si>
  <si>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</si>
  <si>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</si>
  <si>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</si>
  <si>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</si>
  <si>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</si>
  <si>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</si>
  <si>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</si>
  <si>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</si>
  <si>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</si>
  <si>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</si>
  <si>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</si>
  <si>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</si>
  <si>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</si>
  <si>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</si>
  <si>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</si>
  <si>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</si>
  <si>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</si>
  <si>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</si>
  <si>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</si>
  <si>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</si>
  <si>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</si>
  <si>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</si>
  <si>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</si>
  <si>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</si>
  <si>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</si>
  <si>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</si>
  <si>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</si>
  <si>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</si>
  <si>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</si>
  <si>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</si>
  <si>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</si>
  <si>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</si>
  <si>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</si>
  <si>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</si>
  <si>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</si>
  <si>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</si>
  <si>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</si>
  <si>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</si>
  <si>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</si>
  <si>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</si>
  <si>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</si>
  <si>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</si>
  <si>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</si>
  <si>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</si>
  <si>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</si>
  <si>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</si>
  <si>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</si>
  <si>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</si>
  <si>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</si>
  <si>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</si>
  <si>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</si>
  <si>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</si>
  <si>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</si>
  <si>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</si>
  <si>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</si>
  <si>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</si>
  <si>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</si>
  <si>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</si>
  <si>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</si>
  <si>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</si>
  <si>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</si>
  <si>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</si>
  <si>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</si>
  <si>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</si>
  <si>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</si>
  <si>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</si>
  <si>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</si>
  <si>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</si>
  <si>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</si>
  <si>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</si>
  <si>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</si>
  <si>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</si>
  <si>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</si>
  <si>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</si>
  <si>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</si>
  <si>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</si>
  <si>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</si>
  <si>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</si>
  <si>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</si>
  <si>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</si>
  <si>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</si>
  <si>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</si>
  <si>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</si>
  <si>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</si>
  <si>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</si>
  <si>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</si>
  <si>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</si>
  <si>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</si>
  <si>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</si>
  <si>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</si>
  <si>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</si>
  <si>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</si>
  <si>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</si>
  <si>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</si>
  <si>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</si>
  <si>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</si>
  <si>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</si>
  <si>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</si>
  <si>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</si>
  <si>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</si>
  <si>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</si>
  <si>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</si>
  <si>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</si>
  <si>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</si>
  <si>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</si>
  <si>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</si>
  <si>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</si>
  <si>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</si>
  <si>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</si>
  <si>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</si>
  <si>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</si>
  <si>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</si>
  <si>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</si>
  <si>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</si>
  <si>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</si>
  <si>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</si>
  <si>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</si>
  <si>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</si>
  <si>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</si>
  <si>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</si>
  <si>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</si>
  <si>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</si>
  <si>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</si>
  <si>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</si>
  <si>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</si>
  <si>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</si>
  <si>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</si>
  <si>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</si>
  <si>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</si>
  <si>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</si>
  <si>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</si>
  <si>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</si>
  <si>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</si>
  <si>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</si>
  <si>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</si>
  <si>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</si>
  <si>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</si>
  <si>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</si>
  <si>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</si>
  <si>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</si>
  <si>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</si>
  <si>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</si>
  <si>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</si>
  <si>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大阪府箕面市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</si>
  <si>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</si>
  <si>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</si>
  <si>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</si>
  <si>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</si>
  <si>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</si>
  <si>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</si>
  <si>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</si>
  <si>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</si>
  <si>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</si>
  <si>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</si>
  <si>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</si>
  <si>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</si>
  <si>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</si>
  <si>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補助金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</si>
  <si>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</si>
  <si>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</si>
  <si>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</si>
  <si>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</si>
  <si>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特別会計公共用地先行取得事業費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</si>
  <si>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</si>
  <si>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</si>
  <si>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</si>
  <si>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</si>
  <si>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</si>
  <si>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</si>
  <si>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</si>
  <si>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</si>
  <si>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</si>
  <si>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</si>
  <si>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</si>
  <si>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</si>
  <si>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</si>
  <si>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</si>
  <si>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特別会計国民健康保険事業費</t>
    <phoneticPr fontId="5"/>
  </si>
  <si>
    <t>-</t>
    <phoneticPr fontId="5"/>
  </si>
  <si>
    <t>特別会計介護保険事業費</t>
    <phoneticPr fontId="5"/>
  </si>
  <si>
    <t>特別会計後期高齢者医療事業費</t>
    <phoneticPr fontId="5"/>
  </si>
  <si>
    <t>特別会計介護サービス事業費</t>
    <phoneticPr fontId="5"/>
  </si>
  <si>
    <t>水道事業会計</t>
    <phoneticPr fontId="5"/>
  </si>
  <si>
    <t>法適用企業</t>
    <phoneticPr fontId="5"/>
  </si>
  <si>
    <t>公共下水道事業会計</t>
    <phoneticPr fontId="5"/>
  </si>
  <si>
    <t>病院事業会計</t>
    <phoneticPr fontId="5"/>
  </si>
  <si>
    <t>競艇事業会計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</si>
  <si>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</si>
  <si>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</si>
  <si>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</si>
  <si>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</si>
  <si>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</si>
  <si>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</si>
  <si>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</si>
  <si>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</si>
  <si>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</si>
  <si>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</si>
  <si>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</si>
  <si>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</si>
  <si>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</si>
  <si>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</si>
  <si>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</si>
  <si>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</si>
  <si>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</si>
  <si>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</si>
  <si>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</si>
  <si>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</si>
  <si>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</si>
  <si>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</si>
  <si>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</si>
  <si>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</si>
  <si>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</si>
  <si>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</si>
  <si>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</si>
  <si>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</si>
  <si>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</si>
  <si>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</si>
  <si>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</si>
  <si>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</si>
  <si>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</si>
  <si>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</si>
  <si>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</si>
  <si>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</si>
  <si>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</si>
  <si>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</si>
  <si>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</si>
  <si>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</si>
  <si>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</si>
  <si>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</si>
  <si>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</si>
  <si>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</si>
  <si>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</si>
  <si>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</si>
  <si>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</si>
  <si>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</si>
  <si>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</si>
  <si>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</si>
  <si>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</si>
  <si>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</si>
  <si>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</si>
  <si>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</si>
  <si>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</si>
  <si>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</si>
  <si>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</si>
  <si>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</si>
  <si>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</si>
  <si>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</si>
  <si>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</si>
  <si>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</si>
  <si>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</si>
  <si>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</si>
  <si>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</si>
  <si>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</si>
  <si>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</si>
  <si>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</si>
  <si>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</si>
  <si>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</si>
  <si>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</si>
  <si>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</si>
  <si>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</si>
  <si>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</si>
  <si>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</si>
  <si>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</si>
  <si>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</si>
  <si>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</si>
  <si>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</si>
  <si>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</si>
  <si>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</si>
  <si>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</si>
  <si>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</si>
  <si>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</si>
  <si>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</si>
  <si>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</si>
  <si>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</si>
  <si>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</si>
  <si>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</si>
  <si>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</si>
  <si>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</si>
  <si>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</si>
  <si>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</si>
  <si>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</si>
  <si>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</si>
  <si>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</si>
  <si>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</si>
  <si>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</si>
  <si>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</si>
  <si>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</si>
  <si>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</si>
  <si>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</si>
  <si>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</si>
  <si>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</si>
  <si>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</si>
  <si>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</si>
  <si>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</si>
  <si>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</si>
  <si>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</si>
  <si>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</si>
  <si>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</si>
  <si>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</si>
  <si>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</si>
  <si>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</si>
  <si>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</si>
  <si>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</si>
  <si>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</si>
  <si>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</si>
  <si>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</si>
  <si>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</si>
  <si>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</si>
  <si>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</si>
  <si>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</si>
  <si>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</si>
  <si>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</si>
  <si>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</si>
  <si>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</si>
  <si>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</si>
  <si>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</si>
  <si>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</si>
  <si>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</si>
  <si>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</si>
  <si>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</si>
  <si>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</si>
  <si>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</si>
  <si>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</si>
  <si>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</si>
  <si>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</si>
  <si>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</si>
  <si>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</si>
  <si>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</si>
  <si>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</si>
  <si>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</si>
  <si>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</si>
  <si>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</si>
  <si>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</si>
  <si>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</si>
  <si>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</si>
  <si>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</si>
  <si>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</si>
  <si>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</si>
  <si>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</si>
  <si>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</si>
  <si>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</si>
  <si>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</si>
  <si>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</si>
  <si>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</si>
  <si>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</si>
  <si>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14.03</t>
  </si>
  <si>
    <t>▲ 8.35</t>
  </si>
  <si>
    <t>▲ 0.83</t>
  </si>
  <si>
    <t>▲ 3.43</t>
  </si>
  <si>
    <t>競艇事業会計</t>
  </si>
  <si>
    <t>公共下水道事業会計</t>
  </si>
  <si>
    <t>水道事業会計</t>
  </si>
  <si>
    <t>一般会計</t>
  </si>
  <si>
    <t>病院事業会計</t>
  </si>
  <si>
    <t>特別会計介護保険事業費</t>
  </si>
  <si>
    <t>特別会計後期高齢者医療事業費</t>
  </si>
  <si>
    <t>特別会計介護サービス事業費</t>
  </si>
  <si>
    <t>その他会計（赤字）</t>
  </si>
  <si>
    <t>▲ 6.44</t>
  </si>
  <si>
    <t>▲ 5.07</t>
  </si>
  <si>
    <t>▲ 3.01</t>
  </si>
  <si>
    <t>▲ 1.42</t>
  </si>
  <si>
    <t>その他会計（黒字）</t>
  </si>
  <si>
    <t>（百万円）</t>
    <phoneticPr fontId="5"/>
  </si>
  <si>
    <t>H26末</t>
    <phoneticPr fontId="5"/>
  </si>
  <si>
    <t>H27末</t>
    <phoneticPr fontId="5"/>
  </si>
  <si>
    <t>H28末</t>
    <phoneticPr fontId="5"/>
  </si>
  <si>
    <t>H29末</t>
    <phoneticPr fontId="5"/>
  </si>
  <si>
    <t>H30末</t>
    <phoneticPr fontId="5"/>
  </si>
  <si>
    <t>-</t>
    <phoneticPr fontId="2"/>
  </si>
  <si>
    <t>箕面市土地開発公社</t>
    <rPh sb="0" eb="3">
      <t>ミノオシ</t>
    </rPh>
    <rPh sb="3" eb="5">
      <t>トチ</t>
    </rPh>
    <rPh sb="5" eb="7">
      <t>カイハツ</t>
    </rPh>
    <rPh sb="7" eb="9">
      <t>コウシャ</t>
    </rPh>
    <phoneticPr fontId="2"/>
  </si>
  <si>
    <t>箕面市障害者事業団</t>
    <rPh sb="0" eb="3">
      <t>ミノオシ</t>
    </rPh>
    <rPh sb="3" eb="6">
      <t>ショウガイシャ</t>
    </rPh>
    <rPh sb="6" eb="9">
      <t>ジギョウダン</t>
    </rPh>
    <phoneticPr fontId="2"/>
  </si>
  <si>
    <t>箕面市医療保健センター</t>
    <rPh sb="0" eb="3">
      <t>ミノオシ</t>
    </rPh>
    <rPh sb="3" eb="5">
      <t>イリョウ</t>
    </rPh>
    <rPh sb="5" eb="7">
      <t>ホケン</t>
    </rPh>
    <phoneticPr fontId="2"/>
  </si>
  <si>
    <t>箕面市メイプル文化財団</t>
    <rPh sb="0" eb="3">
      <t>ミノオシ</t>
    </rPh>
    <rPh sb="7" eb="9">
      <t>ブンカ</t>
    </rPh>
    <rPh sb="9" eb="11">
      <t>ザイダン</t>
    </rPh>
    <phoneticPr fontId="2"/>
  </si>
  <si>
    <t>箕面市国際交流協会</t>
    <rPh sb="0" eb="3">
      <t>ミノオシ</t>
    </rPh>
    <rPh sb="3" eb="5">
      <t>コクサイ</t>
    </rPh>
    <rPh sb="5" eb="7">
      <t>コウリュウ</t>
    </rPh>
    <rPh sb="7" eb="9">
      <t>キョウカイ</t>
    </rPh>
    <phoneticPr fontId="2"/>
  </si>
  <si>
    <t>箕面市都市開発</t>
    <rPh sb="0" eb="3">
      <t>ミノオシ</t>
    </rPh>
    <rPh sb="3" eb="5">
      <t>トシ</t>
    </rPh>
    <rPh sb="5" eb="7">
      <t>カイハツ</t>
    </rPh>
    <phoneticPr fontId="2"/>
  </si>
  <si>
    <t>箕面FMまちそだて</t>
    <rPh sb="0" eb="2">
      <t>ミノオ</t>
    </rPh>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</si>
  <si>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27"/>
  </si>
  <si>
    <t>大阪府後期高齢者医療広域連合
（後期高齢者医療特別会計）</t>
  </si>
  <si>
    <t>大阪広域水道企業団
水道事業会計（水道用水供給事業）</t>
  </si>
  <si>
    <t>大阪広域水道企業団
（工業用水道事業会計）</t>
  </si>
  <si>
    <t>－</t>
  </si>
  <si>
    <t>－</t>
    <phoneticPr fontId="2"/>
  </si>
  <si>
    <t>－</t>
    <phoneticPr fontId="2"/>
  </si>
  <si>
    <t>－</t>
    <phoneticPr fontId="2"/>
  </si>
  <si>
    <t>－</t>
    <phoneticPr fontId="2"/>
  </si>
  <si>
    <t>当該団体
からの
出資金</t>
    <phoneticPr fontId="5"/>
  </si>
  <si>
    <t>当該団体
からの
貸付金</t>
    <phoneticPr fontId="5"/>
  </si>
  <si>
    <t>北大阪急行南北線延伸整備基金</t>
    <rPh sb="0" eb="3">
      <t>キタオオサカ</t>
    </rPh>
    <rPh sb="3" eb="5">
      <t>キュウコウ</t>
    </rPh>
    <rPh sb="5" eb="8">
      <t>ナンボクセン</t>
    </rPh>
    <rPh sb="8" eb="10">
      <t>エンシン</t>
    </rPh>
    <rPh sb="10" eb="12">
      <t>セイビ</t>
    </rPh>
    <rPh sb="12" eb="14">
      <t>キキン</t>
    </rPh>
    <phoneticPr fontId="5"/>
  </si>
  <si>
    <t>都市施設整備基金</t>
    <rPh sb="0" eb="2">
      <t>トシ</t>
    </rPh>
    <rPh sb="2" eb="4">
      <t>シセツ</t>
    </rPh>
    <rPh sb="4" eb="6">
      <t>セイビ</t>
    </rPh>
    <rPh sb="6" eb="8">
      <t>キキン</t>
    </rPh>
    <phoneticPr fontId="5"/>
  </si>
  <si>
    <t>文化施設整備基金</t>
    <rPh sb="0" eb="2">
      <t>ブンカ</t>
    </rPh>
    <rPh sb="2" eb="4">
      <t>シセツ</t>
    </rPh>
    <rPh sb="4" eb="6">
      <t>セイビ</t>
    </rPh>
    <rPh sb="6" eb="8">
      <t>キキン</t>
    </rPh>
    <phoneticPr fontId="5"/>
  </si>
  <si>
    <t>学校教育施設整備基金</t>
    <rPh sb="0" eb="2">
      <t>ガッコウ</t>
    </rPh>
    <rPh sb="2" eb="4">
      <t>キョウイク</t>
    </rPh>
    <rPh sb="4" eb="6">
      <t>シセツ</t>
    </rPh>
    <rPh sb="6" eb="8">
      <t>セイビ</t>
    </rPh>
    <rPh sb="8" eb="10">
      <t>キキン</t>
    </rPh>
    <phoneticPr fontId="5"/>
  </si>
  <si>
    <t>保健福祉総合推進基金</t>
    <rPh sb="0" eb="2">
      <t>ホケン</t>
    </rPh>
    <rPh sb="2" eb="4">
      <t>フクシ</t>
    </rPh>
    <rPh sb="4" eb="6">
      <t>ソウゴウ</t>
    </rPh>
    <rPh sb="6" eb="8">
      <t>スイシン</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</si>
  <si>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</si>
  <si>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</si>
  <si>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</si>
  <si>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28年度時点においては、将来負担比率と有形固定資産減価償却率のいずれも類似団体内平均値を下回っているものの、鉄道延伸や新駅周辺整備、児童・生徒数の増加に伴う学校増築などの財源として起債が増加傾向にあるため、将来負担比率は上昇傾向にある（平成27年度：▲55.4%　⇒　平成28年度：▲31.9%　⇒　平成29年度：▲26.3％　⇒　平成30年度：▲30.7％　⇒　令和元年度：▲19.1％）。
　なお、平成29年度、平成30年度及び令和元年度決算に係る固定資産台帳については、令和2年3月31日時点で未整備であるため推移分析できていないが、引き続き各指標を注視しつつ、今後も公共施設等総合管理計画に基づく適切な老朽化対策に努める。</t>
    <rPh sb="185" eb="187">
      <t>レイワ</t>
    </rPh>
    <rPh sb="187" eb="190">
      <t>ガンネンド</t>
    </rPh>
    <rPh sb="241" eb="243">
      <t>レイワ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</si>
  <si>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</si>
  <si>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</si>
  <si>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</si>
  <si>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</si>
  <si>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</si>
  <si>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</si>
  <si>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類似団体内平均値と比べて良好な状態にはあるが、進行中の鉄道延伸や新駅周辺整備など大きなプロジェクトにかかる起債が増加傾向にあり、将来的に両比率について一定の上昇が見込まれる。将来にわたって財政規律を高いレベルで堅持するため、財政運営基本条例の趣旨に則り、世代間の負担の均衡を図りつつ、令和2年度に策定予定の「（仮称）箕面市新改革プラン」を元にさらに改革を進め、過度に市債に依存することのない規律ある財政運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</si>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</sst>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extLst>
            <c:ext xmlns:c16="http://schemas.microsoft.com/office/drawing/2014/chart" uri="{C3380CC4-5D6E-409C-BE32-E72D297353CC}">
              <c16:uniqueId val="{00000000-A1A3-4A52-91B9-0A9735903E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22675</c:v>
                </c:pt>
                <c:pt idx="1">
                  <c:v>56989</c:v>
                </c:pt>
                <c:pt idx="2">
                  <c:v>125840</c:v>
                </c:pt>
                <c:pt idx="3">
                  <c:v>130673</c:v>
                </c:pt>
                <c:pt idx="4">
                  <c:v>144981</c:v>
                </c:pt>
              </c:numCache>
            </c:numRef>
          </c:val>
          <c:smooth val="0"/>
          <c:extLst>
            <c:ext xmlns:c16="http://schemas.microsoft.com/office/drawing/2014/chart" uri="{C3380CC4-5D6E-409C-BE32-E72D297353CC}">
              <c16:uniqueId val="{00000001-A1A3-4A52-91B9-0A9735903E2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8.26</c:v>
                </c:pt>
                <c:pt idx="1">
                  <c:v>8.57</c:v>
                </c:pt>
                <c:pt idx="2">
                  <c:v>7.32</c:v>
                </c:pt>
                <c:pt idx="3">
                  <c:v>7.35</c:v>
                </c:pt>
                <c:pt idx="4">
                  <c:v>8</c:v>
                </c:pt>
              </c:numCache>
            </c:numRef>
          </c:val>
          <c:extLst>
            <c:ext xmlns:c16="http://schemas.microsoft.com/office/drawing/2014/chart" uri="{C3380CC4-5D6E-409C-BE32-E72D297353CC}">
              <c16:uniqueId val="{00000000-D0A0-43B2-B9F2-008C6CEF4E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31.83</c:v>
                </c:pt>
                <c:pt idx="1">
                  <c:v>22.39</c:v>
                </c:pt>
                <c:pt idx="2">
                  <c:v>19.87</c:v>
                </c:pt>
                <c:pt idx="3">
                  <c:v>20.45</c:v>
                </c:pt>
                <c:pt idx="4">
                  <c:v>18.87</c:v>
                </c:pt>
              </c:numCache>
            </c:numRef>
          </c:val>
          <c:extLst>
            <c:ext xmlns:c16="http://schemas.microsoft.com/office/drawing/2014/chart" uri="{C3380CC4-5D6E-409C-BE32-E72D297353CC}">
              <c16:uniqueId val="{00000001-D0A0-43B2-B9F2-008C6CEF4E3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c:v>
                </c:pt>
                <c:pt idx="1">
                  <c:v>-14.03</c:v>
                </c:pt>
                <c:pt idx="2">
                  <c:v>-8.35</c:v>
                </c:pt>
                <c:pt idx="3">
                  <c:v>-0.83</c:v>
                </c:pt>
                <c:pt idx="4">
                  <c:v>-3.43</c:v>
                </c:pt>
              </c:numCache>
            </c:numRef>
          </c:val>
          <c:smooth val="0"/>
          <c:extLst>
            <c:ext xmlns:c16="http://schemas.microsoft.com/office/drawing/2014/chart" uri="{C3380CC4-5D6E-409C-BE32-E72D297353CC}">
              <c16:uniqueId val="{00000002-D0A0-43B2-B9F2-008C6CEF4E3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542-4CC0-A091-757AAAD291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6.44</c:v>
                </c:pt>
                <c:pt idx="1">
                  <c:v>#N/A</c:v>
                </c:pt>
                <c:pt idx="2">
                  <c:v>5.07</c:v>
                </c:pt>
                <c:pt idx="3">
                  <c:v>#N/A</c:v>
                </c:pt>
                <c:pt idx="4">
                  <c:v>3.01</c:v>
                </c:pt>
                <c:pt idx="5">
                  <c:v>#N/A</c:v>
                </c:pt>
                <c:pt idx="6">
                  <c:v>1.42</c:v>
                </c:pt>
                <c:pt idx="7">
                  <c:v>#N/A</c:v>
                </c:pt>
                <c:pt idx="8">
                  <c:v>0</c:v>
                </c:pt>
                <c:pt idx="9">
                  <c:v>0</c:v>
                </c:pt>
              </c:numCache>
            </c:numRef>
          </c:val>
          <c:extLst>
            <c:ext xmlns:c16="http://schemas.microsoft.com/office/drawing/2014/chart" uri="{C3380CC4-5D6E-409C-BE32-E72D297353CC}">
              <c16:uniqueId val="{00000001-A542-4CC0-A091-757AAAD2917F}"/>
            </c:ext>
          </c:extLst>
        </c:ser>
        <c:ser>
          <c:idx val="2"/>
          <c:order val="2"/>
          <c:tx>
            <c:strRef>
              <c:f>データシート!$A$29</c:f>
              <c:strCache>
                <c:ptCount val="1"/>
                <c:pt idx="0">
                  <c:v>特別会計介護サービス事業費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2-A542-4CC0-A091-757AAAD2917F}"/>
            </c:ext>
          </c:extLst>
        </c:ser>
        <c:ser>
          <c:idx val="3"/>
          <c:order val="3"/>
          <c:tx>
            <c:strRef>
              <c:f>データシート!$A$30</c:f>
              <c:strCache>
                <c:ptCount val="1"/>
                <c:pt idx="0">
                  <c:v>特別会計後期高齢者医療事業費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0.32</c:v>
                </c:pt>
                <c:pt idx="2">
                  <c:v>#N/A</c:v>
                </c:pt>
                <c:pt idx="3">
                  <c:v>0.32</c:v>
                </c:pt>
                <c:pt idx="4">
                  <c:v>#N/A</c:v>
                </c:pt>
                <c:pt idx="5">
                  <c:v>0.33</c:v>
                </c:pt>
                <c:pt idx="6">
                  <c:v>#N/A</c:v>
                </c:pt>
                <c:pt idx="7">
                  <c:v>0.33</c:v>
                </c:pt>
                <c:pt idx="8">
                  <c:v>#N/A</c:v>
                </c:pt>
                <c:pt idx="9">
                  <c:v>0.31</c:v>
                </c:pt>
              </c:numCache>
            </c:numRef>
          </c:val>
          <c:extLst>
            <c:ext xmlns:c16="http://schemas.microsoft.com/office/drawing/2014/chart" uri="{C3380CC4-5D6E-409C-BE32-E72D297353CC}">
              <c16:uniqueId val="{00000003-A542-4CC0-A091-757AAAD2917F}"/>
            </c:ext>
          </c:extLst>
        </c:ser>
        <c:ser>
          <c:idx val="4"/>
          <c:order val="4"/>
          <c:tx>
            <c:strRef>
              <c:f>データシート!$A$31</c:f>
              <c:strCache>
                <c:ptCount val="1"/>
                <c:pt idx="0">
                  <c:v>特別会計介護保険事業費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0.46</c:v>
                </c:pt>
                <c:pt idx="2">
                  <c:v>#N/A</c:v>
                </c:pt>
                <c:pt idx="3">
                  <c:v>1.36</c:v>
                </c:pt>
                <c:pt idx="4">
                  <c:v>#N/A</c:v>
                </c:pt>
                <c:pt idx="5">
                  <c:v>1.68</c:v>
                </c:pt>
                <c:pt idx="6">
                  <c:v>#N/A</c:v>
                </c:pt>
                <c:pt idx="7">
                  <c:v>1.04</c:v>
                </c:pt>
                <c:pt idx="8">
                  <c:v>#N/A</c:v>
                </c:pt>
                <c:pt idx="9">
                  <c:v>1.24</c:v>
                </c:pt>
              </c:numCache>
            </c:numRef>
          </c:val>
          <c:extLst>
            <c:ext xmlns:c16="http://schemas.microsoft.com/office/drawing/2014/chart" uri="{C3380CC4-5D6E-409C-BE32-E72D297353CC}">
              <c16:uniqueId val="{00000004-A542-4CC0-A091-757AAAD2917F}"/>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7.78</c:v>
                </c:pt>
                <c:pt idx="2">
                  <c:v>#N/A</c:v>
                </c:pt>
                <c:pt idx="3">
                  <c:v>5.0599999999999996</c:v>
                </c:pt>
                <c:pt idx="4">
                  <c:v>#N/A</c:v>
                </c:pt>
                <c:pt idx="5">
                  <c:v>2</c:v>
                </c:pt>
                <c:pt idx="6">
                  <c:v>#N/A</c:v>
                </c:pt>
                <c:pt idx="7">
                  <c:v>2.9</c:v>
                </c:pt>
                <c:pt idx="8">
                  <c:v>#N/A</c:v>
                </c:pt>
                <c:pt idx="9">
                  <c:v>2.31</c:v>
                </c:pt>
              </c:numCache>
            </c:numRef>
          </c:val>
          <c:extLst>
            <c:ext xmlns:c16="http://schemas.microsoft.com/office/drawing/2014/chart" uri="{C3380CC4-5D6E-409C-BE32-E72D297353CC}">
              <c16:uniqueId val="{00000005-A542-4CC0-A091-757AAAD2917F}"/>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8.26</c:v>
                </c:pt>
                <c:pt idx="2">
                  <c:v>#N/A</c:v>
                </c:pt>
                <c:pt idx="3">
                  <c:v>8.56</c:v>
                </c:pt>
                <c:pt idx="4">
                  <c:v>#N/A</c:v>
                </c:pt>
                <c:pt idx="5">
                  <c:v>7.31</c:v>
                </c:pt>
                <c:pt idx="6">
                  <c:v>#N/A</c:v>
                </c:pt>
                <c:pt idx="7">
                  <c:v>7.34</c:v>
                </c:pt>
                <c:pt idx="8">
                  <c:v>#N/A</c:v>
                </c:pt>
                <c:pt idx="9">
                  <c:v>7.99</c:v>
                </c:pt>
              </c:numCache>
            </c:numRef>
          </c:val>
          <c:extLst>
            <c:ext xmlns:c16="http://schemas.microsoft.com/office/drawing/2014/chart" uri="{C3380CC4-5D6E-409C-BE32-E72D297353CC}">
              <c16:uniqueId val="{00000006-A542-4CC0-A091-757AAAD2917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9.74</c:v>
                </c:pt>
                <c:pt idx="2">
                  <c:v>#N/A</c:v>
                </c:pt>
                <c:pt idx="3">
                  <c:v>9.59</c:v>
                </c:pt>
                <c:pt idx="4">
                  <c:v>#N/A</c:v>
                </c:pt>
                <c:pt idx="5">
                  <c:v>9.1</c:v>
                </c:pt>
                <c:pt idx="6">
                  <c:v>#N/A</c:v>
                </c:pt>
                <c:pt idx="7">
                  <c:v>8.9</c:v>
                </c:pt>
                <c:pt idx="8">
                  <c:v>#N/A</c:v>
                </c:pt>
                <c:pt idx="9">
                  <c:v>8.6</c:v>
                </c:pt>
              </c:numCache>
            </c:numRef>
          </c:val>
          <c:extLst>
            <c:ext xmlns:c16="http://schemas.microsoft.com/office/drawing/2014/chart" uri="{C3380CC4-5D6E-409C-BE32-E72D297353CC}">
              <c16:uniqueId val="{00000007-A542-4CC0-A091-757AAAD2917F}"/>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13.79</c:v>
                </c:pt>
                <c:pt idx="2">
                  <c:v>#N/A</c:v>
                </c:pt>
                <c:pt idx="3">
                  <c:v>14.54</c:v>
                </c:pt>
                <c:pt idx="4">
                  <c:v>#N/A</c:v>
                </c:pt>
                <c:pt idx="5">
                  <c:v>15.47</c:v>
                </c:pt>
                <c:pt idx="6">
                  <c:v>#N/A</c:v>
                </c:pt>
                <c:pt idx="7">
                  <c:v>15.9</c:v>
                </c:pt>
                <c:pt idx="8">
                  <c:v>#N/A</c:v>
                </c:pt>
                <c:pt idx="9">
                  <c:v>16.559999999999999</c:v>
                </c:pt>
              </c:numCache>
            </c:numRef>
          </c:val>
          <c:extLst>
            <c:ext xmlns:c16="http://schemas.microsoft.com/office/drawing/2014/chart" uri="{C3380CC4-5D6E-409C-BE32-E72D297353CC}">
              <c16:uniqueId val="{00000008-A542-4CC0-A091-757AAAD2917F}"/>
            </c:ext>
          </c:extLst>
        </c:ser>
        <c:ser>
          <c:idx val="9"/>
          <c:order val="9"/>
          <c:tx>
            <c:strRef>
              <c:f>データシート!$A$36</c:f>
              <c:strCache>
                <c:ptCount val="1"/>
                <c:pt idx="0">
                  <c:v>競艇事業会計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11.49</c:v>
                </c:pt>
                <c:pt idx="2">
                  <c:v>#N/A</c:v>
                </c:pt>
                <c:pt idx="3">
                  <c:v>15.93</c:v>
                </c:pt>
                <c:pt idx="4">
                  <c:v>#N/A</c:v>
                </c:pt>
                <c:pt idx="5">
                  <c:v>22.35</c:v>
                </c:pt>
                <c:pt idx="6">
                  <c:v>#N/A</c:v>
                </c:pt>
                <c:pt idx="7">
                  <c:v>21.9</c:v>
                </c:pt>
                <c:pt idx="8">
                  <c:v>#N/A</c:v>
                </c:pt>
                <c:pt idx="9">
                  <c:v>23.57</c:v>
                </c:pt>
              </c:numCache>
            </c:numRef>
          </c:val>
          <c:extLst>
            <c:ext xmlns:c16="http://schemas.microsoft.com/office/drawing/2014/chart" uri="{C3380CC4-5D6E-409C-BE32-E72D297353CC}">
              <c16:uniqueId val="{00000009-A542-4CC0-A091-757AAAD2917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2563</c:v>
                </c:pt>
                <c:pt idx="5">
                  <c:v>2621</c:v>
                </c:pt>
                <c:pt idx="8">
                  <c:v>2567</c:v>
                </c:pt>
                <c:pt idx="11">
                  <c:v>2662</c:v>
                </c:pt>
                <c:pt idx="14">
                  <c:v>2363</c:v>
                </c:pt>
              </c:numCache>
            </c:numRef>
          </c:val>
          <c:extLst>
            <c:ext xmlns:c16="http://schemas.microsoft.com/office/drawing/2014/chart" uri="{C3380CC4-5D6E-409C-BE32-E72D297353CC}">
              <c16:uniqueId val="{00000000-CCF4-4ED9-A248-138D063C73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F4-4ED9-A248-138D063C73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58</c:v>
                </c:pt>
                <c:pt idx="3">
                  <c:v>19</c:v>
                </c:pt>
                <c:pt idx="6">
                  <c:v>101</c:v>
                </c:pt>
                <c:pt idx="9">
                  <c:v>100</c:v>
                </c:pt>
                <c:pt idx="12">
                  <c:v>225</c:v>
                </c:pt>
              </c:numCache>
            </c:numRef>
          </c:val>
          <c:extLst>
            <c:ext xmlns:c16="http://schemas.microsoft.com/office/drawing/2014/chart" uri="{C3380CC4-5D6E-409C-BE32-E72D297353CC}">
              <c16:uniqueId val="{00000002-CCF4-4ED9-A248-138D063C73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F4-4ED9-A248-138D063C73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207</c:v>
                </c:pt>
                <c:pt idx="3">
                  <c:v>196</c:v>
                </c:pt>
                <c:pt idx="6">
                  <c:v>192</c:v>
                </c:pt>
                <c:pt idx="9">
                  <c:v>187</c:v>
                </c:pt>
                <c:pt idx="12">
                  <c:v>180</c:v>
                </c:pt>
              </c:numCache>
            </c:numRef>
          </c:val>
          <c:extLst>
            <c:ext xmlns:c16="http://schemas.microsoft.com/office/drawing/2014/chart" uri="{C3380CC4-5D6E-409C-BE32-E72D297353CC}">
              <c16:uniqueId val="{00000004-CCF4-4ED9-A248-138D063C73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F4-4ED9-A248-138D063C73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F4-4ED9-A248-138D063C73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2366</c:v>
                </c:pt>
                <c:pt idx="3">
                  <c:v>2363</c:v>
                </c:pt>
                <c:pt idx="6">
                  <c:v>2514</c:v>
                </c:pt>
                <c:pt idx="9">
                  <c:v>2601</c:v>
                </c:pt>
                <c:pt idx="12">
                  <c:v>2633</c:v>
                </c:pt>
              </c:numCache>
            </c:numRef>
          </c:val>
          <c:extLst>
            <c:ext xmlns:c16="http://schemas.microsoft.com/office/drawing/2014/chart" uri="{C3380CC4-5D6E-409C-BE32-E72D297353CC}">
              <c16:uniqueId val="{00000007-CCF4-4ED9-A248-138D063C733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68</c:v>
                </c:pt>
                <c:pt idx="2">
                  <c:v>#N/A</c:v>
                </c:pt>
                <c:pt idx="3">
                  <c:v>#N/A</c:v>
                </c:pt>
                <c:pt idx="4">
                  <c:v>-43</c:v>
                </c:pt>
                <c:pt idx="5">
                  <c:v>#N/A</c:v>
                </c:pt>
                <c:pt idx="6">
                  <c:v>#N/A</c:v>
                </c:pt>
                <c:pt idx="7">
                  <c:v>240</c:v>
                </c:pt>
                <c:pt idx="8">
                  <c:v>#N/A</c:v>
                </c:pt>
                <c:pt idx="9">
                  <c:v>#N/A</c:v>
                </c:pt>
                <c:pt idx="10">
                  <c:v>226</c:v>
                </c:pt>
                <c:pt idx="11">
                  <c:v>#N/A</c:v>
                </c:pt>
                <c:pt idx="12">
                  <c:v>#N/A</c:v>
                </c:pt>
                <c:pt idx="13">
                  <c:v>675</c:v>
                </c:pt>
                <c:pt idx="14">
                  <c:v>#N/A</c:v>
                </c:pt>
              </c:numCache>
            </c:numRef>
          </c:val>
          <c:smooth val="0"/>
          <c:extLst>
            <c:ext xmlns:c16="http://schemas.microsoft.com/office/drawing/2014/chart" uri="{C3380CC4-5D6E-409C-BE32-E72D297353CC}">
              <c16:uniqueId val="{00000008-CCF4-4ED9-A248-138D063C733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25013</c:v>
                </c:pt>
                <c:pt idx="5">
                  <c:v>28033</c:v>
                </c:pt>
                <c:pt idx="8">
                  <c:v>27860</c:v>
                </c:pt>
                <c:pt idx="11">
                  <c:v>28287</c:v>
                </c:pt>
                <c:pt idx="14">
                  <c:v>29385</c:v>
                </c:pt>
              </c:numCache>
            </c:numRef>
          </c:val>
          <c:extLst>
            <c:ext xmlns:c16="http://schemas.microsoft.com/office/drawing/2014/chart" uri="{C3380CC4-5D6E-409C-BE32-E72D297353CC}">
              <c16:uniqueId val="{00000000-18C8-48AD-AC9F-D2DBBA9E03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6037</c:v>
                </c:pt>
                <c:pt idx="5">
                  <c:v>7105</c:v>
                </c:pt>
                <c:pt idx="8">
                  <c:v>7062</c:v>
                </c:pt>
                <c:pt idx="11">
                  <c:v>14376</c:v>
                </c:pt>
                <c:pt idx="14">
                  <c:v>13263</c:v>
                </c:pt>
              </c:numCache>
            </c:numRef>
          </c:val>
          <c:extLst>
            <c:ext xmlns:c16="http://schemas.microsoft.com/office/drawing/2014/chart" uri="{C3380CC4-5D6E-409C-BE32-E72D297353CC}">
              <c16:uniqueId val="{00000001-18C8-48AD-AC9F-D2DBBA9E03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28025</c:v>
                </c:pt>
                <c:pt idx="5">
                  <c:v>29069</c:v>
                </c:pt>
                <c:pt idx="8">
                  <c:v>26740</c:v>
                </c:pt>
                <c:pt idx="11">
                  <c:v>26949</c:v>
                </c:pt>
                <c:pt idx="14">
                  <c:v>26961</c:v>
                </c:pt>
              </c:numCache>
            </c:numRef>
          </c:val>
          <c:extLst>
            <c:ext xmlns:c16="http://schemas.microsoft.com/office/drawing/2014/chart" uri="{C3380CC4-5D6E-409C-BE32-E72D297353CC}">
              <c16:uniqueId val="{00000002-18C8-48AD-AC9F-D2DBBA9E03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C8-48AD-AC9F-D2DBBA9E03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C8-48AD-AC9F-D2DBBA9E03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C8-48AD-AC9F-D2DBBA9E03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8033</c:v>
                </c:pt>
                <c:pt idx="3">
                  <c:v>7772</c:v>
                </c:pt>
                <c:pt idx="6">
                  <c:v>7420</c:v>
                </c:pt>
                <c:pt idx="9">
                  <c:v>6990</c:v>
                </c:pt>
                <c:pt idx="12">
                  <c:v>6769</c:v>
                </c:pt>
              </c:numCache>
            </c:numRef>
          </c:val>
          <c:extLst>
            <c:ext xmlns:c16="http://schemas.microsoft.com/office/drawing/2014/chart" uri="{C3380CC4-5D6E-409C-BE32-E72D297353CC}">
              <c16:uniqueId val="{00000006-18C8-48AD-AC9F-D2DBBA9E03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8C8-48AD-AC9F-D2DBBA9E03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2047</c:v>
                </c:pt>
                <c:pt idx="3">
                  <c:v>1876</c:v>
                </c:pt>
                <c:pt idx="6">
                  <c:v>1808</c:v>
                </c:pt>
                <c:pt idx="9">
                  <c:v>1840</c:v>
                </c:pt>
                <c:pt idx="12">
                  <c:v>1867</c:v>
                </c:pt>
              </c:numCache>
            </c:numRef>
          </c:val>
          <c:extLst>
            <c:ext xmlns:c16="http://schemas.microsoft.com/office/drawing/2014/chart" uri="{C3380CC4-5D6E-409C-BE32-E72D297353CC}">
              <c16:uniqueId val="{00000008-18C8-48AD-AC9F-D2DBBA9E03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6024</c:v>
                </c:pt>
                <c:pt idx="3">
                  <c:v>15561</c:v>
                </c:pt>
                <c:pt idx="6">
                  <c:v>10781</c:v>
                </c:pt>
                <c:pt idx="9">
                  <c:v>8473</c:v>
                </c:pt>
                <c:pt idx="12">
                  <c:v>7551</c:v>
                </c:pt>
              </c:numCache>
            </c:numRef>
          </c:val>
          <c:extLst>
            <c:ext xmlns:c16="http://schemas.microsoft.com/office/drawing/2014/chart" uri="{C3380CC4-5D6E-409C-BE32-E72D297353CC}">
              <c16:uniqueId val="{00000009-18C8-48AD-AC9F-D2DBBA9E03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29932</c:v>
                </c:pt>
                <c:pt idx="3">
                  <c:v>31404</c:v>
                </c:pt>
                <c:pt idx="6">
                  <c:v>35393</c:v>
                </c:pt>
                <c:pt idx="9">
                  <c:v>44869</c:v>
                </c:pt>
                <c:pt idx="12">
                  <c:v>48752</c:v>
                </c:pt>
              </c:numCache>
            </c:numRef>
          </c:val>
          <c:extLst>
            <c:ext xmlns:c16="http://schemas.microsoft.com/office/drawing/2014/chart" uri="{C3380CC4-5D6E-409C-BE32-E72D297353CC}">
              <c16:uniqueId val="{0000000A-18C8-48AD-AC9F-D2DBBA9E03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8C8-48AD-AC9F-D2DBBA9E03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5159</c:v>
                </c:pt>
                <c:pt idx="1">
                  <c:v>5399</c:v>
                </c:pt>
                <c:pt idx="2">
                  <c:v>5006</c:v>
                </c:pt>
              </c:numCache>
            </c:numRef>
          </c:val>
          <c:extLst>
            <c:ext xmlns:c16="http://schemas.microsoft.com/office/drawing/2014/chart" uri="{C3380CC4-5D6E-409C-BE32-E72D297353CC}">
              <c16:uniqueId val="{00000000-406E-4A34-86D1-ED269A4D75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1362</c:v>
                </c:pt>
                <c:pt idx="1">
                  <c:v>1663</c:v>
                </c:pt>
                <c:pt idx="2">
                  <c:v>1914</c:v>
                </c:pt>
              </c:numCache>
            </c:numRef>
          </c:val>
          <c:extLst>
            <c:ext xmlns:c16="http://schemas.microsoft.com/office/drawing/2014/chart" uri="{C3380CC4-5D6E-409C-BE32-E72D297353CC}">
              <c16:uniqueId val="{00000001-406E-4A34-86D1-ED269A4D75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18314</c:v>
                </c:pt>
                <c:pt idx="1">
                  <c:v>17825</c:v>
                </c:pt>
                <c:pt idx="2">
                  <c:v>17369</c:v>
                </c:pt>
              </c:numCache>
            </c:numRef>
          </c:val>
          <c:extLst>
            <c:ext xmlns:c16="http://schemas.microsoft.com/office/drawing/2014/chart" uri="{C3380CC4-5D6E-409C-BE32-E72D297353CC}">
              <c16:uniqueId val="{00000002-406E-4A34-86D1-ED269A4D75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{7A4E87F7-5958-4DE2-BBB0-79044EDBD743}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72C-4D05-B3FD-E3E977B23E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{84D00E70-0ACD-43CD-A180-7A4365CC7A7F}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2C-4D05-B3FD-E3E977B23E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{6C3A2850-EF33-4306-93F9-307C2F8A785B}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2C-4D05-B3FD-E3E977B23E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{94C4199D-B125-474F-A6D7-36400CE53DDB}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2C-4D05-B3FD-E3E977B23E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{91BC2C01-DD9E-4088-B77C-28A70221FB95}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2C-4D05-B3FD-E3E977B23E4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{7635EB61-FE99-43F7-A76A-A607A8CD0311}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72C-4D05-B3FD-E3E977B23E4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{7A891F42-F6AD-472F-A895-817EAE2C86BC}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72C-4D05-B3FD-E3E977B23E4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{BC170B7C-B27C-4ECF-B05A-2D85E0EFB1A7}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72C-4D05-B3FD-E3E977B23E4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{454E7568-90EE-4240-9526-D4A2320C05C1}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72C-4D05-B3FD-E3E977B23E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72C-4D05-B3FD-E3E977B23E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{378AF729-D551-477D-B76C-196B13DDF4E2}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72C-4D05-B3FD-E3E977B23E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{C74FEB3B-1E53-44C0-ACE4-DF9BAF08B751}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2C-4D05-B3FD-E3E977B23E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{CA1CD4BA-9271-4BE4-B7D7-890F97466C87}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2C-4D05-B3FD-E3E977B23E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{55224651-722A-4D38-81E2-951B0243AFD9}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2C-4D05-B3FD-E3E977B23E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{F8235EA6-B4BA-4B84-BCC1-AD1564749849}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2C-4D05-B3FD-E3E977B23E46}"/>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{306D0436-1299-43ED-8A91-ABBB79FE94C1}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72C-4D05-B3FD-E3E977B23E4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{57AD0818-9358-4E59-8006-BA3F057777B9}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72C-4D05-B3FD-E3E977B23E4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{868D54EE-C0DF-465F-8390-37C5B61D13E7}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72C-4D05-B3FD-E3E977B23E4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{B17C897D-E93C-48A5-99AD-1BA3C941EF24}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72C-4D05-B3FD-E3E977B23E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60.1</c:v>
                </c:pt>
              </c:numCache>
            </c:numRef>
          </c:xVal>
          <c:yVal>
            <c:numRef>
              <c:f>公会計指標分析・財政指標組合せ分析表!$BP$55:$DC$55</c:f>
              <c:numCache>
                <c:formatCode>#,##0.0;"▲ "#,##0.0</c:formatCode>
                <c:ptCount val="40"/>
                <c:pt idx="8">
                  <c:v>15</c:v>
                </c:pt>
              </c:numCache>
            </c:numRef>
          </c:yVal>
          <c:smooth val="0"/>
          <c:extLst>
            <c:ext xmlns:c16="http://schemas.microsoft.com/office/drawing/2014/chart" uri="{C3380CC4-5D6E-409C-BE32-E72D297353CC}">
              <c16:uniqueId val="{00000013-472C-4D05-B3FD-E3E977B23E46}"/>
            </c:ext>
          </c:extLst>
        </c:ser>
        <c:dLbls>
          <c:showLegendKey val="0"/>
          <c:showVal val="1"/>
          <c:showCatName val="0"/>
          <c:showSerName val="0"/>
          <c:showPercent val="0"/>
          <c:showBubbleSize val="0"/>
        </c:dLbls>
        <c:axId val="46179840"/>
        <c:axId val="46181760"/>
      </c:scatterChart>
      <c:valAx>
        <c:axId val="46179840"/>
        <c:scaling>
          <c:orientation val="minMax"/>
          <c:max val="72.199999999999989"/>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{1046D9C5-32D5-40C1-9948-1F0589E02746}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630-4E2D-867E-D7BE6B53F8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{8E630A36-A4CE-4DEC-8475-DF565215F7B6}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30-4E2D-867E-D7BE6B53F8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{5535AA76-3D81-425F-9A09-EA68B56B588D}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30-4E2D-867E-D7BE6B53F8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{27009CC3-0D5B-4D1A-A666-C5A2302DC001}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30-4E2D-867E-D7BE6B53F8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{AB9414EE-E032-4557-A3EA-A34B75979F6B}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30-4E2D-867E-D7BE6B53F8E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{924A424D-F9D3-4749-BC6A-AF2EB14C1FE7}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630-4E2D-867E-D7BE6B53F8E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{EDAFA35C-6446-41DF-8871-BADF0060FC63}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630-4E2D-867E-D7BE6B53F8E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{12C71A69-ABE4-4B24-9797-4B07CBAD52DD}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630-4E2D-867E-D7BE6B53F8E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{4AAD5669-C7FD-4BD4-B05F-35A3925742C6}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630-4E2D-867E-D7BE6B53F8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0.5</c:v>
                </c:pt>
                <c:pt idx="16">
                  <c:v>0.3</c:v>
                </c:pt>
                <c:pt idx="24">
                  <c:v>0.5</c:v>
                </c:pt>
                <c:pt idx="32">
                  <c:v>1.5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630-4E2D-867E-D7BE6B53F8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{7FF782C3-9EFF-4211-AEBA-77B39831F67E}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630-4E2D-867E-D7BE6B53F8E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{9260B807-B49F-4DFF-998A-35FCA1F3C57C}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30-4E2D-867E-D7BE6B53F8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{1BC6FB46-4D26-4884-BCCA-81B7FF1405CD}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30-4E2D-867E-D7BE6B53F8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{00BA7875-9ADF-4F4F-AE13-A60FB34C67A4}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30-4E2D-867E-D7BE6B53F8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{9EAAD076-FE0E-450A-9A65-ABD8F1E997FB}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30-4E2D-867E-D7BE6B53F8E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{6096B4CB-0446-40B2-B287-AF1769AEF535}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630-4E2D-867E-D7BE6B53F8E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{090D7190-A698-4C9C-A0E8-9AA795231925}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630-4E2D-867E-D7BE6B53F8E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{2B0E6AEA-E7BF-4897-9804-6CD6087A5F44}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630-4E2D-867E-D7BE6B53F8E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{D5A85355-3787-444B-BFB3-82B716130291}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630-4E2D-867E-D7BE6B53F8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4.8</c:v>
                </c:pt>
                <c:pt idx="24">
                  <c:v>4.5</c:v>
                </c:pt>
                <c:pt idx="32">
                  <c:v>4.2</c:v>
                </c:pt>
              </c:numCache>
            </c:numRef>
          </c:xVal>
          <c:yVal>
            <c:numRef>
              <c:f>公会計指標分析・財政指標組合せ分析表!$BP$77:$DC$77</c:f>
              <c:numCache>
                <c:formatCode>#,##0.0;"▲ "#,##0.0</c:formatCode>
                <c:ptCount val="40"/>
                <c:pt idx="0">
                  <c:v>17.8</c:v>
                </c:pt>
                <c:pt idx="8">
                  <c:v>15</c:v>
                </c:pt>
                <c:pt idx="16">
                  <c:v>12.2</c:v>
                </c:pt>
                <c:pt idx="24">
                  <c:v>5</c:v>
                </c:pt>
                <c:pt idx="32">
                  <c:v>5.4</c:v>
                </c:pt>
              </c:numCache>
            </c:numRef>
          </c:yVal>
          <c:smooth val="0"/>
          <c:extLst>
            <c:ext xmlns:c16="http://schemas.microsoft.com/office/drawing/2014/chart" uri="{C3380CC4-5D6E-409C-BE32-E72D297353CC}">
              <c16:uniqueId val="{00000013-8630-4E2D-867E-D7BE6B53F8ED}"/>
            </c:ext>
          </c:extLst>
        </c:ser>
        <c:dLbls>
          <c:showLegendKey val="0"/>
          <c:showVal val="1"/>
          <c:showCatName val="0"/>
          <c:showSerName val="0"/>
          <c:showPercent val="0"/>
          <c:showBubbleSize val="0"/>
        </c:dLbls>
        <c:axId val="84219776"/>
        <c:axId val="84234240"/>
      </c:scatterChart>
      <c:valAx>
        <c:axId val="84219776"/>
        <c:scaling>
          <c:orientation val="minMax"/>
          <c:max val="5.3999999999999995"/>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大阪府箕面市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減少傾向にあった元利償還金は、平成２９年度から増加に転じた。これは、国の緊急経済対策を活用した市債の据置期間終了による償還が本格的に始まったことによるものである。加えて今後は、北大阪急行線延伸整備に関連する市債の償還が増加し、実質公債費比率が一定上昇する見込みであ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今後も特定財源の最大限の確保を図るとともに、基金を有効活用することで、過度に市債に依存しない規律ある財政運営に努める。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該当なし</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大阪府箕面市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北大阪急行線延伸や新駅周辺整備の進展に伴い、その財源として市債発行額が増加傾向にあるため、一般会計等における地方債残高が平成</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年度から約</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３８</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億円（</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９</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％）増加した。令和５年度の延伸線開業にかけて一定の市債発行は続く見込みであるが、特定財源の最大限の確保を図り、残高抑制に努める。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将来負担比率の分子全体としては、充当可能財源</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において、将来需要に備えた</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計画的な積立</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を実施したことにより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増加</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したものの依然低負担を維持している状態である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今後も引き続き、財政規律を高いレベルで堅持し、将来世代に負担を先送りすることのない財政運営に努める。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大阪府箕面市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前年度剰余金処分積立や将来に備えて計画的な積立を行った一方で、</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北大阪急行線延伸、それに伴う新駅周辺整備や</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都市計画道路整備、</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学校増築などの財源として取崩しを行った結果、基金残高は前年度比で約</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６億円減少</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した</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・後年度の公債費負担を軽減するため、北大阪急行線延伸の財源として北大阪急行南北線延伸整備基金を活用し、市債の発行抑制を図る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・基金の透明性確保、使途の明確化を図るため、財政調整基金に過剰に積み立てることはせず、将来に備えて個々の特定目的基金に</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積み替えるなど、適正管理に努める</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・今後予定されているビッグプロジェクト</a:t>
          </a:r>
          <a:r>
            <a:rPr kumimoji="1" lang="ja-JP" altLang="ja-JP" sz="1100" baseline="0">
              <a:solidFill>
                <a:srgbClr val="000000"/>
              </a:solidFill>
              <a:effectLst/>
              <a:latin typeface="ＭＳ ゴシック" panose="020B0609070205080204" pitchFamily="49" charset="-128"/>
              <a:ea typeface="ＭＳ ゴシック" panose="020B0609070205080204" pitchFamily="49" charset="-128"/>
              <a:cs typeface="+mn-cs"/>
            </a:rPr>
            <a:t>で</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は、過度に市債に依存せず、基金を有効活用し、将来世代に負担を先送りすることのない</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財政運営に努める</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・北大阪急行南北線延伸整備基金：北大阪急行南北線の延伸整備及び関連交通施設の整備</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・都市施設整備基金：都市施設の整備</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・文化施設整備基金：市民文化の向上に資するための施設整備</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・学校教育施設整備基金：学校教育施設の整備</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・保健福祉総合推進基金：保健福祉施策の総合的推進を図るための施設整備及び事業の運営</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・北大阪急行南北線延伸整備基金：北大阪急行線の延伸整備のために繰り入れる競艇事業収入６億円のうち、</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当年度の剰余金分約</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５</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６</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億円を積立てたことによる増</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および</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北大阪急行線の延伸整備の</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財源として</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１１．７億円取り崩したことによる減</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・都市施設整備基金：</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将来の支出に備え、財政調整基金から９億円積み替えたことによる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増</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・文化施設整備基金：総合運動場施設改修の財源として約</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５千万</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円取り崩したことによる減</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・学校教育施設整備基金：将来の支出に備え、財政調整基金から</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億円積み替えたことによる増</a:t>
          </a:r>
          <a:endParaRPr lang="ja-JP" altLang="ja-JP">
            <a:solidFill>
              <a:srgbClr val="000000"/>
            </a:solidFill>
            <a:effectLst/>
            <a:latin typeface="ＭＳ ゴシック" panose="020B0609070205080204" pitchFamily="49" charset="-128"/>
            <a:ea typeface="ＭＳ ゴシック" panose="020B0609070205080204" pitchFamily="49" charset="-128"/>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および</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学校の増築の財源として</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億円取り崩したことによる減</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・保健福祉総合推進基金：</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保健福祉施設に係る整備の財源として１億円取り崩したことによる減</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・北大阪急行南北線延伸整備基金：北大阪急行線延伸整備にかかる公債費の償還及び、新規発行債の抑制に活用する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・都市施設整備基金：新駅周辺整備や都市計画道路整備など都市施設整備に引き続き活用する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・文化施設整備基金：新駅駅前のホール、図書館、生涯学習センターの整備などに活用する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・学校教育施設整備基金：児童・生徒数の増加に伴う増築や学校新設に備えて計画的に積み立てる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・決算剰余金</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７</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億円を積立て</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将来需要に備え、特定目的基金への基金積立を実施したことにより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約</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１１</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億円取崩し</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・将来の財政需要に備え、適正な残高の維持に努める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・決算剰余金</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５</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億円の積立て</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・公債費償還のため</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２．５</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億円取崩し</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solidFill>
              <a:srgbClr val="000000"/>
            </a:solidFill>
            <a:effectLst/>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・北大阪急行線延伸に伴う新駅周辺整備などビッグプロジェクトの公債費償還に備え、計画的な積立を行い、償還財源として活用する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大阪府箕面市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138,377
135,397
47.90
69,718,711
63,653,150
2,121,519
26,534,301
48,288,482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pPr>
            <a:lnSpc>
              <a:spcPts val="1600"/>
            </a:lnSpc>
          </a:pP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年度末時点における有形固定資産減価償却率は、類似団体内平均値を下回っている。今後、平成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年度に策定した公共施設等総合管理計画に基づき、長寿命化や大規模改修を計画的に行い、各施設の適切な維持管理に努める。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a:p>
          <a:pPr>
            <a:lnSpc>
              <a:spcPts val="1600"/>
            </a:lnSpc>
          </a:pP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なお、平成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及び令和元年度</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決算に係る固定資産台帳については、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日現在未整備であるため、当該団体値等は表示されていない</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69" name="直線コネクタ 68"/>
        <xdr:cNvCxnSpPr/>
      </xdr:nvCxnSpPr>
      <xdr:spPr>
        <a:xfrm flipV="1">
          <a:off x="4760595" y="5380482"/>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70" name="有形固定資産減価償却率最小値テキスト"/>
        <xdr:cNvSpPr txBox="1"/>
      </xdr:nvSpPr>
      <xdr:spPr>
        <a:xfrm>
          <a:off x="4813300" y="671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71" name="直線コネクタ 70"/>
        <xdr:cNvCxnSpPr/>
      </xdr:nvCxnSpPr>
      <xdr:spPr>
        <a:xfrm>
          <a:off x="4673600" y="671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2"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3" name="直線コネクタ 72"/>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112920</xdr:rowOff>
    </xdr:from>
    <xdr:ext cx="405111" cy="259045"/>
    <xdr:sp macro="" textlink="">
      <xdr:nvSpPr>
        <xdr:cNvPr id="74" name="有形固定資産減価償却率平均値テキスト"/>
        <xdr:cNvSpPr txBox="1"/>
      </xdr:nvSpPr>
      <xdr:spPr>
        <a:xfrm>
          <a:off x="4813300" y="5856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75" name="フローチャート: 判断 74"/>
        <xdr:cNvSpPr/>
      </xdr:nvSpPr>
      <xdr:spPr>
        <a:xfrm>
          <a:off x="47117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76" name="フローチャート: 判断 75"/>
        <xdr:cNvSpPr/>
      </xdr:nvSpPr>
      <xdr:spPr>
        <a:xfrm>
          <a:off x="4000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77" name="フローチャート: 判断 76"/>
        <xdr:cNvSpPr/>
      </xdr:nvSpPr>
      <xdr:spPr>
        <a:xfrm>
          <a:off x="3238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78" name="フローチャート: 判断 77"/>
        <xdr:cNvSpPr/>
      </xdr:nvSpPr>
      <xdr:spPr>
        <a:xfrm>
          <a:off x="2476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29591</xdr:rowOff>
    </xdr:from>
    <xdr:to>
      <xdr:col>7</xdr:col>
      <xdr:colOff>187325</xdr:colOff>
      <xdr:row>28</xdr:row>
      <xdr:rowOff>131191</xdr:rowOff>
    </xdr:to>
    <xdr:sp macro="" textlink="">
      <xdr:nvSpPr>
        <xdr:cNvPr id="79" name="フローチャート: 判断 78"/>
        <xdr:cNvSpPr/>
      </xdr:nvSpPr>
      <xdr:spPr>
        <a:xfrm>
          <a:off x="1714500" y="560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27</xdr:row>
      <xdr:rowOff>127635</xdr:rowOff>
    </xdr:from>
    <xdr:to>
      <xdr:col>11</xdr:col>
      <xdr:colOff>187325</xdr:colOff>
      <xdr:row>28</xdr:row>
      <xdr:rowOff>57785</xdr:rowOff>
    </xdr:to>
    <xdr:sp macro="" textlink="">
      <xdr:nvSpPr>
        <xdr:cNvPr id="85" name="楕円 84"/>
        <xdr:cNvSpPr/>
      </xdr:nvSpPr>
      <xdr:spPr>
        <a:xfrm>
          <a:off x="2476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42308</xdr:rowOff>
    </xdr:from>
    <xdr:ext cx="405111" cy="259045"/>
    <xdr:sp macro="" textlink="">
      <xdr:nvSpPr>
        <xdr:cNvPr id="86" name="n_1aveValue有形固定資産減価償却率"/>
        <xdr:cNvSpPr txBox="1"/>
      </xdr:nvSpPr>
      <xdr:spPr>
        <a:xfrm>
          <a:off x="3836044"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20718</xdr:rowOff>
    </xdr:from>
    <xdr:ext cx="405111" cy="259045"/>
    <xdr:sp macro="" textlink="">
      <xdr:nvSpPr>
        <xdr:cNvPr id="87" name="n_2aveValue有形固定資産減価償却率"/>
        <xdr:cNvSpPr txBox="1"/>
      </xdr:nvSpPr>
      <xdr:spPr>
        <a:xfrm>
          <a:off x="3086744" y="5592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119270</xdr:rowOff>
    </xdr:from>
    <xdr:ext cx="405111" cy="259045"/>
    <xdr:sp macro="" textlink="">
      <xdr:nvSpPr>
        <xdr:cNvPr id="88" name="n_3aveValue有形固定資産減価償却率"/>
        <xdr:cNvSpPr txBox="1"/>
      </xdr:nvSpPr>
      <xdr:spPr>
        <a:xfrm>
          <a:off x="2324744" y="5862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147718</xdr:rowOff>
    </xdr:from>
    <xdr:ext cx="405111" cy="259045"/>
    <xdr:sp macro="" textlink="">
      <xdr:nvSpPr>
        <xdr:cNvPr id="89" name="n_4aveValue有形固定資産減価償却率"/>
        <xdr:cNvSpPr txBox="1"/>
      </xdr:nvSpPr>
      <xdr:spPr>
        <a:xfrm>
          <a:off x="1562744" y="537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74312</xdr:rowOff>
    </xdr:from>
    <xdr:ext cx="405111" cy="259045"/>
    <xdr:sp macro="" textlink="">
      <xdr:nvSpPr>
        <xdr:cNvPr id="90" name="n_3mainValue有形固定資産減価償却率"/>
        <xdr:cNvSpPr txBox="1"/>
      </xdr:nvSpPr>
      <xdr:spPr>
        <a:xfrm>
          <a:off x="23247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pPr>
            <a:lnSpc>
              <a:spcPts val="1400"/>
            </a:lnSpc>
          </a:pPr>
          <a:r>
            <a:rPr kumimoji="1" lang="ja-JP" altLang="ja-JP" sz="1100">
              <a:solidFill>
                <a:srgbClr val="000000"/>
              </a:solidFill>
              <a:effectLst/>
              <a:latin typeface="+mn-lt"/>
              <a:ea typeface="+mn-ea"/>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堅調な収支や基金残高が多いこと、類似団体平均に比べ地方債残高が少ないことなどから、債務償還比率は類似団体内平均値を下回っている。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a:p>
          <a:pPr>
            <a:lnSpc>
              <a:spcPts val="1400"/>
            </a:lnSpc>
          </a:pP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しかし、鉄道延伸や新駅周辺整備といった現在進行中のプロジェクトで今後数年間一定の起債が予定され、地方債残高</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見込</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まれることから、</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債務償還比率の一定の上昇は不可避である。これまでの行財政改革の効果を引き継ぎつつ、</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年度に策定予定の「（仮称）箕面市新改革プラン」を元にさらに改革を進め、</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債務償還比率の抑制を図る。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8" name="テキスト ボックス 10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0" name="テキスト ボックス 10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6" name="テキスト ボックス 11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8" name="テキスト ボックス 11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21" name="直線コネクタ 120"/>
        <xdr:cNvCxnSpPr/>
      </xdr:nvCxnSpPr>
      <xdr:spPr>
        <a:xfrm flipV="1">
          <a:off x="14793595" y="5261428"/>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22" name="債務償還比率最小値テキスト"/>
        <xdr:cNvSpPr txBox="1"/>
      </xdr:nvSpPr>
      <xdr:spPr>
        <a:xfrm>
          <a:off x="14846300" y="66185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23" name="直線コネクタ 122"/>
        <xdr:cNvCxnSpPr/>
      </xdr:nvCxnSpPr>
      <xdr:spPr>
        <a:xfrm>
          <a:off x="14706600" y="66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5" name="直線コネクタ 12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67787</xdr:rowOff>
    </xdr:from>
    <xdr:ext cx="469744" cy="259045"/>
    <xdr:sp macro="" textlink="">
      <xdr:nvSpPr>
        <xdr:cNvPr id="126" name="債務償還比率平均値テキスト"/>
        <xdr:cNvSpPr txBox="1"/>
      </xdr:nvSpPr>
      <xdr:spPr>
        <a:xfrm>
          <a:off x="14846300" y="5811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27" name="フローチャート: 判断 126"/>
        <xdr:cNvSpPr/>
      </xdr:nvSpPr>
      <xdr:spPr>
        <a:xfrm>
          <a:off x="14744700" y="583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28" name="フローチャート: 判断 127"/>
        <xdr:cNvSpPr/>
      </xdr:nvSpPr>
      <xdr:spPr>
        <a:xfrm>
          <a:off x="14033500" y="582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29" name="フローチャート: 判断 128"/>
        <xdr:cNvSpPr/>
      </xdr:nvSpPr>
      <xdr:spPr>
        <a:xfrm>
          <a:off x="13271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30" name="フローチャート: 判断 129"/>
        <xdr:cNvSpPr/>
      </xdr:nvSpPr>
      <xdr:spPr>
        <a:xfrm>
          <a:off x="12509500" y="586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88846</xdr:rowOff>
    </xdr:from>
    <xdr:to>
      <xdr:col>60</xdr:col>
      <xdr:colOff>123825</xdr:colOff>
      <xdr:row>30</xdr:row>
      <xdr:rowOff>18996</xdr:rowOff>
    </xdr:to>
    <xdr:sp macro="" textlink="">
      <xdr:nvSpPr>
        <xdr:cNvPr id="131" name="フローチャート: 判断 130"/>
        <xdr:cNvSpPr/>
      </xdr:nvSpPr>
      <xdr:spPr>
        <a:xfrm>
          <a:off x="11747500" y="58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41862</xdr:rowOff>
    </xdr:from>
    <xdr:to>
      <xdr:col>76</xdr:col>
      <xdr:colOff>73025</xdr:colOff>
      <xdr:row>29</xdr:row>
      <xdr:rowOff>143462</xdr:rowOff>
    </xdr:to>
    <xdr:sp macro="" textlink="">
      <xdr:nvSpPr>
        <xdr:cNvPr id="137" name="楕円 136"/>
        <xdr:cNvSpPr/>
      </xdr:nvSpPr>
      <xdr:spPr>
        <a:xfrm>
          <a:off x="14744700" y="578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64739</xdr:rowOff>
    </xdr:from>
    <xdr:ext cx="469744" cy="259045"/>
    <xdr:sp macro="" textlink="">
      <xdr:nvSpPr>
        <xdr:cNvPr id="138" name="債務償還比率該当値テキスト"/>
        <xdr:cNvSpPr txBox="1"/>
      </xdr:nvSpPr>
      <xdr:spPr>
        <a:xfrm>
          <a:off x="14846300" y="563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122531</xdr:rowOff>
    </xdr:from>
    <xdr:to>
      <xdr:col>72</xdr:col>
      <xdr:colOff>123825</xdr:colOff>
      <xdr:row>29</xdr:row>
      <xdr:rowOff>52681</xdr:rowOff>
    </xdr:to>
    <xdr:sp macro="" textlink="">
      <xdr:nvSpPr>
        <xdr:cNvPr id="139" name="楕円 138"/>
        <xdr:cNvSpPr/>
      </xdr:nvSpPr>
      <xdr:spPr>
        <a:xfrm>
          <a:off x="14033500" y="569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1881</xdr:rowOff>
    </xdr:from>
    <xdr:to>
      <xdr:col>76</xdr:col>
      <xdr:colOff>22225</xdr:colOff>
      <xdr:row>29</xdr:row>
      <xdr:rowOff>92662</xdr:rowOff>
    </xdr:to>
    <xdr:cxnSp macro="">
      <xdr:nvCxnSpPr>
        <xdr:cNvPr id="140" name="直線コネクタ 139"/>
        <xdr:cNvCxnSpPr/>
      </xdr:nvCxnSpPr>
      <xdr:spPr>
        <a:xfrm>
          <a:off x="14084300" y="5745456"/>
          <a:ext cx="711200" cy="9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14309</xdr:rowOff>
    </xdr:from>
    <xdr:to>
      <xdr:col>68</xdr:col>
      <xdr:colOff>123825</xdr:colOff>
      <xdr:row>29</xdr:row>
      <xdr:rowOff>115909</xdr:rowOff>
    </xdr:to>
    <xdr:sp macro="" textlink="">
      <xdr:nvSpPr>
        <xdr:cNvPr id="141" name="楕円 140"/>
        <xdr:cNvSpPr/>
      </xdr:nvSpPr>
      <xdr:spPr>
        <a:xfrm>
          <a:off x="13271500" y="575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1881</xdr:rowOff>
    </xdr:from>
    <xdr:to>
      <xdr:col>72</xdr:col>
      <xdr:colOff>73025</xdr:colOff>
      <xdr:row>29</xdr:row>
      <xdr:rowOff>65109</xdr:rowOff>
    </xdr:to>
    <xdr:cxnSp macro="">
      <xdr:nvCxnSpPr>
        <xdr:cNvPr id="142" name="直線コネクタ 141"/>
        <xdr:cNvCxnSpPr/>
      </xdr:nvCxnSpPr>
      <xdr:spPr>
        <a:xfrm flipV="1">
          <a:off x="13322300" y="5745456"/>
          <a:ext cx="762000" cy="6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108034</xdr:rowOff>
    </xdr:from>
    <xdr:to>
      <xdr:col>64</xdr:col>
      <xdr:colOff>123825</xdr:colOff>
      <xdr:row>29</xdr:row>
      <xdr:rowOff>38184</xdr:rowOff>
    </xdr:to>
    <xdr:sp macro="" textlink="">
      <xdr:nvSpPr>
        <xdr:cNvPr id="143" name="楕円 142"/>
        <xdr:cNvSpPr/>
      </xdr:nvSpPr>
      <xdr:spPr>
        <a:xfrm>
          <a:off x="12509500" y="568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158834</xdr:rowOff>
    </xdr:from>
    <xdr:to>
      <xdr:col>68</xdr:col>
      <xdr:colOff>73025</xdr:colOff>
      <xdr:row>29</xdr:row>
      <xdr:rowOff>65109</xdr:rowOff>
    </xdr:to>
    <xdr:cxnSp macro="">
      <xdr:nvCxnSpPr>
        <xdr:cNvPr id="144" name="直線コネクタ 143"/>
        <xdr:cNvCxnSpPr/>
      </xdr:nvCxnSpPr>
      <xdr:spPr>
        <a:xfrm>
          <a:off x="12560300" y="5730959"/>
          <a:ext cx="762000" cy="7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36751</xdr:rowOff>
    </xdr:from>
    <xdr:to>
      <xdr:col>60</xdr:col>
      <xdr:colOff>123825</xdr:colOff>
      <xdr:row>27</xdr:row>
      <xdr:rowOff>138351</xdr:rowOff>
    </xdr:to>
    <xdr:sp macro="" textlink="">
      <xdr:nvSpPr>
        <xdr:cNvPr id="145" name="楕円 144"/>
        <xdr:cNvSpPr/>
      </xdr:nvSpPr>
      <xdr:spPr>
        <a:xfrm>
          <a:off x="11747500" y="543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87551</xdr:rowOff>
    </xdr:from>
    <xdr:to>
      <xdr:col>64</xdr:col>
      <xdr:colOff>73025</xdr:colOff>
      <xdr:row>28</xdr:row>
      <xdr:rowOff>158834</xdr:rowOff>
    </xdr:to>
    <xdr:cxnSp macro="">
      <xdr:nvCxnSpPr>
        <xdr:cNvPr id="146" name="直線コネクタ 145"/>
        <xdr:cNvCxnSpPr/>
      </xdr:nvCxnSpPr>
      <xdr:spPr>
        <a:xfrm>
          <a:off x="11798300" y="5488226"/>
          <a:ext cx="762000" cy="24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169441</xdr:rowOff>
    </xdr:from>
    <xdr:ext cx="469744" cy="259045"/>
    <xdr:sp macro="" textlink="">
      <xdr:nvSpPr>
        <xdr:cNvPr id="147" name="n_1aveValue債務償還比率"/>
        <xdr:cNvSpPr txBox="1"/>
      </xdr:nvSpPr>
      <xdr:spPr>
        <a:xfrm>
          <a:off x="13836727" y="591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16908</xdr:rowOff>
    </xdr:from>
    <xdr:ext cx="469744" cy="259045"/>
    <xdr:sp macro="" textlink="">
      <xdr:nvSpPr>
        <xdr:cNvPr id="148" name="n_2aveValue債務償還比率"/>
        <xdr:cNvSpPr txBox="1"/>
      </xdr:nvSpPr>
      <xdr:spPr>
        <a:xfrm>
          <a:off x="13087427" y="59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38704</xdr:rowOff>
    </xdr:from>
    <xdr:ext cx="469744" cy="259045"/>
    <xdr:sp macro="" textlink="">
      <xdr:nvSpPr>
        <xdr:cNvPr id="149" name="n_3aveValue債務償還比率"/>
        <xdr:cNvSpPr txBox="1"/>
      </xdr:nvSpPr>
      <xdr:spPr>
        <a:xfrm>
          <a:off x="12325427" y="595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10123</xdr:rowOff>
    </xdr:from>
    <xdr:ext cx="469744" cy="259045"/>
    <xdr:sp macro="" textlink="">
      <xdr:nvSpPr>
        <xdr:cNvPr id="150" name="n_4aveValue債務償還比率"/>
        <xdr:cNvSpPr txBox="1"/>
      </xdr:nvSpPr>
      <xdr:spPr>
        <a:xfrm>
          <a:off x="11563427" y="592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69208</xdr:rowOff>
    </xdr:from>
    <xdr:ext cx="469744" cy="259045"/>
    <xdr:sp macro="" textlink="">
      <xdr:nvSpPr>
        <xdr:cNvPr id="151" name="n_1mainValue債務償還比率"/>
        <xdr:cNvSpPr txBox="1"/>
      </xdr:nvSpPr>
      <xdr:spPr>
        <a:xfrm>
          <a:off x="13836727" y="546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132436</xdr:rowOff>
    </xdr:from>
    <xdr:ext cx="469744" cy="259045"/>
    <xdr:sp macro="" textlink="">
      <xdr:nvSpPr>
        <xdr:cNvPr id="152" name="n_2mainValue債務償還比率"/>
        <xdr:cNvSpPr txBox="1"/>
      </xdr:nvSpPr>
      <xdr:spPr>
        <a:xfrm>
          <a:off x="13087427" y="553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54711</xdr:rowOff>
    </xdr:from>
    <xdr:ext cx="469744" cy="259045"/>
    <xdr:sp macro="" textlink="">
      <xdr:nvSpPr>
        <xdr:cNvPr id="153" name="n_3mainValue債務償還比率"/>
        <xdr:cNvSpPr txBox="1"/>
      </xdr:nvSpPr>
      <xdr:spPr>
        <a:xfrm>
          <a:off x="12325427" y="545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154878</xdr:rowOff>
    </xdr:from>
    <xdr:ext cx="469744" cy="259045"/>
    <xdr:sp macro="" textlink="">
      <xdr:nvSpPr>
        <xdr:cNvPr id="154" name="n_4mainValue債務償還比率"/>
        <xdr:cNvSpPr txBox="1"/>
      </xdr:nvSpPr>
      <xdr:spPr>
        <a:xfrm>
          <a:off x="11563427" y="521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大阪府箕面市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138,377
135,397
47.90
69,718,711
63,653,150
2,121,519
26,534,301
48,288,482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113555</xdr:rowOff>
    </xdr:from>
    <xdr:ext cx="405111" cy="259045"/>
    <xdr:sp macro="" textlink="">
      <xdr:nvSpPr>
        <xdr:cNvPr id="60" name="【道路】&#10;有形固定資産減価償却率平均値テキスト"/>
        <xdr:cNvSpPr txBox="1"/>
      </xdr:nvSpPr>
      <xdr:spPr>
        <a:xfrm>
          <a:off x="4673600" y="628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75692</xdr:rowOff>
    </xdr:from>
    <xdr:to>
      <xdr:col>6</xdr:col>
      <xdr:colOff>38100</xdr:colOff>
      <xdr:row>36</xdr:row>
      <xdr:rowOff>5842</xdr:rowOff>
    </xdr:to>
    <xdr:sp macro="" textlink="">
      <xdr:nvSpPr>
        <xdr:cNvPr id="65" name="フローチャート: 判断 64"/>
        <xdr:cNvSpPr/>
      </xdr:nvSpPr>
      <xdr:spPr>
        <a:xfrm>
          <a:off x="1079500" y="607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132842</xdr:rowOff>
    </xdr:from>
    <xdr:to>
      <xdr:col>10</xdr:col>
      <xdr:colOff>165100</xdr:colOff>
      <xdr:row>36</xdr:row>
      <xdr:rowOff>62992</xdr:rowOff>
    </xdr:to>
    <xdr:sp macro="" textlink="">
      <xdr:nvSpPr>
        <xdr:cNvPr id="71" name="楕円 70"/>
        <xdr:cNvSpPr/>
      </xdr:nvSpPr>
      <xdr:spPr>
        <a:xfrm>
          <a:off x="19685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49801</xdr:rowOff>
    </xdr:from>
    <xdr:ext cx="405111" cy="259045"/>
    <xdr:sp macro="" textlink="">
      <xdr:nvSpPr>
        <xdr:cNvPr id="72" name="n_1aveValue【道路】&#10;有形固定資産減価償却率"/>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73" name="n_2aveValue【道路】&#10;有形固定資産減価償却率"/>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74" name="n_3aveValue【道路】&#10;有形固定資産減価償却率"/>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22369</xdr:rowOff>
    </xdr:from>
    <xdr:ext cx="405111" cy="259045"/>
    <xdr:sp macro="" textlink="">
      <xdr:nvSpPr>
        <xdr:cNvPr id="75" name="n_4aveValue【道路】&#10;有形固定資産減価償却率"/>
        <xdr:cNvSpPr txBox="1"/>
      </xdr:nvSpPr>
      <xdr:spPr>
        <a:xfrm>
          <a:off x="927744" y="585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79519</xdr:rowOff>
    </xdr:from>
    <xdr:ext cx="405111" cy="259045"/>
    <xdr:sp macro="" textlink="">
      <xdr:nvSpPr>
        <xdr:cNvPr id="76" name="n_3mainValue【道路】&#10;有形固定資産減価償却率"/>
        <xdr:cNvSpPr txBox="1"/>
      </xdr:nvSpPr>
      <xdr:spPr>
        <a:xfrm>
          <a:off x="1816744" y="590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00" name="直線コネクタ 99"/>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01" name="【道路】&#10;一人当たり延長最小値テキスト"/>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02" name="直線コネクタ 101"/>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03" name="【道路】&#10;一人当たり延長最大値テキスト"/>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04" name="直線コネクタ 103"/>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60368</xdr:rowOff>
    </xdr:from>
    <xdr:ext cx="469744" cy="259045"/>
    <xdr:sp macro="" textlink="">
      <xdr:nvSpPr>
        <xdr:cNvPr id="105" name="【道路】&#10;一人当たり延長平均値テキスト"/>
        <xdr:cNvSpPr txBox="1"/>
      </xdr:nvSpPr>
      <xdr:spPr>
        <a:xfrm>
          <a:off x="10515600" y="674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06" name="フローチャート: 判断 105"/>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07" name="フローチャート: 判断 106"/>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08" name="フローチャート: 判断 107"/>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09" name="フローチャート: 判断 108"/>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34316</xdr:rowOff>
    </xdr:from>
    <xdr:to>
      <xdr:col>36</xdr:col>
      <xdr:colOff>165100</xdr:colOff>
      <xdr:row>39</xdr:row>
      <xdr:rowOff>135916</xdr:rowOff>
    </xdr:to>
    <xdr:sp macro="" textlink="">
      <xdr:nvSpPr>
        <xdr:cNvPr id="110" name="フローチャート: 判断 109"/>
        <xdr:cNvSpPr/>
      </xdr:nvSpPr>
      <xdr:spPr>
        <a:xfrm>
          <a:off x="6921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147244</xdr:rowOff>
    </xdr:from>
    <xdr:to>
      <xdr:col>41</xdr:col>
      <xdr:colOff>101600</xdr:colOff>
      <xdr:row>41</xdr:row>
      <xdr:rowOff>77394</xdr:rowOff>
    </xdr:to>
    <xdr:sp macro="" textlink="">
      <xdr:nvSpPr>
        <xdr:cNvPr id="116" name="楕円 115"/>
        <xdr:cNvSpPr/>
      </xdr:nvSpPr>
      <xdr:spPr>
        <a:xfrm>
          <a:off x="7810500" y="70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28541</xdr:rowOff>
    </xdr:from>
    <xdr:ext cx="469744" cy="259045"/>
    <xdr:sp macro="" textlink="">
      <xdr:nvSpPr>
        <xdr:cNvPr id="117" name="n_1aveValue【道路】&#10;一人当たり延長"/>
        <xdr:cNvSpPr txBox="1"/>
      </xdr:nvSpPr>
      <xdr:spPr>
        <a:xfrm>
          <a:off x="93917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32123</xdr:rowOff>
    </xdr:from>
    <xdr:ext cx="469744" cy="259045"/>
    <xdr:sp macro="" textlink="">
      <xdr:nvSpPr>
        <xdr:cNvPr id="118" name="n_2aveValue【道路】&#10;一人当たり延長"/>
        <xdr:cNvSpPr txBox="1"/>
      </xdr:nvSpPr>
      <xdr:spPr>
        <a:xfrm>
          <a:off x="8515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25722</xdr:rowOff>
    </xdr:from>
    <xdr:ext cx="469744" cy="259045"/>
    <xdr:sp macro="" textlink="">
      <xdr:nvSpPr>
        <xdr:cNvPr id="119" name="n_3aveValue【道路】&#10;一人当たり延長"/>
        <xdr:cNvSpPr txBox="1"/>
      </xdr:nvSpPr>
      <xdr:spPr>
        <a:xfrm>
          <a:off x="7626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152443</xdr:rowOff>
    </xdr:from>
    <xdr:ext cx="469744" cy="259045"/>
    <xdr:sp macro="" textlink="">
      <xdr:nvSpPr>
        <xdr:cNvPr id="120" name="n_4aveValue【道路】&#10;一人当たり延長"/>
        <xdr:cNvSpPr txBox="1"/>
      </xdr:nvSpPr>
      <xdr:spPr>
        <a:xfrm>
          <a:off x="6737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68521</xdr:rowOff>
    </xdr:from>
    <xdr:ext cx="469744" cy="259045"/>
    <xdr:sp macro="" textlink="">
      <xdr:nvSpPr>
        <xdr:cNvPr id="121" name="n_3mainValue【道路】&#10;一人当たり延長"/>
        <xdr:cNvSpPr txBox="1"/>
      </xdr:nvSpPr>
      <xdr:spPr>
        <a:xfrm>
          <a:off x="7626427" y="709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2" name="テキスト ボックス 13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34" name="テキスト ボックス 133"/>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0" name="テキスト ボックス 13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2" name="テキスト ボックス 14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44" name="直線コネクタ 143"/>
        <xdr:cNvCxnSpPr/>
      </xdr:nvCxnSpPr>
      <xdr:spPr>
        <a:xfrm flipV="1">
          <a:off x="4634865" y="964920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45" name="【橋りょう・トンネル】&#10;有形固定資産減価償却率最小値テキスト"/>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46" name="直線コネクタ 145"/>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47" name="【橋りょう・トンネル】&#10;有形固定資産減価償却率最大値テキスト"/>
        <xdr:cNvSpPr txBox="1"/>
      </xdr:nvSpPr>
      <xdr:spPr>
        <a:xfrm>
          <a:off x="4673600" y="942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48" name="直線コネクタ 147"/>
        <xdr:cNvCxnSpPr/>
      </xdr:nvCxnSpPr>
      <xdr:spPr>
        <a:xfrm>
          <a:off x="4546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112793</xdr:rowOff>
    </xdr:from>
    <xdr:ext cx="405111" cy="259045"/>
    <xdr:sp macro="" textlink="">
      <xdr:nvSpPr>
        <xdr:cNvPr id="149" name="【橋りょう・トンネル】&#10;有形固定資産減価償却率平均値テキスト"/>
        <xdr:cNvSpPr txBox="1"/>
      </xdr:nvSpPr>
      <xdr:spPr>
        <a:xfrm>
          <a:off x="4673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50" name="フローチャート: 判断 149"/>
        <xdr:cNvSpPr/>
      </xdr:nvSpPr>
      <xdr:spPr>
        <a:xfrm>
          <a:off x="4584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51" name="フローチャート: 判断 150"/>
        <xdr:cNvSpPr/>
      </xdr:nvSpPr>
      <xdr:spPr>
        <a:xfrm>
          <a:off x="3746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52" name="フローチャート: 判断 151"/>
        <xdr:cNvSpPr/>
      </xdr:nvSpPr>
      <xdr:spPr>
        <a:xfrm>
          <a:off x="2857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53" name="フローチャート: 判断 152"/>
        <xdr:cNvSpPr/>
      </xdr:nvSpPr>
      <xdr:spPr>
        <a:xfrm>
          <a:off x="1968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54" name="フローチャート: 判断 153"/>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79502</xdr:rowOff>
    </xdr:from>
    <xdr:to>
      <xdr:col>10</xdr:col>
      <xdr:colOff>165100</xdr:colOff>
      <xdr:row>57</xdr:row>
      <xdr:rowOff>9652</xdr:rowOff>
    </xdr:to>
    <xdr:sp macro="" textlink="">
      <xdr:nvSpPr>
        <xdr:cNvPr id="160" name="楕円 159"/>
        <xdr:cNvSpPr/>
      </xdr:nvSpPr>
      <xdr:spPr>
        <a:xfrm>
          <a:off x="1968500" y="968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53611</xdr:rowOff>
    </xdr:from>
    <xdr:ext cx="405111" cy="259045"/>
    <xdr:sp macro="" textlink="">
      <xdr:nvSpPr>
        <xdr:cNvPr id="161" name="n_1aveValue【橋りょう・トンネル】&#10;有形固定資産減価償却率"/>
        <xdr:cNvSpPr txBox="1"/>
      </xdr:nvSpPr>
      <xdr:spPr>
        <a:xfrm>
          <a:off x="3582044" y="982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51325</xdr:rowOff>
    </xdr:from>
    <xdr:ext cx="405111" cy="259045"/>
    <xdr:sp macro="" textlink="">
      <xdr:nvSpPr>
        <xdr:cNvPr id="162" name="n_2aveValue【橋りょう・トンネル】&#10;有形固定資産減価償却率"/>
        <xdr:cNvSpPr txBox="1"/>
      </xdr:nvSpPr>
      <xdr:spPr>
        <a:xfrm>
          <a:off x="2705744" y="982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165371</xdr:rowOff>
    </xdr:from>
    <xdr:ext cx="405111" cy="259045"/>
    <xdr:sp macro="" textlink="">
      <xdr:nvSpPr>
        <xdr:cNvPr id="163" name="n_3aveValue【橋りょう・トンネル】&#10;有形固定資産減価償却率"/>
        <xdr:cNvSpPr txBox="1"/>
      </xdr:nvSpPr>
      <xdr:spPr>
        <a:xfrm>
          <a:off x="1816744" y="1010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64" name="n_4aveValue【橋りょう・トンネ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26179</xdr:rowOff>
    </xdr:from>
    <xdr:ext cx="405111" cy="259045"/>
    <xdr:sp macro="" textlink="">
      <xdr:nvSpPr>
        <xdr:cNvPr id="165" name="n_3mainValue【橋りょう・トンネル】&#10;有形固定資産減価償却率"/>
        <xdr:cNvSpPr txBox="1"/>
      </xdr:nvSpPr>
      <xdr:spPr>
        <a:xfrm>
          <a:off x="1816744" y="945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9" name="テキスト ボックス 17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3" name="テキスト ボックス 18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5" name="テキスト ボックス 18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7" name="テキスト ボックス 18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189" name="直線コネクタ 188"/>
        <xdr:cNvCxnSpPr/>
      </xdr:nvCxnSpPr>
      <xdr:spPr>
        <a:xfrm flipV="1">
          <a:off x="10476865"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190" name="【橋りょう・トンネル】&#10;一人当たり有形固定資産（償却資産）額最小値テキスト"/>
        <xdr:cNvSpPr txBox="1"/>
      </xdr:nvSpPr>
      <xdr:spPr>
        <a:xfrm>
          <a:off x="10515600"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191" name="直線コネクタ 190"/>
        <xdr:cNvCxnSpPr/>
      </xdr:nvCxnSpPr>
      <xdr:spPr>
        <a:xfrm>
          <a:off x="10388600" y="1103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192" name="【橋りょう・トンネル】&#10;一人当たり有形固定資産（償却資産）額最大値テキスト"/>
        <xdr:cNvSpPr txBox="1"/>
      </xdr:nvSpPr>
      <xdr:spPr>
        <a:xfrm>
          <a:off x="10515600"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410,574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193" name="直線コネクタ 192"/>
        <xdr:cNvCxnSpPr/>
      </xdr:nvCxnSpPr>
      <xdr:spPr>
        <a:xfrm>
          <a:off x="10388600" y="948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3103</xdr:rowOff>
    </xdr:from>
    <xdr:ext cx="534377" cy="259045"/>
    <xdr:sp macro="" textlink="">
      <xdr:nvSpPr>
        <xdr:cNvPr id="194" name="【橋りょう・トンネル】&#10;一人当たり有形固定資産（償却資産）額平均値テキスト"/>
        <xdr:cNvSpPr txBox="1"/>
      </xdr:nvSpPr>
      <xdr:spPr>
        <a:xfrm>
          <a:off x="10515600" y="10633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195" name="フローチャート: 判断 194"/>
        <xdr:cNvSpPr/>
      </xdr:nvSpPr>
      <xdr:spPr>
        <a:xfrm>
          <a:off x="10426700" y="1065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196" name="フローチャート: 判断 195"/>
        <xdr:cNvSpPr/>
      </xdr:nvSpPr>
      <xdr:spPr>
        <a:xfrm>
          <a:off x="9588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197" name="フローチャート: 判断 196"/>
        <xdr:cNvSpPr/>
      </xdr:nvSpPr>
      <xdr:spPr>
        <a:xfrm>
          <a:off x="8699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198" name="フローチャート: 判断 197"/>
        <xdr:cNvSpPr/>
      </xdr:nvSpPr>
      <xdr:spPr>
        <a:xfrm>
          <a:off x="7810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43467</xdr:rowOff>
    </xdr:from>
    <xdr:to>
      <xdr:col>36</xdr:col>
      <xdr:colOff>165100</xdr:colOff>
      <xdr:row>62</xdr:row>
      <xdr:rowOff>145067</xdr:rowOff>
    </xdr:to>
    <xdr:sp macro="" textlink="">
      <xdr:nvSpPr>
        <xdr:cNvPr id="199" name="フローチャート: 判断 198"/>
        <xdr:cNvSpPr/>
      </xdr:nvSpPr>
      <xdr:spPr>
        <a:xfrm>
          <a:off x="6921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58962</xdr:rowOff>
    </xdr:from>
    <xdr:to>
      <xdr:col>41</xdr:col>
      <xdr:colOff>101600</xdr:colOff>
      <xdr:row>62</xdr:row>
      <xdr:rowOff>160562</xdr:rowOff>
    </xdr:to>
    <xdr:sp macro="" textlink="">
      <xdr:nvSpPr>
        <xdr:cNvPr id="205" name="楕円 204"/>
        <xdr:cNvSpPr/>
      </xdr:nvSpPr>
      <xdr:spPr>
        <a:xfrm>
          <a:off x="7810500" y="1068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60</xdr:row>
      <xdr:rowOff>145843</xdr:rowOff>
    </xdr:from>
    <xdr:ext cx="534377" cy="259045"/>
    <xdr:sp macro="" textlink="">
      <xdr:nvSpPr>
        <xdr:cNvPr id="206" name="n_1aveValue【橋りょう・トンネル】&#10;一人当たり有形固定資産（償却資産）額"/>
        <xdr:cNvSpPr txBox="1"/>
      </xdr:nvSpPr>
      <xdr:spPr>
        <a:xfrm>
          <a:off x="93594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148793</xdr:rowOff>
    </xdr:from>
    <xdr:ext cx="534377" cy="259045"/>
    <xdr:sp macro="" textlink="">
      <xdr:nvSpPr>
        <xdr:cNvPr id="207" name="n_2aveValue【橋りょう・トンネル】&#10;一人当たり有形固定資産（償却資産）額"/>
        <xdr:cNvSpPr txBox="1"/>
      </xdr:nvSpPr>
      <xdr:spPr>
        <a:xfrm>
          <a:off x="8483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122530</xdr:rowOff>
    </xdr:from>
    <xdr:ext cx="534377" cy="259045"/>
    <xdr:sp macro="" textlink="">
      <xdr:nvSpPr>
        <xdr:cNvPr id="208" name="n_3aveValue【橋りょう・トンネル】&#10;一人当たり有形固定資産（償却資産）額"/>
        <xdr:cNvSpPr txBox="1"/>
      </xdr:nvSpPr>
      <xdr:spPr>
        <a:xfrm>
          <a:off x="7594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161594</xdr:rowOff>
    </xdr:from>
    <xdr:ext cx="534377" cy="259045"/>
    <xdr:sp macro="" textlink="">
      <xdr:nvSpPr>
        <xdr:cNvPr id="209" name="n_4aveValue【橋りょう・トンネル】&#10;一人当たり有形固定資産（償却資産）額"/>
        <xdr:cNvSpPr txBox="1"/>
      </xdr:nvSpPr>
      <xdr:spPr>
        <a:xfrm>
          <a:off x="6705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151689</xdr:rowOff>
    </xdr:from>
    <xdr:ext cx="534377" cy="259045"/>
    <xdr:sp macro="" textlink="">
      <xdr:nvSpPr>
        <xdr:cNvPr id="210" name="n_3mainValue【橋りょう・トンネル】&#10;一人当たり有形固定資産（償却資産）額"/>
        <xdr:cNvSpPr txBox="1"/>
      </xdr:nvSpPr>
      <xdr:spPr>
        <a:xfrm>
          <a:off x="7594111" y="1078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1" name="テキスト ボックス 22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3" name="テキスト ボックス 22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1" name="テキスト ボックス 23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3" name="テキスト ボックス 23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35" name="直線コネクタ 234"/>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36" name="【公営住宅】&#10;有形固定資産減価償却率最小値テキスト"/>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37" name="直線コネクタ 236"/>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38"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39" name="直線コネクタ 238"/>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40"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41" name="フローチャート: 判断 240"/>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42" name="フローチャート: 判断 241"/>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43" name="フローチャート: 判断 242"/>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44" name="フローチャート: 判断 243"/>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52070</xdr:rowOff>
    </xdr:from>
    <xdr:to>
      <xdr:col>6</xdr:col>
      <xdr:colOff>38100</xdr:colOff>
      <xdr:row>82</xdr:row>
      <xdr:rowOff>153670</xdr:rowOff>
    </xdr:to>
    <xdr:sp macro="" textlink="">
      <xdr:nvSpPr>
        <xdr:cNvPr id="245" name="フローチャート: 判断 244"/>
        <xdr:cNvSpPr/>
      </xdr:nvSpPr>
      <xdr:spPr>
        <a:xfrm>
          <a:off x="1079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82550</xdr:rowOff>
    </xdr:from>
    <xdr:to>
      <xdr:col>10</xdr:col>
      <xdr:colOff>165100</xdr:colOff>
      <xdr:row>84</xdr:row>
      <xdr:rowOff>12700</xdr:rowOff>
    </xdr:to>
    <xdr:sp macro="" textlink="">
      <xdr:nvSpPr>
        <xdr:cNvPr id="251" name="楕円 250"/>
        <xdr:cNvSpPr/>
      </xdr:nvSpPr>
      <xdr:spPr>
        <a:xfrm>
          <a:off x="1968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82566</xdr:rowOff>
    </xdr:from>
    <xdr:ext cx="405111" cy="259045"/>
    <xdr:sp macro="" textlink="">
      <xdr:nvSpPr>
        <xdr:cNvPr id="252" name="n_1aveValue【公営住宅】&#10;有形固定資産減価償却率"/>
        <xdr:cNvSpPr txBox="1"/>
      </xdr:nvSpPr>
      <xdr:spPr>
        <a:xfrm>
          <a:off x="3582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253" name="n_2aveValue【公営住宅】&#10;有形固定資産減価償却率"/>
        <xdr:cNvSpPr txBox="1"/>
      </xdr:nvSpPr>
      <xdr:spPr>
        <a:xfrm>
          <a:off x="2705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54"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170197</xdr:rowOff>
    </xdr:from>
    <xdr:ext cx="405111" cy="259045"/>
    <xdr:sp macro="" textlink="">
      <xdr:nvSpPr>
        <xdr:cNvPr id="255" name="n_4aveValue【公営住宅】&#10;有形固定資産減価償却率"/>
        <xdr:cNvSpPr txBox="1"/>
      </xdr:nvSpPr>
      <xdr:spPr>
        <a:xfrm>
          <a:off x="927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3827</xdr:rowOff>
    </xdr:from>
    <xdr:ext cx="405111" cy="259045"/>
    <xdr:sp macro="" textlink="">
      <xdr:nvSpPr>
        <xdr:cNvPr id="256" name="n_3mainValue【公営住宅】&#10;有形固定資産減価償却率"/>
        <xdr:cNvSpPr txBox="1"/>
      </xdr:nvSpPr>
      <xdr:spPr>
        <a:xfrm>
          <a:off x="1816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7" name="直線コネクタ 26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8" name="テキスト ボックス 26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1" name="直線コネクタ 27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2" name="テキスト ボックス 27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276" name="直線コネクタ 275"/>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277" name="【公営住宅】&#10;一人当たり面積最小値テキスト"/>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278" name="直線コネクタ 277"/>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279"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280" name="直線コネクタ 279"/>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134890</xdr:rowOff>
    </xdr:from>
    <xdr:ext cx="469744" cy="259045"/>
    <xdr:sp macro="" textlink="">
      <xdr:nvSpPr>
        <xdr:cNvPr id="281" name="【公営住宅】&#10;一人当たり面積平均値テキスト"/>
        <xdr:cNvSpPr txBox="1"/>
      </xdr:nvSpPr>
      <xdr:spPr>
        <a:xfrm>
          <a:off x="10515600" y="14365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282" name="フローチャート: 判断 281"/>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283" name="フローチャート: 判断 282"/>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284" name="フローチャート: 判断 283"/>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285" name="フローチャート: 判断 284"/>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163894</xdr:rowOff>
    </xdr:from>
    <xdr:to>
      <xdr:col>36</xdr:col>
      <xdr:colOff>165100</xdr:colOff>
      <xdr:row>84</xdr:row>
      <xdr:rowOff>94044</xdr:rowOff>
    </xdr:to>
    <xdr:sp macro="" textlink="">
      <xdr:nvSpPr>
        <xdr:cNvPr id="286" name="フローチャート: 判断 285"/>
        <xdr:cNvSpPr/>
      </xdr:nvSpPr>
      <xdr:spPr>
        <a:xfrm>
          <a:off x="6921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102172</xdr:rowOff>
    </xdr:from>
    <xdr:to>
      <xdr:col>41</xdr:col>
      <xdr:colOff>101600</xdr:colOff>
      <xdr:row>85</xdr:row>
      <xdr:rowOff>32322</xdr:rowOff>
    </xdr:to>
    <xdr:sp macro="" textlink="">
      <xdr:nvSpPr>
        <xdr:cNvPr id="292" name="楕円 291"/>
        <xdr:cNvSpPr/>
      </xdr:nvSpPr>
      <xdr:spPr>
        <a:xfrm>
          <a:off x="7810500" y="145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109427</xdr:rowOff>
    </xdr:from>
    <xdr:ext cx="469744" cy="259045"/>
    <xdr:sp macro="" textlink="">
      <xdr:nvSpPr>
        <xdr:cNvPr id="293" name="n_1aveValue【公営住宅】&#10;一人当たり面積"/>
        <xdr:cNvSpPr txBox="1"/>
      </xdr:nvSpPr>
      <xdr:spPr>
        <a:xfrm>
          <a:off x="93917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99713</xdr:rowOff>
    </xdr:from>
    <xdr:ext cx="469744" cy="259045"/>
    <xdr:sp macro="" textlink="">
      <xdr:nvSpPr>
        <xdr:cNvPr id="294" name="n_2aveValue【公営住宅】&#10;一人当たり面積"/>
        <xdr:cNvSpPr txBox="1"/>
      </xdr:nvSpPr>
      <xdr:spPr>
        <a:xfrm>
          <a:off x="8515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90567</xdr:rowOff>
    </xdr:from>
    <xdr:ext cx="469744" cy="259045"/>
    <xdr:sp macro="" textlink="">
      <xdr:nvSpPr>
        <xdr:cNvPr id="295" name="n_3aveValue【公営住宅】&#10;一人当たり面積"/>
        <xdr:cNvSpPr txBox="1"/>
      </xdr:nvSpPr>
      <xdr:spPr>
        <a:xfrm>
          <a:off x="7626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110571</xdr:rowOff>
    </xdr:from>
    <xdr:ext cx="469744" cy="259045"/>
    <xdr:sp macro="" textlink="">
      <xdr:nvSpPr>
        <xdr:cNvPr id="296" name="n_4aveValue【公営住宅】&#10;一人当たり面積"/>
        <xdr:cNvSpPr txBox="1"/>
      </xdr:nvSpPr>
      <xdr:spPr>
        <a:xfrm>
          <a:off x="6737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23449</xdr:rowOff>
    </xdr:from>
    <xdr:ext cx="469744" cy="259045"/>
    <xdr:sp macro="" textlink="">
      <xdr:nvSpPr>
        <xdr:cNvPr id="297" name="n_3mainValue【公営住宅】&#10;一人当たり面積"/>
        <xdr:cNvSpPr txBox="1"/>
      </xdr:nvSpPr>
      <xdr:spPr>
        <a:xfrm>
          <a:off x="7626427" y="1459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24" name="テキスト ボックス 32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5" name="直線コネクタ 32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26" name="テキスト ボックス 32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7" name="直線コネクタ 32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8" name="テキスト ボックス 32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9" name="直線コネクタ 32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0" name="テキスト ボックス 32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1" name="直線コネクタ 33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2" name="テキスト ボックス 33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3" name="直線コネクタ 33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34" name="テキスト ボックス 33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36" name="テキスト ボックス 33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338" name="直線コネクタ 337"/>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339"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340" name="直線コネクタ 339"/>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41"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42" name="直線コネクタ 341"/>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343" name="【認定こども園・幼稚園・保育所】&#10;有形固定資産減価償却率平均値テキスト"/>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344" name="フローチャート: 判断 343"/>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345" name="フローチャート: 判断 344"/>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346" name="フローチャート: 判断 345"/>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347" name="フローチャート: 判断 346"/>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111125</xdr:rowOff>
    </xdr:from>
    <xdr:to>
      <xdr:col>67</xdr:col>
      <xdr:colOff>101600</xdr:colOff>
      <xdr:row>37</xdr:row>
      <xdr:rowOff>41275</xdr:rowOff>
    </xdr:to>
    <xdr:sp macro="" textlink="">
      <xdr:nvSpPr>
        <xdr:cNvPr id="348" name="フローチャート: 判断 347"/>
        <xdr:cNvSpPr/>
      </xdr:nvSpPr>
      <xdr:spPr>
        <a:xfrm>
          <a:off x="12763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46355</xdr:rowOff>
    </xdr:from>
    <xdr:to>
      <xdr:col>72</xdr:col>
      <xdr:colOff>38100</xdr:colOff>
      <xdr:row>38</xdr:row>
      <xdr:rowOff>147955</xdr:rowOff>
    </xdr:to>
    <xdr:sp macro="" textlink="">
      <xdr:nvSpPr>
        <xdr:cNvPr id="354" name="楕円 353"/>
        <xdr:cNvSpPr/>
      </xdr:nvSpPr>
      <xdr:spPr>
        <a:xfrm>
          <a:off x="13652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122572</xdr:rowOff>
    </xdr:from>
    <xdr:ext cx="405111" cy="259045"/>
    <xdr:sp macro="" textlink="">
      <xdr:nvSpPr>
        <xdr:cNvPr id="355" name="n_1aveValue【認定こども園・幼稚園・保育所】&#10;有形固定資産減価償却率"/>
        <xdr:cNvSpPr txBox="1"/>
      </xdr:nvSpPr>
      <xdr:spPr>
        <a:xfrm>
          <a:off x="15266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356" name="n_2aveValue【認定こども園・幼稚園・保育所】&#10;有形固定資産減価償却率"/>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124477</xdr:rowOff>
    </xdr:from>
    <xdr:ext cx="405111" cy="259045"/>
    <xdr:sp macro="" textlink="">
      <xdr:nvSpPr>
        <xdr:cNvPr id="357" name="n_3aveValue【認定こども園・幼稚園・保育所】&#10;有形固定資産減価償却率"/>
        <xdr:cNvSpPr txBox="1"/>
      </xdr:nvSpPr>
      <xdr:spPr>
        <a:xfrm>
          <a:off x="13500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57802</xdr:rowOff>
    </xdr:from>
    <xdr:ext cx="405111" cy="259045"/>
    <xdr:sp macro="" textlink="">
      <xdr:nvSpPr>
        <xdr:cNvPr id="358" name="n_4aveValue【認定こども園・幼稚園・保育所】&#10;有形固定資産減価償却率"/>
        <xdr:cNvSpPr txBox="1"/>
      </xdr:nvSpPr>
      <xdr:spPr>
        <a:xfrm>
          <a:off x="12611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139082</xdr:rowOff>
    </xdr:from>
    <xdr:ext cx="405111" cy="259045"/>
    <xdr:sp macro="" textlink="">
      <xdr:nvSpPr>
        <xdr:cNvPr id="359" name="n_3mainValue【認定こども園・幼稚園・保育所】&#10;有形固定資産減価償却率"/>
        <xdr:cNvSpPr txBox="1"/>
      </xdr:nvSpPr>
      <xdr:spPr>
        <a:xfrm>
          <a:off x="13500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383" name="直線コネクタ 382"/>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384"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385" name="直線コネクタ 384"/>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86"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87" name="直線コネクタ 386"/>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15257</xdr:rowOff>
    </xdr:from>
    <xdr:ext cx="469744" cy="259045"/>
    <xdr:sp macro="" textlink="">
      <xdr:nvSpPr>
        <xdr:cNvPr id="388" name="【認定こども園・幼稚園・保育所】&#10;一人当たり面積平均値テキスト"/>
        <xdr:cNvSpPr txBox="1"/>
      </xdr:nvSpPr>
      <xdr:spPr>
        <a:xfrm>
          <a:off x="22199600" y="670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389" name="フローチャート: 判断 388"/>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390" name="フローチャート: 判断 389"/>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391" name="フローチャート: 判断 390"/>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392" name="フローチャート: 判断 391"/>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154940</xdr:rowOff>
    </xdr:from>
    <xdr:to>
      <xdr:col>98</xdr:col>
      <xdr:colOff>38100</xdr:colOff>
      <xdr:row>39</xdr:row>
      <xdr:rowOff>85090</xdr:rowOff>
    </xdr:to>
    <xdr:sp macro="" textlink="">
      <xdr:nvSpPr>
        <xdr:cNvPr id="393" name="フローチャート: 判断 392"/>
        <xdr:cNvSpPr/>
      </xdr:nvSpPr>
      <xdr:spPr>
        <a:xfrm>
          <a:off x="18605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147320</xdr:rowOff>
    </xdr:from>
    <xdr:to>
      <xdr:col>102</xdr:col>
      <xdr:colOff>165100</xdr:colOff>
      <xdr:row>39</xdr:row>
      <xdr:rowOff>77470</xdr:rowOff>
    </xdr:to>
    <xdr:sp macro="" textlink="">
      <xdr:nvSpPr>
        <xdr:cNvPr id="399" name="楕円 398"/>
        <xdr:cNvSpPr/>
      </xdr:nvSpPr>
      <xdr:spPr>
        <a:xfrm>
          <a:off x="19494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154957</xdr:rowOff>
    </xdr:from>
    <xdr:ext cx="469744" cy="259045"/>
    <xdr:sp macro="" textlink="">
      <xdr:nvSpPr>
        <xdr:cNvPr id="400"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139717</xdr:rowOff>
    </xdr:from>
    <xdr:ext cx="469744" cy="259045"/>
    <xdr:sp macro="" textlink="">
      <xdr:nvSpPr>
        <xdr:cNvPr id="401" name="n_2aveValue【認定こども園・幼稚園・保育所】&#10;一人当たり面積"/>
        <xdr:cNvSpPr txBox="1"/>
      </xdr:nvSpPr>
      <xdr:spPr>
        <a:xfrm>
          <a:off x="20199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402"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101617</xdr:rowOff>
    </xdr:from>
    <xdr:ext cx="469744" cy="259045"/>
    <xdr:sp macro="" textlink="">
      <xdr:nvSpPr>
        <xdr:cNvPr id="403" name="n_4aveValue【認定こども園・幼稚園・保育所】&#10;一人当たり面積"/>
        <xdr:cNvSpPr txBox="1"/>
      </xdr:nvSpPr>
      <xdr:spPr>
        <a:xfrm>
          <a:off x="18421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93997</xdr:rowOff>
    </xdr:from>
    <xdr:ext cx="469744" cy="259045"/>
    <xdr:sp macro="" textlink="">
      <xdr:nvSpPr>
        <xdr:cNvPr id="404" name="n_3mainValue【認定こども園・幼稚園・保育所】&#10;一人当たり面積"/>
        <xdr:cNvSpPr txBox="1"/>
      </xdr:nvSpPr>
      <xdr:spPr>
        <a:xfrm>
          <a:off x="193104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5" name="テキスト ボックス 4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7" name="テキスト ボックス 4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5" name="テキスト ボックス 4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7" name="テキスト ボックス 4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429" name="直線コネクタ 428"/>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430" name="【学校施設】&#10;有形固定資産減価償却率最小値テキスト"/>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431" name="直線コネクタ 430"/>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432" name="【学校施設】&#10;有形固定資産減価償却率最大値テキスト"/>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433" name="直線コネクタ 432"/>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34307</xdr:rowOff>
    </xdr:from>
    <xdr:ext cx="405111" cy="259045"/>
    <xdr:sp macro="" textlink="">
      <xdr:nvSpPr>
        <xdr:cNvPr id="434" name="【学校施設】&#10;有形固定資産減価償却率平均値テキスト"/>
        <xdr:cNvSpPr txBox="1"/>
      </xdr:nvSpPr>
      <xdr:spPr>
        <a:xfrm>
          <a:off x="16357600" y="1014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435" name="フローチャート: 判断 434"/>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6" name="フローチャート: 判断 435"/>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437" name="フローチャート: 判断 436"/>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438" name="フローチャート: 判断 437"/>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71120</xdr:rowOff>
    </xdr:from>
    <xdr:to>
      <xdr:col>67</xdr:col>
      <xdr:colOff>101600</xdr:colOff>
      <xdr:row>59</xdr:row>
      <xdr:rowOff>1270</xdr:rowOff>
    </xdr:to>
    <xdr:sp macro="" textlink="">
      <xdr:nvSpPr>
        <xdr:cNvPr id="439" name="フローチャート: 判断 438"/>
        <xdr:cNvSpPr/>
      </xdr:nvSpPr>
      <xdr:spPr>
        <a:xfrm>
          <a:off x="12763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2540</xdr:rowOff>
    </xdr:from>
    <xdr:to>
      <xdr:col>72</xdr:col>
      <xdr:colOff>38100</xdr:colOff>
      <xdr:row>56</xdr:row>
      <xdr:rowOff>104140</xdr:rowOff>
    </xdr:to>
    <xdr:sp macro="" textlink="">
      <xdr:nvSpPr>
        <xdr:cNvPr id="445" name="楕円 444"/>
        <xdr:cNvSpPr/>
      </xdr:nvSpPr>
      <xdr:spPr>
        <a:xfrm>
          <a:off x="136525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170197</xdr:rowOff>
    </xdr:from>
    <xdr:ext cx="405111" cy="259045"/>
    <xdr:sp macro="" textlink="">
      <xdr:nvSpPr>
        <xdr:cNvPr id="446"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132097</xdr:rowOff>
    </xdr:from>
    <xdr:ext cx="405111" cy="259045"/>
    <xdr:sp macro="" textlink="">
      <xdr:nvSpPr>
        <xdr:cNvPr id="447" name="n_2aveValue【学校施設】&#10;有形固定資産減価償却率"/>
        <xdr:cNvSpPr txBox="1"/>
      </xdr:nvSpPr>
      <xdr:spPr>
        <a:xfrm>
          <a:off x="14389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80027</xdr:rowOff>
    </xdr:from>
    <xdr:ext cx="405111" cy="259045"/>
    <xdr:sp macro="" textlink="">
      <xdr:nvSpPr>
        <xdr:cNvPr id="448" name="n_3aveValue【学校施設】&#10;有形固定資産減価償却率"/>
        <xdr:cNvSpPr txBox="1"/>
      </xdr:nvSpPr>
      <xdr:spPr>
        <a:xfrm>
          <a:off x="13500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17797</xdr:rowOff>
    </xdr:from>
    <xdr:ext cx="405111" cy="259045"/>
    <xdr:sp macro="" textlink="">
      <xdr:nvSpPr>
        <xdr:cNvPr id="449" name="n_4aveValue【学校施設】&#10;有形固定資産減価償却率"/>
        <xdr:cNvSpPr txBox="1"/>
      </xdr:nvSpPr>
      <xdr:spPr>
        <a:xfrm>
          <a:off x="12611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120667</xdr:rowOff>
    </xdr:from>
    <xdr:ext cx="405111" cy="259045"/>
    <xdr:sp macro="" textlink="">
      <xdr:nvSpPr>
        <xdr:cNvPr id="450" name="n_3mainValue【学校施設】&#10;有形固定資産減価償却率"/>
        <xdr:cNvSpPr txBox="1"/>
      </xdr:nvSpPr>
      <xdr:spPr>
        <a:xfrm>
          <a:off x="13500744" y="937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1" name="テキスト ボックス 46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7" name="テキスト ボックス 46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9" name="テキスト ボックス 46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1" name="テキスト ボックス 47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3" name="テキスト ボックス 4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475" name="直線コネクタ 474"/>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476" name="【学校施設】&#10;一人当たり面積最小値テキスト"/>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477" name="直線コネクタ 476"/>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478" name="【学校施設】&#10;一人当たり面積最大値テキスト"/>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479" name="直線コネクタ 478"/>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45737</xdr:rowOff>
    </xdr:from>
    <xdr:ext cx="469744" cy="259045"/>
    <xdr:sp macro="" textlink="">
      <xdr:nvSpPr>
        <xdr:cNvPr id="480" name="【学校施設】&#10;一人当たり面積平均値テキスト"/>
        <xdr:cNvSpPr txBox="1"/>
      </xdr:nvSpPr>
      <xdr:spPr>
        <a:xfrm>
          <a:off x="22199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481" name="フローチャート: 判断 480"/>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482" name="フローチャート: 判断 481"/>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483" name="フローチャート: 判断 482"/>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484" name="フローチャート: 判断 483"/>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49530</xdr:rowOff>
    </xdr:from>
    <xdr:to>
      <xdr:col>98</xdr:col>
      <xdr:colOff>38100</xdr:colOff>
      <xdr:row>61</xdr:row>
      <xdr:rowOff>151130</xdr:rowOff>
    </xdr:to>
    <xdr:sp macro="" textlink="">
      <xdr:nvSpPr>
        <xdr:cNvPr id="485" name="フローチャート: 判断 484"/>
        <xdr:cNvSpPr/>
      </xdr:nvSpPr>
      <xdr:spPr>
        <a:xfrm>
          <a:off x="18605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10160</xdr:rowOff>
    </xdr:from>
    <xdr:to>
      <xdr:col>102</xdr:col>
      <xdr:colOff>165100</xdr:colOff>
      <xdr:row>60</xdr:row>
      <xdr:rowOff>111760</xdr:rowOff>
    </xdr:to>
    <xdr:sp macro="" textlink="">
      <xdr:nvSpPr>
        <xdr:cNvPr id="491" name="楕円 490"/>
        <xdr:cNvSpPr/>
      </xdr:nvSpPr>
      <xdr:spPr>
        <a:xfrm>
          <a:off x="19494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33037</xdr:rowOff>
    </xdr:from>
    <xdr:ext cx="469744" cy="259045"/>
    <xdr:sp macro="" textlink="">
      <xdr:nvSpPr>
        <xdr:cNvPr id="492" name="n_1aveValue【学校施設】&#10;一人当たり面積"/>
        <xdr:cNvSpPr txBox="1"/>
      </xdr:nvSpPr>
      <xdr:spPr>
        <a:xfrm>
          <a:off x="21075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xdr:rowOff>
    </xdr:from>
    <xdr:ext cx="469744" cy="259045"/>
    <xdr:sp macro="" textlink="">
      <xdr:nvSpPr>
        <xdr:cNvPr id="493" name="n_2aveValue【学校施設】&#10;一人当たり面積"/>
        <xdr:cNvSpPr txBox="1"/>
      </xdr:nvSpPr>
      <xdr:spPr>
        <a:xfrm>
          <a:off x="20199427"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140987</xdr:rowOff>
    </xdr:from>
    <xdr:ext cx="469744" cy="259045"/>
    <xdr:sp macro="" textlink="">
      <xdr:nvSpPr>
        <xdr:cNvPr id="494" name="n_3aveValue【学校施設】&#10;一人当たり面積"/>
        <xdr:cNvSpPr txBox="1"/>
      </xdr:nvSpPr>
      <xdr:spPr>
        <a:xfrm>
          <a:off x="19310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167657</xdr:rowOff>
    </xdr:from>
    <xdr:ext cx="469744" cy="259045"/>
    <xdr:sp macro="" textlink="">
      <xdr:nvSpPr>
        <xdr:cNvPr id="495" name="n_4aveValue【学校施設】&#10;一人当たり面積"/>
        <xdr:cNvSpPr txBox="1"/>
      </xdr:nvSpPr>
      <xdr:spPr>
        <a:xfrm>
          <a:off x="184214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128287</xdr:rowOff>
    </xdr:from>
    <xdr:ext cx="469744" cy="259045"/>
    <xdr:sp macro="" textlink="">
      <xdr:nvSpPr>
        <xdr:cNvPr id="496" name="n_3mainValue【学校施設】&#10;一人当たり面積"/>
        <xdr:cNvSpPr txBox="1"/>
      </xdr:nvSpPr>
      <xdr:spPr>
        <a:xfrm>
          <a:off x="1931042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5" name="正方形/長方形 5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6" name="正方形/長方形 5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7" name="正方形/長方形 5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8" name="正方形/長方形 5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9" name="正方形/長方形 5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0" name="正方形/長方形 5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1" name="正方形/長方形 5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2" name="正方形/長方形 51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3" name="正方形/長方形 5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4" name="正方形/長方形 5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5" name="正方形/長方形 5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6" name="正方形/長方形 5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7" name="正方形/長方形 5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8" name="正方形/長方形 5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9" name="正方形/長方形 5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正方形/長方形 5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1" name="テキスト ボックス 5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2" name="直線コネクタ 5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3" name="テキスト ボックス 52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4" name="直線コネクタ 5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5" name="テキスト ボックス 52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6" name="直線コネクタ 5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7" name="テキスト ボックス 5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8" name="直線コネクタ 5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9" name="テキスト ボックス 5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0" name="直線コネクタ 5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1" name="テキスト ボックス 5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2" name="直線コネクタ 5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3" name="テキスト ボックス 5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4" name="直線コネクタ 5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5" name="テキスト ボックス 53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538" name="直線コネクタ 537"/>
        <xdr:cNvCxnSpPr/>
      </xdr:nvCxnSpPr>
      <xdr:spPr>
        <a:xfrm flipV="1">
          <a:off x="16318864"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539" name="【公民館】&#10;有形固定資産減価償却率最小値テキスト"/>
        <xdr:cNvSpPr txBox="1"/>
      </xdr:nvSpPr>
      <xdr:spPr>
        <a:xfrm>
          <a:off x="16357600"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540" name="直線コネクタ 539"/>
        <xdr:cNvCxnSpPr/>
      </xdr:nvCxnSpPr>
      <xdr:spPr>
        <a:xfrm>
          <a:off x="16230600" y="185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541" name="【公民館】&#10;有形固定資産減価償却率最大値テキスト"/>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542" name="直線コネクタ 541"/>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543" name="【公民館】&#10;有形固定資産減価償却率平均値テキスト"/>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544" name="フローチャート: 判断 543"/>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545" name="フローチャート: 判断 544"/>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546" name="フローチャート: 判断 545"/>
        <xdr:cNvSpPr/>
      </xdr:nvSpPr>
      <xdr:spPr>
        <a:xfrm>
          <a:off x="14541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547" name="フローチャート: 判断 546"/>
        <xdr:cNvSpPr/>
      </xdr:nvSpPr>
      <xdr:spPr>
        <a:xfrm>
          <a:off x="1365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110308</xdr:rowOff>
    </xdr:from>
    <xdr:to>
      <xdr:col>67</xdr:col>
      <xdr:colOff>101600</xdr:colOff>
      <xdr:row>105</xdr:row>
      <xdr:rowOff>40458</xdr:rowOff>
    </xdr:to>
    <xdr:sp macro="" textlink="">
      <xdr:nvSpPr>
        <xdr:cNvPr id="548" name="フローチャート: 判断 547"/>
        <xdr:cNvSpPr/>
      </xdr:nvSpPr>
      <xdr:spPr>
        <a:xfrm>
          <a:off x="12763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9" name="テキスト ボックス 5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0" name="テキスト ボックス 5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1" name="テキスト ボックス 5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2" name="テキスト ボックス 5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3" name="テキスト ボックス 5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107</xdr:row>
      <xdr:rowOff>33564</xdr:rowOff>
    </xdr:from>
    <xdr:to>
      <xdr:col>72</xdr:col>
      <xdr:colOff>38100</xdr:colOff>
      <xdr:row>107</xdr:row>
      <xdr:rowOff>135164</xdr:rowOff>
    </xdr:to>
    <xdr:sp macro="" textlink="">
      <xdr:nvSpPr>
        <xdr:cNvPr id="554" name="楕円 553"/>
        <xdr:cNvSpPr/>
      </xdr:nvSpPr>
      <xdr:spPr>
        <a:xfrm>
          <a:off x="13652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58619</xdr:rowOff>
    </xdr:from>
    <xdr:ext cx="405111" cy="259045"/>
    <xdr:sp macro="" textlink="">
      <xdr:nvSpPr>
        <xdr:cNvPr id="555" name="n_1aveValue【公民館】&#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73314</xdr:rowOff>
    </xdr:from>
    <xdr:ext cx="405111" cy="259045"/>
    <xdr:sp macro="" textlink="">
      <xdr:nvSpPr>
        <xdr:cNvPr id="556" name="n_2aveValue【公民館】&#10;有形固定資産減価償却率"/>
        <xdr:cNvSpPr txBox="1"/>
      </xdr:nvSpPr>
      <xdr:spPr>
        <a:xfrm>
          <a:off x="143897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557" name="n_3aveValue【公民館】&#10;有形固定資産減価償却率"/>
        <xdr:cNvSpPr txBox="1"/>
      </xdr:nvSpPr>
      <xdr:spPr>
        <a:xfrm>
          <a:off x="13500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56985</xdr:rowOff>
    </xdr:from>
    <xdr:ext cx="405111" cy="259045"/>
    <xdr:sp macro="" textlink="">
      <xdr:nvSpPr>
        <xdr:cNvPr id="558" name="n_4aveValue【公民館】&#10;有形固定資産減価償却率"/>
        <xdr:cNvSpPr txBox="1"/>
      </xdr:nvSpPr>
      <xdr:spPr>
        <a:xfrm>
          <a:off x="12611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126291</xdr:rowOff>
    </xdr:from>
    <xdr:ext cx="405111" cy="259045"/>
    <xdr:sp macro="" textlink="">
      <xdr:nvSpPr>
        <xdr:cNvPr id="559" name="n_3mainValue【公民館】&#10;有形固定資産減価償却率"/>
        <xdr:cNvSpPr txBox="1"/>
      </xdr:nvSpPr>
      <xdr:spPr>
        <a:xfrm>
          <a:off x="13500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0" name="正方形/長方形 5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1" name="正方形/長方形 5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2" name="正方形/長方形 5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3" name="正方形/長方形 5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4" name="正方形/長方形 5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5" name="正方形/長方形 5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6" name="正方形/長方形 5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7" name="正方形/長方形 5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8" name="テキスト ボックス 5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9" name="直線コネクタ 5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70" name="直線コネクタ 56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71" name="テキスト ボックス 57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2" name="直線コネクタ 57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3" name="テキスト ボックス 57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4" name="直線コネクタ 5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5" name="テキスト ボックス 57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6" name="直線コネクタ 57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7" name="テキスト ボックス 57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8" name="直線コネクタ 57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9" name="テキスト ボックス 57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0" name="直線コネクタ 5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1" name="テキスト ボックス 5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583" name="直線コネクタ 582"/>
        <xdr:cNvCxnSpPr/>
      </xdr:nvCxnSpPr>
      <xdr:spPr>
        <a:xfrm flipV="1">
          <a:off x="221608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584"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85" name="直線コネクタ 584"/>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586"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587" name="直線コネクタ 586"/>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588" name="【公民館】&#10;一人当たり面積平均値テキスト"/>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589" name="フローチャート: 判断 588"/>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590" name="フローチャート: 判断 589"/>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591" name="フローチャート: 判断 590"/>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592" name="フローチャート: 判断 591"/>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593" name="フローチャート: 判断 592"/>
        <xdr:cNvSpPr/>
      </xdr:nvSpPr>
      <xdr:spPr>
        <a:xfrm>
          <a:off x="18605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63500</xdr:rowOff>
    </xdr:from>
    <xdr:to>
      <xdr:col>102</xdr:col>
      <xdr:colOff>165100</xdr:colOff>
      <xdr:row>108</xdr:row>
      <xdr:rowOff>165100</xdr:rowOff>
    </xdr:to>
    <xdr:sp macro="" textlink="">
      <xdr:nvSpPr>
        <xdr:cNvPr id="599" name="楕円 598"/>
        <xdr:cNvSpPr/>
      </xdr:nvSpPr>
      <xdr:spPr>
        <a:xfrm>
          <a:off x="19494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36847</xdr:rowOff>
    </xdr:from>
    <xdr:ext cx="469744" cy="259045"/>
    <xdr:sp macro="" textlink="">
      <xdr:nvSpPr>
        <xdr:cNvPr id="600" name="n_1aveValue【公民館】&#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601" name="n_2aveValue【公民館】&#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602"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52088</xdr:rowOff>
    </xdr:from>
    <xdr:ext cx="469744" cy="259045"/>
    <xdr:sp macro="" textlink="">
      <xdr:nvSpPr>
        <xdr:cNvPr id="603" name="n_4aveValue【公民館】&#10;一人当たり面積"/>
        <xdr:cNvSpPr txBox="1"/>
      </xdr:nvSpPr>
      <xdr:spPr>
        <a:xfrm>
          <a:off x="18421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156227</xdr:rowOff>
    </xdr:from>
    <xdr:ext cx="469744" cy="259045"/>
    <xdr:sp macro="" textlink="">
      <xdr:nvSpPr>
        <xdr:cNvPr id="604" name="n_3mainValue【公民館】&#10;一人当たり面積"/>
        <xdr:cNvSpPr txBox="1"/>
      </xdr:nvSpPr>
      <xdr:spPr>
        <a:xfrm>
          <a:off x="19310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年度時点において、公民館、公営住宅及び幼稚園・保育所の有形固定資産減価償却率が類似団体内平均値を上回っている。このうち公民館については平成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建替を実施し、現在は生涯学習センターとして運営しており、施設老朽化の課題はクリアされた。公営住宅、幼稚園・保育所については、国府支出金をはじめとした特定財源を最大限に確保しながら改修を進めており、今後も引き続き適切な対策を講じていく。</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その他の施設では、道路や橋りょうについては長寿命化工事を順次実施しているほか、学校については国補正予算（平成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地域活性化・公共投資臨時交付金）などを活用しながら大規模改修を行った。また、新市街地の開発や新駅周辺整備を進める中で、新たに整備された道路、トンネル、学校が多いこともあり、有形固定資産減価償却率が類似団体内平均値を下回っている状況であり、今後も計画的に老朽化対策を講じ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なお、平成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年度及び令和元年度決算に係る固定資産台帳については、令和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31</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日</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現在未整備であるため、当該団体値等は表示されていない。</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大阪府箕面市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138,377
135,397
47.90
69,718,711
63,653,150
2,121,519
26,534,301
48,288,482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xdr:cNvSpPr txBox="1"/>
      </xdr:nvSpPr>
      <xdr:spPr>
        <a:xfrm>
          <a:off x="4673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xdr:cNvSpPr/>
      </xdr:nvSpPr>
      <xdr:spPr>
        <a:xfrm>
          <a:off x="1079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36830</xdr:rowOff>
    </xdr:from>
    <xdr:to>
      <xdr:col>10</xdr:col>
      <xdr:colOff>165100</xdr:colOff>
      <xdr:row>37</xdr:row>
      <xdr:rowOff>138430</xdr:rowOff>
    </xdr:to>
    <xdr:sp macro="" textlink="">
      <xdr:nvSpPr>
        <xdr:cNvPr id="74" name="楕円 73"/>
        <xdr:cNvSpPr/>
      </xdr:nvSpPr>
      <xdr:spPr>
        <a:xfrm>
          <a:off x="196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140261</xdr:rowOff>
    </xdr:from>
    <xdr:ext cx="405111" cy="259045"/>
    <xdr:sp macro="" textlink="">
      <xdr:nvSpPr>
        <xdr:cNvPr id="75" name="n_1aveValue【図書館】&#10;有形固定資産減価償却率"/>
        <xdr:cNvSpPr txBox="1"/>
      </xdr:nvSpPr>
      <xdr:spPr>
        <a:xfrm>
          <a:off x="3582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76"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77"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107604</xdr:rowOff>
    </xdr:from>
    <xdr:ext cx="405111" cy="259045"/>
    <xdr:sp macro="" textlink="">
      <xdr:nvSpPr>
        <xdr:cNvPr id="78" name="n_4aveValue【図書館】&#10;有形固定資産減価償却率"/>
        <xdr:cNvSpPr txBox="1"/>
      </xdr:nvSpPr>
      <xdr:spPr>
        <a:xfrm>
          <a:off x="927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129557</xdr:rowOff>
    </xdr:from>
    <xdr:ext cx="405111" cy="259045"/>
    <xdr:sp macro="" textlink="">
      <xdr:nvSpPr>
        <xdr:cNvPr id="79" name="n_3mainValue【図書館】&#10;有形固定資産減価償却率"/>
        <xdr:cNvSpPr txBox="1"/>
      </xdr:nvSpPr>
      <xdr:spPr>
        <a:xfrm>
          <a:off x="1816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03" name="直線コネクタ 102"/>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04" name="【図書館】&#10;一人当たり面積最小値テキスト"/>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05" name="直線コネクタ 104"/>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6"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07" name="直線コネクタ 106"/>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8"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9" name="フローチャート: 判断 108"/>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0" name="フローチャート: 判断 109"/>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11" name="フローチャート: 判断 110"/>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12" name="フローチャート: 判断 111"/>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13" name="フローチャート: 判断 112"/>
        <xdr:cNvSpPr/>
      </xdr:nvSpPr>
      <xdr:spPr>
        <a:xfrm>
          <a:off x="6921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120650</xdr:rowOff>
    </xdr:from>
    <xdr:to>
      <xdr:col>41</xdr:col>
      <xdr:colOff>101600</xdr:colOff>
      <xdr:row>38</xdr:row>
      <xdr:rowOff>50800</xdr:rowOff>
    </xdr:to>
    <xdr:sp macro="" textlink="">
      <xdr:nvSpPr>
        <xdr:cNvPr id="119" name="楕円 118"/>
        <xdr:cNvSpPr/>
      </xdr:nvSpPr>
      <xdr:spPr>
        <a:xfrm>
          <a:off x="7810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162577</xdr:rowOff>
    </xdr:from>
    <xdr:ext cx="469744" cy="259045"/>
    <xdr:sp macro="" textlink="">
      <xdr:nvSpPr>
        <xdr:cNvPr id="120"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21"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149877</xdr:rowOff>
    </xdr:from>
    <xdr:ext cx="469744" cy="259045"/>
    <xdr:sp macro="" textlink="">
      <xdr:nvSpPr>
        <xdr:cNvPr id="122" name="n_3aveValue【図書館】&#10;一人当たり面積"/>
        <xdr:cNvSpPr txBox="1"/>
      </xdr:nvSpPr>
      <xdr:spPr>
        <a:xfrm>
          <a:off x="7626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54627</xdr:rowOff>
    </xdr:from>
    <xdr:ext cx="469744" cy="259045"/>
    <xdr:sp macro="" textlink="">
      <xdr:nvSpPr>
        <xdr:cNvPr id="123" name="n_4aveValue【図書館】&#10;一人当たり面積"/>
        <xdr:cNvSpPr txBox="1"/>
      </xdr:nvSpPr>
      <xdr:spPr>
        <a:xfrm>
          <a:off x="6737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67327</xdr:rowOff>
    </xdr:from>
    <xdr:ext cx="469744" cy="259045"/>
    <xdr:sp macro="" textlink="">
      <xdr:nvSpPr>
        <xdr:cNvPr id="124" name="n_3mainValue【図書館】&#10;一人当たり面積"/>
        <xdr:cNvSpPr txBox="1"/>
      </xdr:nvSpPr>
      <xdr:spPr>
        <a:xfrm>
          <a:off x="7626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5" name="テキスト ボックス 13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7" name="テキスト ボックス 13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5" name="テキスト ボックス 14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7" name="テキスト ボックス 14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49" name="直線コネクタ 148"/>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50" name="【体育館・プー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51" name="直線コネクタ 150"/>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52"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53" name="直線コネクタ 152"/>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89552</xdr:rowOff>
    </xdr:from>
    <xdr:ext cx="405111" cy="259045"/>
    <xdr:sp macro="" textlink="">
      <xdr:nvSpPr>
        <xdr:cNvPr id="154" name="【体育館・プール】&#10;有形固定資産減価償却率平均値テキスト"/>
        <xdr:cNvSpPr txBox="1"/>
      </xdr:nvSpPr>
      <xdr:spPr>
        <a:xfrm>
          <a:off x="4673600" y="1020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55" name="フローチャート: 判断 154"/>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56" name="フローチャート: 判断 155"/>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57" name="フローチャート: 判断 156"/>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58" name="フローチャート: 判断 157"/>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95885</xdr:rowOff>
    </xdr:from>
    <xdr:to>
      <xdr:col>6</xdr:col>
      <xdr:colOff>38100</xdr:colOff>
      <xdr:row>59</xdr:row>
      <xdr:rowOff>26035</xdr:rowOff>
    </xdr:to>
    <xdr:sp macro="" textlink="">
      <xdr:nvSpPr>
        <xdr:cNvPr id="159" name="フローチャート: 判断 158"/>
        <xdr:cNvSpPr/>
      </xdr:nvSpPr>
      <xdr:spPr>
        <a:xfrm>
          <a:off x="1079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33020</xdr:rowOff>
    </xdr:from>
    <xdr:to>
      <xdr:col>10</xdr:col>
      <xdr:colOff>165100</xdr:colOff>
      <xdr:row>59</xdr:row>
      <xdr:rowOff>134620</xdr:rowOff>
    </xdr:to>
    <xdr:sp macro="" textlink="">
      <xdr:nvSpPr>
        <xdr:cNvPr id="165" name="楕円 164"/>
        <xdr:cNvSpPr/>
      </xdr:nvSpPr>
      <xdr:spPr>
        <a:xfrm>
          <a:off x="1968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67327</xdr:rowOff>
    </xdr:from>
    <xdr:ext cx="405111" cy="259045"/>
    <xdr:sp macro="" textlink="">
      <xdr:nvSpPr>
        <xdr:cNvPr id="166"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67" name="n_2aveValue【体育館・プー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160037</xdr:rowOff>
    </xdr:from>
    <xdr:ext cx="405111" cy="259045"/>
    <xdr:sp macro="" textlink="">
      <xdr:nvSpPr>
        <xdr:cNvPr id="168" name="n_3aveValue【体育館・プール】&#10;有形固定資産減価償却率"/>
        <xdr:cNvSpPr txBox="1"/>
      </xdr:nvSpPr>
      <xdr:spPr>
        <a:xfrm>
          <a:off x="1816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42562</xdr:rowOff>
    </xdr:from>
    <xdr:ext cx="405111" cy="259045"/>
    <xdr:sp macro="" textlink="">
      <xdr:nvSpPr>
        <xdr:cNvPr id="169" name="n_4aveValue【体育館・プール】&#10;有形固定資産減価償却率"/>
        <xdr:cNvSpPr txBox="1"/>
      </xdr:nvSpPr>
      <xdr:spPr>
        <a:xfrm>
          <a:off x="927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151147</xdr:rowOff>
    </xdr:from>
    <xdr:ext cx="405111" cy="259045"/>
    <xdr:sp macro="" textlink="">
      <xdr:nvSpPr>
        <xdr:cNvPr id="170" name="n_3mainValue【体育館・プール】&#10;有形固定資産減価償却率"/>
        <xdr:cNvSpPr txBox="1"/>
      </xdr:nvSpPr>
      <xdr:spPr>
        <a:xfrm>
          <a:off x="18167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1" name="直線コネクタ 18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2" name="テキスト ボックス 18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3" name="直線コネクタ 18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4" name="テキスト ボックス 18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5" name="直線コネクタ 18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6" name="テキスト ボックス 18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7" name="直線コネクタ 18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8" name="テキスト ボックス 18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9" name="直線コネクタ 18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0" name="テキスト ボックス 18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194" name="直線コネクタ 193"/>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195" name="【体育館・プール】&#10;一人当たり面積最小値テキスト"/>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196" name="直線コネクタ 195"/>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197" name="【体育館・プール】&#10;一人当たり面積最大値テキスト"/>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198" name="直線コネクタ 197"/>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199" name="【体育館・プール】&#10;一人当たり面積平均値テキスト"/>
        <xdr:cNvSpPr txBox="1"/>
      </xdr:nvSpPr>
      <xdr:spPr>
        <a:xfrm>
          <a:off x="10515600" y="1050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00" name="フローチャート: 判断 199"/>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01" name="フローチャート: 判断 200"/>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02" name="フローチャート: 判断 201"/>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03" name="フローチャート: 判断 202"/>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97790</xdr:rowOff>
    </xdr:from>
    <xdr:to>
      <xdr:col>36</xdr:col>
      <xdr:colOff>165100</xdr:colOff>
      <xdr:row>62</xdr:row>
      <xdr:rowOff>27940</xdr:rowOff>
    </xdr:to>
    <xdr:sp macro="" textlink="">
      <xdr:nvSpPr>
        <xdr:cNvPr id="204" name="フローチャート: 判断 203"/>
        <xdr:cNvSpPr/>
      </xdr:nvSpPr>
      <xdr:spPr>
        <a:xfrm>
          <a:off x="6921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59690</xdr:rowOff>
    </xdr:from>
    <xdr:to>
      <xdr:col>41</xdr:col>
      <xdr:colOff>101600</xdr:colOff>
      <xdr:row>61</xdr:row>
      <xdr:rowOff>161290</xdr:rowOff>
    </xdr:to>
    <xdr:sp macro="" textlink="">
      <xdr:nvSpPr>
        <xdr:cNvPr id="210" name="楕円 209"/>
        <xdr:cNvSpPr/>
      </xdr:nvSpPr>
      <xdr:spPr>
        <a:xfrm>
          <a:off x="7810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25417</xdr:rowOff>
    </xdr:from>
    <xdr:ext cx="469744" cy="259045"/>
    <xdr:sp macro="" textlink="">
      <xdr:nvSpPr>
        <xdr:cNvPr id="211" name="n_1aveValue【体育館・プール】&#10;一人当たり面積"/>
        <xdr:cNvSpPr txBox="1"/>
      </xdr:nvSpPr>
      <xdr:spPr>
        <a:xfrm>
          <a:off x="93917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12" name="n_2aveValue【体育館・プール】&#10;一人当たり面積"/>
        <xdr:cNvSpPr txBox="1"/>
      </xdr:nvSpPr>
      <xdr:spPr>
        <a:xfrm>
          <a:off x="8515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15257</xdr:rowOff>
    </xdr:from>
    <xdr:ext cx="469744" cy="259045"/>
    <xdr:sp macro="" textlink="">
      <xdr:nvSpPr>
        <xdr:cNvPr id="213" name="n_3aveValue【体育館・プール】&#10;一人当たり面積"/>
        <xdr:cNvSpPr txBox="1"/>
      </xdr:nvSpPr>
      <xdr:spPr>
        <a:xfrm>
          <a:off x="7626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44467</xdr:rowOff>
    </xdr:from>
    <xdr:ext cx="469744" cy="259045"/>
    <xdr:sp macro="" textlink="">
      <xdr:nvSpPr>
        <xdr:cNvPr id="214" name="n_4aveValue【体育館・プール】&#10;一人当たり面積"/>
        <xdr:cNvSpPr txBox="1"/>
      </xdr:nvSpPr>
      <xdr:spPr>
        <a:xfrm>
          <a:off x="6737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6367</xdr:rowOff>
    </xdr:from>
    <xdr:ext cx="469744" cy="259045"/>
    <xdr:sp macro="" textlink="">
      <xdr:nvSpPr>
        <xdr:cNvPr id="215" name="n_3mainValue【体育館・プール】&#10;一人当たり面積"/>
        <xdr:cNvSpPr txBox="1"/>
      </xdr:nvSpPr>
      <xdr:spPr>
        <a:xfrm>
          <a:off x="7626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6" name="テキスト ボックス 22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7" name="直線コネクタ 22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28" name="テキスト ボックス 227"/>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9" name="直線コネクタ 22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0" name="テキスト ボックス 22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1" name="直線コネクタ 23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2" name="テキスト ボックス 23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3" name="直線コネクタ 23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4" name="テキスト ボックス 23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6" name="テキスト ボックス 23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238" name="直線コネクタ 237"/>
        <xdr:cNvCxnSpPr/>
      </xdr:nvCxnSpPr>
      <xdr:spPr>
        <a:xfrm flipV="1">
          <a:off x="4634865" y="13319761"/>
          <a:ext cx="0" cy="1415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239" name="【福祉施設】&#10;有形固定資産減価償却率最小値テキスト"/>
        <xdr:cNvSpPr txBox="1"/>
      </xdr:nvSpPr>
      <xdr:spPr>
        <a:xfrm>
          <a:off x="4673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240" name="直線コネクタ 239"/>
        <xdr:cNvCxnSpPr/>
      </xdr:nvCxnSpPr>
      <xdr:spPr>
        <a:xfrm>
          <a:off x="4546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41" name="【福祉施設】&#10;有形固定資産減価償却率最大値テキスト"/>
        <xdr:cNvSpPr txBox="1"/>
      </xdr:nvSpPr>
      <xdr:spPr>
        <a:xfrm>
          <a:off x="4673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42" name="直線コネクタ 241"/>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43451</xdr:rowOff>
    </xdr:from>
    <xdr:ext cx="405111" cy="259045"/>
    <xdr:sp macro="" textlink="">
      <xdr:nvSpPr>
        <xdr:cNvPr id="243" name="【福祉施設】&#10;有形固定資産減価償却率平均値テキスト"/>
        <xdr:cNvSpPr txBox="1"/>
      </xdr:nvSpPr>
      <xdr:spPr>
        <a:xfrm>
          <a:off x="4673600" y="1375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44" name="フローチャート: 判断 243"/>
        <xdr:cNvSpPr/>
      </xdr:nvSpPr>
      <xdr:spPr>
        <a:xfrm>
          <a:off x="45847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245" name="フローチャート: 判断 244"/>
        <xdr:cNvSpPr/>
      </xdr:nvSpPr>
      <xdr:spPr>
        <a:xfrm>
          <a:off x="3746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246" name="フローチャート: 判断 245"/>
        <xdr:cNvSpPr/>
      </xdr:nvSpPr>
      <xdr:spPr>
        <a:xfrm>
          <a:off x="2857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47" name="フローチャート: 判断 246"/>
        <xdr:cNvSpPr/>
      </xdr:nvSpPr>
      <xdr:spPr>
        <a:xfrm>
          <a:off x="196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33020</xdr:rowOff>
    </xdr:from>
    <xdr:to>
      <xdr:col>6</xdr:col>
      <xdr:colOff>38100</xdr:colOff>
      <xdr:row>79</xdr:row>
      <xdr:rowOff>134620</xdr:rowOff>
    </xdr:to>
    <xdr:sp macro="" textlink="">
      <xdr:nvSpPr>
        <xdr:cNvPr id="248" name="フローチャート: 判断 247"/>
        <xdr:cNvSpPr/>
      </xdr:nvSpPr>
      <xdr:spPr>
        <a:xfrm>
          <a:off x="10795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67311</xdr:rowOff>
    </xdr:from>
    <xdr:to>
      <xdr:col>10</xdr:col>
      <xdr:colOff>165100</xdr:colOff>
      <xdr:row>80</xdr:row>
      <xdr:rowOff>168911</xdr:rowOff>
    </xdr:to>
    <xdr:sp macro="" textlink="">
      <xdr:nvSpPr>
        <xdr:cNvPr id="254" name="楕円 253"/>
        <xdr:cNvSpPr/>
      </xdr:nvSpPr>
      <xdr:spPr>
        <a:xfrm>
          <a:off x="1968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78</xdr:row>
      <xdr:rowOff>142003</xdr:rowOff>
    </xdr:from>
    <xdr:ext cx="405111" cy="259045"/>
    <xdr:sp macro="" textlink="">
      <xdr:nvSpPr>
        <xdr:cNvPr id="255" name="n_1aveValue【福祉施設】&#10;有形固定資産減価償却率"/>
        <xdr:cNvSpPr txBox="1"/>
      </xdr:nvSpPr>
      <xdr:spPr>
        <a:xfrm>
          <a:off x="3582044" y="1351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109999</xdr:rowOff>
    </xdr:from>
    <xdr:ext cx="405111" cy="259045"/>
    <xdr:sp macro="" textlink="">
      <xdr:nvSpPr>
        <xdr:cNvPr id="256" name="n_2aveValue【福祉施設】&#10;有形固定資産減価償却率"/>
        <xdr:cNvSpPr txBox="1"/>
      </xdr:nvSpPr>
      <xdr:spPr>
        <a:xfrm>
          <a:off x="2705744" y="1348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257" name="n_3aveValue【福祉施設】&#10;有形固定資産減価償却率"/>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151147</xdr:rowOff>
    </xdr:from>
    <xdr:ext cx="405111" cy="259045"/>
    <xdr:sp macro="" textlink="">
      <xdr:nvSpPr>
        <xdr:cNvPr id="258" name="n_4aveValue【福祉施設】&#10;有形固定資産減価償却率"/>
        <xdr:cNvSpPr txBox="1"/>
      </xdr:nvSpPr>
      <xdr:spPr>
        <a:xfrm>
          <a:off x="927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160038</xdr:rowOff>
    </xdr:from>
    <xdr:ext cx="405111" cy="259045"/>
    <xdr:sp macro="" textlink="">
      <xdr:nvSpPr>
        <xdr:cNvPr id="259" name="n_3mainValue【福祉施設】&#10;有形固定資産減価償却率"/>
        <xdr:cNvSpPr txBox="1"/>
      </xdr:nvSpPr>
      <xdr:spPr>
        <a:xfrm>
          <a:off x="1816744" y="1387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8" name="テキスト ボックス 26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9" name="直線コネクタ 26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0" name="直線コネクタ 26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1" name="テキスト ボックス 27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2" name="直線コネクタ 27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3" name="テキスト ボックス 27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4" name="直線コネクタ 27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5" name="テキスト ボックス 27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6" name="直線コネクタ 27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7" name="テキスト ボックス 27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8" name="直線コネクタ 27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9" name="テキスト ボックス 27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1" name="テキスト ボックス 28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283" name="直線コネクタ 282"/>
        <xdr:cNvCxnSpPr/>
      </xdr:nvCxnSpPr>
      <xdr:spPr>
        <a:xfrm flipV="1">
          <a:off x="10476865" y="1323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284"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285" name="直線コネクタ 284"/>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149877</xdr:rowOff>
    </xdr:from>
    <xdr:ext cx="469744" cy="259045"/>
    <xdr:sp macro="" textlink="">
      <xdr:nvSpPr>
        <xdr:cNvPr id="286" name="【福祉施設】&#10;一人当たり面積最大値テキスト"/>
        <xdr:cNvSpPr txBox="1"/>
      </xdr:nvSpPr>
      <xdr:spPr>
        <a:xfrm>
          <a:off x="105156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287" name="直線コネクタ 286"/>
        <xdr:cNvCxnSpPr/>
      </xdr:nvCxnSpPr>
      <xdr:spPr>
        <a:xfrm>
          <a:off x="10388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80027</xdr:rowOff>
    </xdr:from>
    <xdr:ext cx="469744" cy="259045"/>
    <xdr:sp macro="" textlink="">
      <xdr:nvSpPr>
        <xdr:cNvPr id="288" name="【福祉施設】&#10;一人当たり面積平均値テキスト"/>
        <xdr:cNvSpPr txBox="1"/>
      </xdr:nvSpPr>
      <xdr:spPr>
        <a:xfrm>
          <a:off x="10515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289" name="フローチャート: 判断 288"/>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290" name="フローチャート: 判断 289"/>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291" name="フローチャート: 判断 290"/>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292" name="フローチャート: 判断 291"/>
        <xdr:cNvSpPr/>
      </xdr:nvSpPr>
      <xdr:spPr>
        <a:xfrm>
          <a:off x="7810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50800</xdr:rowOff>
    </xdr:from>
    <xdr:to>
      <xdr:col>36</xdr:col>
      <xdr:colOff>165100</xdr:colOff>
      <xdr:row>82</xdr:row>
      <xdr:rowOff>152400</xdr:rowOff>
    </xdr:to>
    <xdr:sp macro="" textlink="">
      <xdr:nvSpPr>
        <xdr:cNvPr id="293" name="フローチャート: 判断 292"/>
        <xdr:cNvSpPr/>
      </xdr:nvSpPr>
      <xdr:spPr>
        <a:xfrm>
          <a:off x="6921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4" name="テキスト ボックス 29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5" name="テキスト ボックス 29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6" name="テキスト ボックス 29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7" name="テキスト ボックス 29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8" name="テキスト ボックス 29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81</xdr:row>
      <xdr:rowOff>6350</xdr:rowOff>
    </xdr:from>
    <xdr:to>
      <xdr:col>41</xdr:col>
      <xdr:colOff>101600</xdr:colOff>
      <xdr:row>81</xdr:row>
      <xdr:rowOff>107950</xdr:rowOff>
    </xdr:to>
    <xdr:sp macro="" textlink="">
      <xdr:nvSpPr>
        <xdr:cNvPr id="299" name="楕円 298"/>
        <xdr:cNvSpPr/>
      </xdr:nvSpPr>
      <xdr:spPr>
        <a:xfrm>
          <a:off x="7810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22877</xdr:rowOff>
    </xdr:from>
    <xdr:ext cx="469744" cy="259045"/>
    <xdr:sp macro="" textlink="">
      <xdr:nvSpPr>
        <xdr:cNvPr id="300" name="n_1aveValue【福祉施設】&#10;一人当たり面積"/>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01" name="n_2aveValue【福祉施設】&#10;一人当たり面積"/>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168927</xdr:rowOff>
    </xdr:from>
    <xdr:ext cx="469744" cy="259045"/>
    <xdr:sp macro="" textlink="">
      <xdr:nvSpPr>
        <xdr:cNvPr id="302" name="n_3aveValue【福祉施設】&#10;一人当たり面積"/>
        <xdr:cNvSpPr txBox="1"/>
      </xdr:nvSpPr>
      <xdr:spPr>
        <a:xfrm>
          <a:off x="7626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168927</xdr:rowOff>
    </xdr:from>
    <xdr:ext cx="469744" cy="259045"/>
    <xdr:sp macro="" textlink="">
      <xdr:nvSpPr>
        <xdr:cNvPr id="303" name="n_4aveValue【福祉施設】&#10;一人当たり面積"/>
        <xdr:cNvSpPr txBox="1"/>
      </xdr:nvSpPr>
      <xdr:spPr>
        <a:xfrm>
          <a:off x="6737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124477</xdr:rowOff>
    </xdr:from>
    <xdr:ext cx="469744" cy="259045"/>
    <xdr:sp macro="" textlink="">
      <xdr:nvSpPr>
        <xdr:cNvPr id="304" name="n_3mainValue【福祉施設】&#10;一人当たり面積"/>
        <xdr:cNvSpPr txBox="1"/>
      </xdr:nvSpPr>
      <xdr:spPr>
        <a:xfrm>
          <a:off x="7626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3" name="テキスト ボックス 3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4" name="直線コネクタ 3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15" name="テキスト ボックス 31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16" name="直線コネクタ 31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17" name="テキスト ボックス 31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8" name="直線コネクタ 31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9" name="テキスト ボックス 31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0" name="直線コネクタ 31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1" name="テキスト ボックス 32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2" name="直線コネクタ 32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3" name="テキスト ボックス 32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4" name="直線コネクタ 32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5" name="テキスト ボックス 32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6" name="直線コネクタ 32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27" name="テキスト ボックス 32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8" name="直線コネクタ 32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330" name="直線コネクタ 329"/>
        <xdr:cNvCxnSpPr/>
      </xdr:nvCxnSpPr>
      <xdr:spPr>
        <a:xfrm flipV="1">
          <a:off x="4634865" y="17307742"/>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331" name="【市民会館】&#10;有形固定資産減価償却率最小値テキスト"/>
        <xdr:cNvSpPr txBox="1"/>
      </xdr:nvSpPr>
      <xdr:spPr>
        <a:xfrm>
          <a:off x="4673600" y="1866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332" name="直線コネクタ 331"/>
        <xdr:cNvCxnSpPr/>
      </xdr:nvCxnSpPr>
      <xdr:spPr>
        <a:xfrm>
          <a:off x="4546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333" name="【市民会館】&#10;有形固定資産減価償却率最大値テキスト"/>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334" name="直線コネクタ 333"/>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335" name="【市民会館】&#10;有形固定資産減価償却率平均値テキスト"/>
        <xdr:cNvSpPr txBox="1"/>
      </xdr:nvSpPr>
      <xdr:spPr>
        <a:xfrm>
          <a:off x="4673600" y="1789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36" name="フローチャート: 判断 335"/>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37" name="フローチャート: 判断 336"/>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38" name="フローチャート: 判断 337"/>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39" name="フローチャート: 判断 338"/>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340" name="フローチャート: 判断 339"/>
        <xdr:cNvSpPr/>
      </xdr:nvSpPr>
      <xdr:spPr>
        <a:xfrm>
          <a:off x="1079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1" name="テキスト ボックス 34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2" name="テキスト ボックス 34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3" name="テキスト ボックス 34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4" name="テキスト ボックス 34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5" name="テキスト ボックス 34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107</xdr:row>
      <xdr:rowOff>7438</xdr:rowOff>
    </xdr:from>
    <xdr:to>
      <xdr:col>10</xdr:col>
      <xdr:colOff>165100</xdr:colOff>
      <xdr:row>107</xdr:row>
      <xdr:rowOff>109038</xdr:rowOff>
    </xdr:to>
    <xdr:sp macro="" textlink="">
      <xdr:nvSpPr>
        <xdr:cNvPr id="346" name="楕円 345"/>
        <xdr:cNvSpPr/>
      </xdr:nvSpPr>
      <xdr:spPr>
        <a:xfrm>
          <a:off x="1968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3101</xdr:rowOff>
    </xdr:from>
    <xdr:ext cx="405111" cy="259045"/>
    <xdr:sp macro="" textlink="">
      <xdr:nvSpPr>
        <xdr:cNvPr id="347" name="n_1aveValue【市民会館】&#10;有形固定資産減価償却率"/>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348" name="n_2aveValue【市民会館】&#10;有形固定資産減価償却率"/>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349" name="n_3aveValue【市民会館】&#10;有形固定資産減価償却率"/>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105971</xdr:rowOff>
    </xdr:from>
    <xdr:ext cx="405111" cy="259045"/>
    <xdr:sp macro="" textlink="">
      <xdr:nvSpPr>
        <xdr:cNvPr id="350" name="n_4aveValue【市民会館】&#10;有形固定資産減価償却率"/>
        <xdr:cNvSpPr txBox="1"/>
      </xdr:nvSpPr>
      <xdr:spPr>
        <a:xfrm>
          <a:off x="927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100165</xdr:rowOff>
    </xdr:from>
    <xdr:ext cx="405111" cy="259045"/>
    <xdr:sp macro="" textlink="">
      <xdr:nvSpPr>
        <xdr:cNvPr id="351" name="n_3mainValue【市民会館】&#10;有形固定資産減価償却率"/>
        <xdr:cNvSpPr txBox="1"/>
      </xdr:nvSpPr>
      <xdr:spPr>
        <a:xfrm>
          <a:off x="1816744" y="1844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0" name="テキスト ボックス 35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1" name="直線コネクタ 36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62" name="直線コネクタ 36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63" name="テキスト ボックス 36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64" name="直線コネクタ 36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5" name="テキスト ボックス 36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6" name="直線コネクタ 36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7" name="テキスト ボックス 36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8" name="直線コネクタ 36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9" name="テキスト ボックス 36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0" name="直線コネクタ 36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1" name="テキスト ボックス 37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373" name="直線コネクタ 372"/>
        <xdr:cNvCxnSpPr/>
      </xdr:nvCxnSpPr>
      <xdr:spPr>
        <a:xfrm flipV="1">
          <a:off x="10476865" y="1742236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374"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375" name="直線コネクタ 374"/>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376" name="【市民会館】&#10;一人当たり面積最大値テキスト"/>
        <xdr:cNvSpPr txBox="1"/>
      </xdr:nvSpPr>
      <xdr:spPr>
        <a:xfrm>
          <a:off x="105156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377" name="直線コネクタ 376"/>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42690</xdr:rowOff>
    </xdr:from>
    <xdr:ext cx="469744" cy="259045"/>
    <xdr:sp macro="" textlink="">
      <xdr:nvSpPr>
        <xdr:cNvPr id="378" name="【市民会館】&#10;一人当たり面積平均値テキスト"/>
        <xdr:cNvSpPr txBox="1"/>
      </xdr:nvSpPr>
      <xdr:spPr>
        <a:xfrm>
          <a:off x="105156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379" name="フローチャート: 判断 378"/>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380" name="フローチャート: 判断 379"/>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381" name="フローチャート: 判断 380"/>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382" name="フローチャート: 判断 381"/>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383" name="フローチャート: 判断 382"/>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4" name="テキスト ボックス 38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5" name="テキスト ボックス 38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6" name="テキスト ボックス 38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7" name="テキスト ボックス 38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8" name="テキスト ボックス 38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59689</xdr:rowOff>
    </xdr:from>
    <xdr:to>
      <xdr:col>41</xdr:col>
      <xdr:colOff>101600</xdr:colOff>
      <xdr:row>107</xdr:row>
      <xdr:rowOff>161289</xdr:rowOff>
    </xdr:to>
    <xdr:sp macro="" textlink="">
      <xdr:nvSpPr>
        <xdr:cNvPr id="389" name="楕円 388"/>
        <xdr:cNvSpPr/>
      </xdr:nvSpPr>
      <xdr:spPr>
        <a:xfrm>
          <a:off x="7810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10940</xdr:rowOff>
    </xdr:from>
    <xdr:ext cx="469744" cy="259045"/>
    <xdr:sp macro="" textlink="">
      <xdr:nvSpPr>
        <xdr:cNvPr id="390" name="n_1aveValue【市民会館】&#10;一人当たり面積"/>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391" name="n_2aveValue【市民会館】&#10;一人当たり面積"/>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392" name="n_3aveValue【市民会館】&#10;一人当たり面積"/>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393" name="n_4aveValue【市民会館】&#10;一人当たり面積"/>
        <xdr:cNvSpPr txBox="1"/>
      </xdr:nvSpPr>
      <xdr:spPr>
        <a:xfrm>
          <a:off x="6737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152416</xdr:rowOff>
    </xdr:from>
    <xdr:ext cx="469744" cy="259045"/>
    <xdr:sp macro="" textlink="">
      <xdr:nvSpPr>
        <xdr:cNvPr id="394" name="n_3mainValue【市民会館】&#10;一人当たり面積"/>
        <xdr:cNvSpPr txBox="1"/>
      </xdr:nvSpPr>
      <xdr:spPr>
        <a:xfrm>
          <a:off x="7626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420" name="直線コネクタ 419"/>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21" name="【一般廃棄物処理施設】&#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22" name="直線コネクタ 421"/>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423" name="【一般廃棄物処理施設】&#10;有形固定資産減価償却率最大値テキスト"/>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424" name="直線コネクタ 423"/>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144253</xdr:rowOff>
    </xdr:from>
    <xdr:ext cx="405111" cy="259045"/>
    <xdr:sp macro="" textlink="">
      <xdr:nvSpPr>
        <xdr:cNvPr id="425" name="【一般廃棄物処理施設】&#10;有形固定資産減価償却率平均値テキスト"/>
        <xdr:cNvSpPr txBox="1"/>
      </xdr:nvSpPr>
      <xdr:spPr>
        <a:xfrm>
          <a:off x="16357600"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426" name="フローチャート: 判断 425"/>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427" name="フローチャート: 判断 426"/>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428" name="フローチャート: 判断 427"/>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429" name="フローチャート: 判断 428"/>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430" name="フローチャート: 判断 429"/>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15603</xdr:rowOff>
    </xdr:from>
    <xdr:to>
      <xdr:col>72</xdr:col>
      <xdr:colOff>38100</xdr:colOff>
      <xdr:row>39</xdr:row>
      <xdr:rowOff>117203</xdr:rowOff>
    </xdr:to>
    <xdr:sp macro="" textlink="">
      <xdr:nvSpPr>
        <xdr:cNvPr id="436" name="楕円 435"/>
        <xdr:cNvSpPr/>
      </xdr:nvSpPr>
      <xdr:spPr>
        <a:xfrm>
          <a:off x="13652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110870</xdr:rowOff>
    </xdr:from>
    <xdr:ext cx="405111" cy="259045"/>
    <xdr:sp macro="" textlink="">
      <xdr:nvSpPr>
        <xdr:cNvPr id="437" name="n_1aveValue【一般廃棄物処理施設】&#10;有形固定資産減価償却率"/>
        <xdr:cNvSpPr txBox="1"/>
      </xdr:nvSpPr>
      <xdr:spPr>
        <a:xfrm>
          <a:off x="152660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27594</xdr:rowOff>
    </xdr:from>
    <xdr:ext cx="405111" cy="259045"/>
    <xdr:sp macro="" textlink="">
      <xdr:nvSpPr>
        <xdr:cNvPr id="438" name="n_2aveValue【一般廃棄物処理施設】&#10;有形固定資産減価償却率"/>
        <xdr:cNvSpPr txBox="1"/>
      </xdr:nvSpPr>
      <xdr:spPr>
        <a:xfrm>
          <a:off x="14389744" y="654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126292</xdr:rowOff>
    </xdr:from>
    <xdr:ext cx="405111" cy="259045"/>
    <xdr:sp macro="" textlink="">
      <xdr:nvSpPr>
        <xdr:cNvPr id="439" name="n_3aveValue【一般廃棄物処理施設】&#10;有形固定資産減価償却率"/>
        <xdr:cNvSpPr txBox="1"/>
      </xdr:nvSpPr>
      <xdr:spPr>
        <a:xfrm>
          <a:off x="13500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440" name="n_4aveValue【一般廃棄物処理施設】&#10;有形固定資産減価償却率"/>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133730</xdr:rowOff>
    </xdr:from>
    <xdr:ext cx="405111" cy="259045"/>
    <xdr:sp macro="" textlink="">
      <xdr:nvSpPr>
        <xdr:cNvPr id="441" name="n_3mainValue【一般廃棄物処理施設】&#10;有形固定資産減価償却率"/>
        <xdr:cNvSpPr txBox="1"/>
      </xdr:nvSpPr>
      <xdr:spPr>
        <a:xfrm>
          <a:off x="13500744" y="647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2" name="直線コネクタ 45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3" name="テキスト ボックス 45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4" name="直線コネクタ 45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5" name="テキスト ボックス 45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6" name="直線コネクタ 45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7" name="テキスト ボックス 45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8" name="直線コネクタ 45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9" name="テキスト ボックス 45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1" name="テキスト ボックス 46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463" name="直線コネクタ 462"/>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464" name="【一般廃棄物処理施設】&#10;一人当たり有形固定資産（償却資産）額最小値テキスト"/>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465" name="直線コネクタ 464"/>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466" name="【一般廃棄物処理施設】&#10;一人当たり有形固定資産（償却資産）額最大値テキスト"/>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467" name="直線コネクタ 466"/>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17859</xdr:rowOff>
    </xdr:from>
    <xdr:ext cx="534377" cy="259045"/>
    <xdr:sp macro="" textlink="">
      <xdr:nvSpPr>
        <xdr:cNvPr id="468" name="【一般廃棄物処理施設】&#10;一人当たり有形固定資産（償却資産）額平均値テキスト"/>
        <xdr:cNvSpPr txBox="1"/>
      </xdr:nvSpPr>
      <xdr:spPr>
        <a:xfrm>
          <a:off x="22199600" y="6704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469" name="フローチャート: 判断 468"/>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470" name="フローチャート: 判断 469"/>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471" name="フローチャート: 判断 470"/>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472" name="フローチャート: 判断 471"/>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94442</xdr:rowOff>
    </xdr:from>
    <xdr:to>
      <xdr:col>98</xdr:col>
      <xdr:colOff>38100</xdr:colOff>
      <xdr:row>40</xdr:row>
      <xdr:rowOff>24592</xdr:rowOff>
    </xdr:to>
    <xdr:sp macro="" textlink="">
      <xdr:nvSpPr>
        <xdr:cNvPr id="473" name="フローチャート: 判断 472"/>
        <xdr:cNvSpPr/>
      </xdr:nvSpPr>
      <xdr:spPr>
        <a:xfrm>
          <a:off x="18605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4" name="テキスト ボックス 4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4749</xdr:rowOff>
    </xdr:from>
    <xdr:to>
      <xdr:col>102</xdr:col>
      <xdr:colOff>165100</xdr:colOff>
      <xdr:row>41</xdr:row>
      <xdr:rowOff>106349</xdr:rowOff>
    </xdr:to>
    <xdr:sp macro="" textlink="">
      <xdr:nvSpPr>
        <xdr:cNvPr id="479" name="楕円 478"/>
        <xdr:cNvSpPr/>
      </xdr:nvSpPr>
      <xdr:spPr>
        <a:xfrm>
          <a:off x="19494500" y="703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169363</xdr:rowOff>
    </xdr:from>
    <xdr:ext cx="534377" cy="259045"/>
    <xdr:sp macro="" textlink="">
      <xdr:nvSpPr>
        <xdr:cNvPr id="480" name="n_1aveValue【一般廃棄物処理施設】&#10;一人当たり有形固定資産（償却資産）額"/>
        <xdr:cNvSpPr txBox="1"/>
      </xdr:nvSpPr>
      <xdr:spPr>
        <a:xfrm>
          <a:off x="21043411" y="65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30672</xdr:rowOff>
    </xdr:from>
    <xdr:ext cx="534377" cy="259045"/>
    <xdr:sp macro="" textlink="">
      <xdr:nvSpPr>
        <xdr:cNvPr id="481" name="n_2aveValue【一般廃棄物処理施設】&#10;一人当たり有形固定資産（償却資産）額"/>
        <xdr:cNvSpPr txBox="1"/>
      </xdr:nvSpPr>
      <xdr:spPr>
        <a:xfrm>
          <a:off x="201671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29913</xdr:rowOff>
    </xdr:from>
    <xdr:ext cx="534377" cy="259045"/>
    <xdr:sp macro="" textlink="">
      <xdr:nvSpPr>
        <xdr:cNvPr id="482" name="n_3aveValue【一般廃棄物処理施設】&#10;一人当たり有形固定資産（償却資産）額"/>
        <xdr:cNvSpPr txBox="1"/>
      </xdr:nvSpPr>
      <xdr:spPr>
        <a:xfrm>
          <a:off x="19278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41119</xdr:rowOff>
    </xdr:from>
    <xdr:ext cx="534377" cy="259045"/>
    <xdr:sp macro="" textlink="">
      <xdr:nvSpPr>
        <xdr:cNvPr id="483" name="n_4aveValue【一般廃棄物処理施設】&#10;一人当たり有形固定資産（償却資産）額"/>
        <xdr:cNvSpPr txBox="1"/>
      </xdr:nvSpPr>
      <xdr:spPr>
        <a:xfrm>
          <a:off x="18389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97476</xdr:rowOff>
    </xdr:from>
    <xdr:ext cx="534377" cy="259045"/>
    <xdr:sp macro="" textlink="">
      <xdr:nvSpPr>
        <xdr:cNvPr id="484" name="n_3mainValue【一般廃棄物処理施設】&#10;一人当たり有形固定資産（償却資産）額"/>
        <xdr:cNvSpPr txBox="1"/>
      </xdr:nvSpPr>
      <xdr:spPr>
        <a:xfrm>
          <a:off x="19278111" y="712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6" name="直線コネクタ 49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7" name="テキスト ボックス 49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8" name="直線コネクタ 49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9" name="テキスト ボックス 49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0" name="直線コネクタ 49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1" name="テキスト ボックス 50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2" name="直線コネクタ 50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3" name="テキスト ボックス 50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4" name="直線コネクタ 50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05" name="テキスト ボックス 50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508" name="直線コネクタ 507"/>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509"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510" name="直線コネクタ 509"/>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511"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12" name="直線コネクタ 511"/>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513" name="【保健センター・保健所】&#10;有形固定資産減価償却率平均値テキスト"/>
        <xdr:cNvSpPr txBox="1"/>
      </xdr:nvSpPr>
      <xdr:spPr>
        <a:xfrm>
          <a:off x="16357600" y="1038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14" name="フローチャート: 判断 513"/>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515" name="フローチャート: 判断 514"/>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516" name="フローチャート: 判断 515"/>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517" name="フローチャート: 判断 516"/>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18" name="フローチャート: 判断 517"/>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164465</xdr:rowOff>
    </xdr:from>
    <xdr:to>
      <xdr:col>72</xdr:col>
      <xdr:colOff>38100</xdr:colOff>
      <xdr:row>60</xdr:row>
      <xdr:rowOff>94615</xdr:rowOff>
    </xdr:to>
    <xdr:sp macro="" textlink="">
      <xdr:nvSpPr>
        <xdr:cNvPr id="524" name="楕円 523"/>
        <xdr:cNvSpPr/>
      </xdr:nvSpPr>
      <xdr:spPr>
        <a:xfrm>
          <a:off x="13652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23512</xdr:rowOff>
    </xdr:from>
    <xdr:ext cx="405111" cy="259045"/>
    <xdr:sp macro="" textlink="">
      <xdr:nvSpPr>
        <xdr:cNvPr id="525" name="n_1aveValue【保健センター・保健所】&#10;有形固定資産減価償却率"/>
        <xdr:cNvSpPr txBox="1"/>
      </xdr:nvSpPr>
      <xdr:spPr>
        <a:xfrm>
          <a:off x="152660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166387</xdr:rowOff>
    </xdr:from>
    <xdr:ext cx="405111" cy="259045"/>
    <xdr:sp macro="" textlink="">
      <xdr:nvSpPr>
        <xdr:cNvPr id="526" name="n_2aveValue【保健センター・保健所】&#10;有形固定資産減価償却率"/>
        <xdr:cNvSpPr txBox="1"/>
      </xdr:nvSpPr>
      <xdr:spPr>
        <a:xfrm>
          <a:off x="14389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127652</xdr:rowOff>
    </xdr:from>
    <xdr:ext cx="405111" cy="259045"/>
    <xdr:sp macro="" textlink="">
      <xdr:nvSpPr>
        <xdr:cNvPr id="527" name="n_3aveValue【保健センター・保健所】&#10;有形固定資産減価償却率"/>
        <xdr:cNvSpPr txBox="1"/>
      </xdr:nvSpPr>
      <xdr:spPr>
        <a:xfrm>
          <a:off x="13500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28" name="n_4aveValue【保健センター・保健所】&#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111142</xdr:rowOff>
    </xdr:from>
    <xdr:ext cx="405111" cy="259045"/>
    <xdr:sp macro="" textlink="">
      <xdr:nvSpPr>
        <xdr:cNvPr id="529" name="n_3mainValue【保健センター・保健所】&#10;有形固定資産減価償却率"/>
        <xdr:cNvSpPr txBox="1"/>
      </xdr:nvSpPr>
      <xdr:spPr>
        <a:xfrm>
          <a:off x="13500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0" name="正方形/長方形 5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1" name="正方形/長方形 5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2" name="正方形/長方形 5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3" name="正方形/長方形 5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4" name="正方形/長方形 5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5" name="正方形/長方形 5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6" name="正方形/長方形 5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7" name="正方形/長方形 5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8" name="テキスト ボックス 5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9" name="直線コネクタ 5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0" name="直線コネクタ 53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1" name="テキスト ボックス 54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2" name="直線コネクタ 54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3" name="テキスト ボックス 54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4" name="直線コネクタ 54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5" name="テキスト ボックス 54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6" name="直線コネクタ 54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7" name="テキスト ボックス 54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8" name="直線コネクタ 54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9" name="テキスト ボックス 54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0" name="直線コネクタ 54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1" name="テキスト ボックス 55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3" name="テキスト ボックス 5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60</xdr:row>
      <xdr:rowOff>54428</xdr:rowOff>
    </xdr:from>
    <xdr:to>
      <xdr:col>116</xdr:col>
      <xdr:colOff>62864</xdr:colOff>
      <xdr:row>64</xdr:row>
      <xdr:rowOff>87085</xdr:rowOff>
    </xdr:to>
    <xdr:cxnSp macro="">
      <xdr:nvCxnSpPr>
        <xdr:cNvPr id="555" name="直線コネクタ 554"/>
        <xdr:cNvCxnSpPr/>
      </xdr:nvCxnSpPr>
      <xdr:spPr>
        <a:xfrm flipV="1">
          <a:off x="22160864" y="10341428"/>
          <a:ext cx="0" cy="71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90912</xdr:rowOff>
    </xdr:from>
    <xdr:ext cx="469744" cy="259045"/>
    <xdr:sp macro="" textlink="">
      <xdr:nvSpPr>
        <xdr:cNvPr id="556" name="【保健センター・保健所】&#10;一人当たり面積最小値テキスト"/>
        <xdr:cNvSpPr txBox="1"/>
      </xdr:nvSpPr>
      <xdr:spPr>
        <a:xfrm>
          <a:off x="22199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87085</xdr:rowOff>
    </xdr:from>
    <xdr:to>
      <xdr:col>116</xdr:col>
      <xdr:colOff>152400</xdr:colOff>
      <xdr:row>64</xdr:row>
      <xdr:rowOff>87085</xdr:rowOff>
    </xdr:to>
    <xdr:cxnSp macro="">
      <xdr:nvCxnSpPr>
        <xdr:cNvPr id="557" name="直線コネクタ 556"/>
        <xdr:cNvCxnSpPr/>
      </xdr:nvCxnSpPr>
      <xdr:spPr>
        <a:xfrm>
          <a:off x="22072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1105</xdr:rowOff>
    </xdr:from>
    <xdr:ext cx="469744" cy="259045"/>
    <xdr:sp macro="" textlink="">
      <xdr:nvSpPr>
        <xdr:cNvPr id="558" name="【保健センター・保健所】&#10;一人当たり面積最大値テキスト"/>
        <xdr:cNvSpPr txBox="1"/>
      </xdr:nvSpPr>
      <xdr:spPr>
        <a:xfrm>
          <a:off x="22199600" y="1011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60</xdr:row>
      <xdr:rowOff>54428</xdr:rowOff>
    </xdr:from>
    <xdr:to>
      <xdr:col>116</xdr:col>
      <xdr:colOff>152400</xdr:colOff>
      <xdr:row>60</xdr:row>
      <xdr:rowOff>54428</xdr:rowOff>
    </xdr:to>
    <xdr:cxnSp macro="">
      <xdr:nvCxnSpPr>
        <xdr:cNvPr id="559" name="直線コネクタ 558"/>
        <xdr:cNvCxnSpPr/>
      </xdr:nvCxnSpPr>
      <xdr:spPr>
        <a:xfrm>
          <a:off x="22072600" y="1034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96355</xdr:rowOff>
    </xdr:from>
    <xdr:ext cx="469744" cy="259045"/>
    <xdr:sp macro="" textlink="">
      <xdr:nvSpPr>
        <xdr:cNvPr id="560" name="【保健センター・保健所】&#10;一人当たり面積平均値テキスト"/>
        <xdr:cNvSpPr txBox="1"/>
      </xdr:nvSpPr>
      <xdr:spPr>
        <a:xfrm>
          <a:off x="22199600" y="1072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561" name="フローチャート: 判断 560"/>
        <xdr:cNvSpPr/>
      </xdr:nvSpPr>
      <xdr:spPr>
        <a:xfrm>
          <a:off x="221107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128815</xdr:rowOff>
    </xdr:from>
    <xdr:to>
      <xdr:col>112</xdr:col>
      <xdr:colOff>38100</xdr:colOff>
      <xdr:row>63</xdr:row>
      <xdr:rowOff>58965</xdr:rowOff>
    </xdr:to>
    <xdr:sp macro="" textlink="">
      <xdr:nvSpPr>
        <xdr:cNvPr id="562" name="フローチャート: 判断 561"/>
        <xdr:cNvSpPr/>
      </xdr:nvSpPr>
      <xdr:spPr>
        <a:xfrm>
          <a:off x="21272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117928</xdr:rowOff>
    </xdr:from>
    <xdr:to>
      <xdr:col>107</xdr:col>
      <xdr:colOff>101600</xdr:colOff>
      <xdr:row>63</xdr:row>
      <xdr:rowOff>48078</xdr:rowOff>
    </xdr:to>
    <xdr:sp macro="" textlink="">
      <xdr:nvSpPr>
        <xdr:cNvPr id="563" name="フローチャート: 判断 562"/>
        <xdr:cNvSpPr/>
      </xdr:nvSpPr>
      <xdr:spPr>
        <a:xfrm>
          <a:off x="203835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117928</xdr:rowOff>
    </xdr:from>
    <xdr:to>
      <xdr:col>102</xdr:col>
      <xdr:colOff>165100</xdr:colOff>
      <xdr:row>63</xdr:row>
      <xdr:rowOff>48078</xdr:rowOff>
    </xdr:to>
    <xdr:sp macro="" textlink="">
      <xdr:nvSpPr>
        <xdr:cNvPr id="564" name="フローチャート: 判断 563"/>
        <xdr:cNvSpPr/>
      </xdr:nvSpPr>
      <xdr:spPr>
        <a:xfrm>
          <a:off x="194945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117928</xdr:rowOff>
    </xdr:from>
    <xdr:to>
      <xdr:col>98</xdr:col>
      <xdr:colOff>38100</xdr:colOff>
      <xdr:row>63</xdr:row>
      <xdr:rowOff>48078</xdr:rowOff>
    </xdr:to>
    <xdr:sp macro="" textlink="">
      <xdr:nvSpPr>
        <xdr:cNvPr id="565" name="フローチャート: 判断 564"/>
        <xdr:cNvSpPr/>
      </xdr:nvSpPr>
      <xdr:spPr>
        <a:xfrm>
          <a:off x="186055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77107</xdr:rowOff>
    </xdr:from>
    <xdr:to>
      <xdr:col>102</xdr:col>
      <xdr:colOff>165100</xdr:colOff>
      <xdr:row>56</xdr:row>
      <xdr:rowOff>7257</xdr:rowOff>
    </xdr:to>
    <xdr:sp macro="" textlink="">
      <xdr:nvSpPr>
        <xdr:cNvPr id="571" name="楕円 570"/>
        <xdr:cNvSpPr/>
      </xdr:nvSpPr>
      <xdr:spPr>
        <a:xfrm>
          <a:off x="19494500" y="950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75492</xdr:rowOff>
    </xdr:from>
    <xdr:ext cx="469744" cy="259045"/>
    <xdr:sp macro="" textlink="">
      <xdr:nvSpPr>
        <xdr:cNvPr id="572" name="n_1aveValue【保健センター・保健所】&#10;一人当たり面積"/>
        <xdr:cNvSpPr txBox="1"/>
      </xdr:nvSpPr>
      <xdr:spPr>
        <a:xfrm>
          <a:off x="210757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64605</xdr:rowOff>
    </xdr:from>
    <xdr:ext cx="469744" cy="259045"/>
    <xdr:sp macro="" textlink="">
      <xdr:nvSpPr>
        <xdr:cNvPr id="573" name="n_2aveValue【保健センター・保健所】&#10;一人当たり面積"/>
        <xdr:cNvSpPr txBox="1"/>
      </xdr:nvSpPr>
      <xdr:spPr>
        <a:xfrm>
          <a:off x="20199427" y="1052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39205</xdr:rowOff>
    </xdr:from>
    <xdr:ext cx="469744" cy="259045"/>
    <xdr:sp macro="" textlink="">
      <xdr:nvSpPr>
        <xdr:cNvPr id="574" name="n_3aveValue【保健センター・保健所】&#10;一人当たり面積"/>
        <xdr:cNvSpPr txBox="1"/>
      </xdr:nvSpPr>
      <xdr:spPr>
        <a:xfrm>
          <a:off x="19310427" y="1084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64605</xdr:rowOff>
    </xdr:from>
    <xdr:ext cx="469744" cy="259045"/>
    <xdr:sp macro="" textlink="">
      <xdr:nvSpPr>
        <xdr:cNvPr id="575" name="n_4aveValue【保健センター・保健所】&#10;一人当たり面積"/>
        <xdr:cNvSpPr txBox="1"/>
      </xdr:nvSpPr>
      <xdr:spPr>
        <a:xfrm>
          <a:off x="18421427" y="1052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23784</xdr:rowOff>
    </xdr:from>
    <xdr:ext cx="469744" cy="259045"/>
    <xdr:sp macro="" textlink="">
      <xdr:nvSpPr>
        <xdr:cNvPr id="576" name="n_3mainValue【保健センター・保健所】&#10;一人当たり面積"/>
        <xdr:cNvSpPr txBox="1"/>
      </xdr:nvSpPr>
      <xdr:spPr>
        <a:xfrm>
          <a:off x="19310427" y="928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7" name="テキスト ボックス 58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8" name="直線コネクタ 58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89" name="テキスト ボックス 58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0" name="直線コネクタ 58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1" name="テキスト ボックス 59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2" name="直線コネクタ 59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3" name="テキスト ボックス 59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4" name="直線コネクタ 59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5" name="テキスト ボックス 59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6" name="直線コネクタ 59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97" name="テキスト ボックス 59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8" name="直線コネクタ 5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99" name="テキスト ボックス 59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601" name="直線コネクタ 600"/>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602"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603" name="直線コネクタ 602"/>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604" name="【消防施設】&#10;有形固定資産減価償却率最大値テキスト"/>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605" name="直線コネクタ 604"/>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36213</xdr:rowOff>
    </xdr:from>
    <xdr:ext cx="405111" cy="259045"/>
    <xdr:sp macro="" textlink="">
      <xdr:nvSpPr>
        <xdr:cNvPr id="606" name="【消防施設】&#10;有形固定資産減価償却率平均値テキスト"/>
        <xdr:cNvSpPr txBox="1"/>
      </xdr:nvSpPr>
      <xdr:spPr>
        <a:xfrm>
          <a:off x="16357600" y="13923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607" name="フローチャート: 判断 606"/>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608" name="フローチャート: 判断 607"/>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609" name="フローチャート: 判断 608"/>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610" name="フローチャート: 判断 609"/>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34925</xdr:rowOff>
    </xdr:from>
    <xdr:to>
      <xdr:col>67</xdr:col>
      <xdr:colOff>101600</xdr:colOff>
      <xdr:row>80</xdr:row>
      <xdr:rowOff>136525</xdr:rowOff>
    </xdr:to>
    <xdr:sp macro="" textlink="">
      <xdr:nvSpPr>
        <xdr:cNvPr id="611" name="フローチャート: 判断 610"/>
        <xdr:cNvSpPr/>
      </xdr:nvSpPr>
      <xdr:spPr>
        <a:xfrm>
          <a:off x="12763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31114</xdr:rowOff>
    </xdr:from>
    <xdr:to>
      <xdr:col>72</xdr:col>
      <xdr:colOff>38100</xdr:colOff>
      <xdr:row>81</xdr:row>
      <xdr:rowOff>132714</xdr:rowOff>
    </xdr:to>
    <xdr:sp macro="" textlink="">
      <xdr:nvSpPr>
        <xdr:cNvPr id="617" name="楕円 616"/>
        <xdr:cNvSpPr/>
      </xdr:nvSpPr>
      <xdr:spPr>
        <a:xfrm>
          <a:off x="13652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8272</xdr:rowOff>
    </xdr:from>
    <xdr:ext cx="405111" cy="259045"/>
    <xdr:sp macro="" textlink="">
      <xdr:nvSpPr>
        <xdr:cNvPr id="618"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145432</xdr:rowOff>
    </xdr:from>
    <xdr:ext cx="405111" cy="259045"/>
    <xdr:sp macro="" textlink="">
      <xdr:nvSpPr>
        <xdr:cNvPr id="619" name="n_2aveValue【消防施設】&#10;有形固定資産減価償却率"/>
        <xdr:cNvSpPr txBox="1"/>
      </xdr:nvSpPr>
      <xdr:spPr>
        <a:xfrm>
          <a:off x="14389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132097</xdr:rowOff>
    </xdr:from>
    <xdr:ext cx="405111" cy="259045"/>
    <xdr:sp macro="" textlink="">
      <xdr:nvSpPr>
        <xdr:cNvPr id="620" name="n_3aveValue【消防施設】&#10;有形固定資産減価償却率"/>
        <xdr:cNvSpPr txBox="1"/>
      </xdr:nvSpPr>
      <xdr:spPr>
        <a:xfrm>
          <a:off x="13500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153052</xdr:rowOff>
    </xdr:from>
    <xdr:ext cx="405111" cy="259045"/>
    <xdr:sp macro="" textlink="">
      <xdr:nvSpPr>
        <xdr:cNvPr id="621" name="n_4aveValue【消防施設】&#10;有形固定資産減価償却率"/>
        <xdr:cNvSpPr txBox="1"/>
      </xdr:nvSpPr>
      <xdr:spPr>
        <a:xfrm>
          <a:off x="12611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123841</xdr:rowOff>
    </xdr:from>
    <xdr:ext cx="405111" cy="259045"/>
    <xdr:sp macro="" textlink="">
      <xdr:nvSpPr>
        <xdr:cNvPr id="622" name="n_3mainValue【消防施設】&#10;有形固定資産減価償却率"/>
        <xdr:cNvSpPr txBox="1"/>
      </xdr:nvSpPr>
      <xdr:spPr>
        <a:xfrm>
          <a:off x="13500744"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3" name="直線コネクタ 63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4" name="テキスト ボックス 63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5" name="直線コネクタ 63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6" name="テキスト ボックス 63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7" name="直線コネクタ 63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8" name="テキスト ボックス 63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9" name="直線コネクタ 63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0" name="テキスト ボックス 63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1" name="直線コネクタ 64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2" name="テキスト ボックス 64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3" name="直線コネクタ 6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4" name="テキスト ボックス 6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646" name="直線コネクタ 645"/>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47"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48" name="直線コネクタ 647"/>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649" name="【消防施設】&#10;一人当たり面積最大値テキスト"/>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650" name="直線コネクタ 649"/>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152416</xdr:rowOff>
    </xdr:from>
    <xdr:ext cx="469744" cy="259045"/>
    <xdr:sp macro="" textlink="">
      <xdr:nvSpPr>
        <xdr:cNvPr id="651" name="【消防施設】&#10;一人当たり面積平均値テキスト"/>
        <xdr:cNvSpPr txBox="1"/>
      </xdr:nvSpPr>
      <xdr:spPr>
        <a:xfrm>
          <a:off x="22199600" y="1455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652" name="フローチャート: 判断 651"/>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653" name="フローチャート: 判断 652"/>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654" name="フローチャート: 判断 653"/>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655" name="フローチャート: 判断 654"/>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656" name="フローチャート: 判断 655"/>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7" name="テキスト ボックス 65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8" name="テキスト ボックス 65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9" name="テキスト ボックス 65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0" name="テキスト ボックス 65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1" name="テキスト ボックス 66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67311</xdr:rowOff>
    </xdr:from>
    <xdr:to>
      <xdr:col>102</xdr:col>
      <xdr:colOff>165100</xdr:colOff>
      <xdr:row>85</xdr:row>
      <xdr:rowOff>168911</xdr:rowOff>
    </xdr:to>
    <xdr:sp macro="" textlink="">
      <xdr:nvSpPr>
        <xdr:cNvPr id="662" name="楕円 661"/>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128288</xdr:rowOff>
    </xdr:from>
    <xdr:ext cx="469744" cy="259045"/>
    <xdr:sp macro="" textlink="">
      <xdr:nvSpPr>
        <xdr:cNvPr id="663" name="n_1aveValue【消防施設】&#10;一人当たり面積"/>
        <xdr:cNvSpPr txBox="1"/>
      </xdr:nvSpPr>
      <xdr:spPr>
        <a:xfrm>
          <a:off x="21075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664" name="n_2aveValue【消防施設】&#10;一人当たり面積"/>
        <xdr:cNvSpPr txBox="1"/>
      </xdr:nvSpPr>
      <xdr:spPr>
        <a:xfrm>
          <a:off x="20199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665" name="n_3aveValue【消防施設】&#10;一人当たり面積"/>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666" name="n_4aveValue【消防施設】&#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667" name="n_3mainValue【消防施設】&#10;一人当たり面積"/>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8" name="正方形/長方形 6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9" name="正方形/長方形 6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0" name="正方形/長方形 6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1" name="正方形/長方形 6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2" name="正方形/長方形 6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3" name="正方形/長方形 6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4" name="正方形/長方形 6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5" name="正方形/長方形 6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6" name="テキスト ボックス 6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7" name="直線コネクタ 6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8" name="テキスト ボックス 67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9" name="直線コネクタ 67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80" name="テキスト ボックス 67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1" name="直線コネクタ 68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2" name="テキスト ボックス 68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3" name="直線コネクタ 68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4" name="テキスト ボックス 68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5" name="直線コネクタ 68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6" name="テキスト ボックス 68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7" name="直線コネクタ 68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8" name="テキスト ボックス 68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9" name="直線コネクタ 68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90" name="テキスト ボックス 68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1" name="直線コネクタ 6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693" name="直線コネクタ 692"/>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9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95" name="直線コネクタ 69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696" name="【庁舎】&#10;有形固定資産減価償却率最大値テキスト"/>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697" name="直線コネクタ 696"/>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139354</xdr:rowOff>
    </xdr:from>
    <xdr:ext cx="405111" cy="259045"/>
    <xdr:sp macro="" textlink="">
      <xdr:nvSpPr>
        <xdr:cNvPr id="698" name="【庁舎】&#10;有形固定資産減価償却率平均値テキスト"/>
        <xdr:cNvSpPr txBox="1"/>
      </xdr:nvSpPr>
      <xdr:spPr>
        <a:xfrm>
          <a:off x="16357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699" name="フローチャート: 判断 698"/>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700" name="フローチャート: 判断 699"/>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01" name="フローチャート: 判断 700"/>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702" name="フローチャート: 判断 701"/>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xdr:rowOff>
    </xdr:from>
    <xdr:to>
      <xdr:col>67</xdr:col>
      <xdr:colOff>101600</xdr:colOff>
      <xdr:row>104</xdr:row>
      <xdr:rowOff>117202</xdr:rowOff>
    </xdr:to>
    <xdr:sp macro="" textlink="">
      <xdr:nvSpPr>
        <xdr:cNvPr id="703" name="フローチャート: 判断 702"/>
        <xdr:cNvSpPr/>
      </xdr:nvSpPr>
      <xdr:spPr>
        <a:xfrm>
          <a:off x="12763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4" name="テキスト ボックス 7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5" name="テキスト ボックス 7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6" name="テキスト ボックス 7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7" name="テキスト ボックス 7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8" name="テキスト ボックス 7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106</xdr:row>
      <xdr:rowOff>82550</xdr:rowOff>
    </xdr:from>
    <xdr:to>
      <xdr:col>72</xdr:col>
      <xdr:colOff>38100</xdr:colOff>
      <xdr:row>107</xdr:row>
      <xdr:rowOff>12700</xdr:rowOff>
    </xdr:to>
    <xdr:sp macro="" textlink="">
      <xdr:nvSpPr>
        <xdr:cNvPr id="709" name="楕円 708"/>
        <xdr:cNvSpPr/>
      </xdr:nvSpPr>
      <xdr:spPr>
        <a:xfrm>
          <a:off x="1365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74947</xdr:rowOff>
    </xdr:from>
    <xdr:ext cx="405111" cy="259045"/>
    <xdr:sp macro="" textlink="">
      <xdr:nvSpPr>
        <xdr:cNvPr id="710" name="n_1ave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711"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99440</xdr:rowOff>
    </xdr:from>
    <xdr:ext cx="405111" cy="259045"/>
    <xdr:sp macro="" textlink="">
      <xdr:nvSpPr>
        <xdr:cNvPr id="712" name="n_3aveValue【庁舎】&#10;有形固定資産減価償却率"/>
        <xdr:cNvSpPr txBox="1"/>
      </xdr:nvSpPr>
      <xdr:spPr>
        <a:xfrm>
          <a:off x="13500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133729</xdr:rowOff>
    </xdr:from>
    <xdr:ext cx="405111" cy="259045"/>
    <xdr:sp macro="" textlink="">
      <xdr:nvSpPr>
        <xdr:cNvPr id="713" name="n_4aveValue【庁舎】&#10;有形固定資産減価償却率"/>
        <xdr:cNvSpPr txBox="1"/>
      </xdr:nvSpPr>
      <xdr:spPr>
        <a:xfrm>
          <a:off x="12611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3827</xdr:rowOff>
    </xdr:from>
    <xdr:ext cx="405111" cy="259045"/>
    <xdr:sp macro="" textlink="">
      <xdr:nvSpPr>
        <xdr:cNvPr id="714" name="n_3mainValue【庁舎】&#10;有形固定資産減価償却率"/>
        <xdr:cNvSpPr txBox="1"/>
      </xdr:nvSpPr>
      <xdr:spPr>
        <a:xfrm>
          <a:off x="13500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5" name="正方形/長方形 7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6" name="正方形/長方形 7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7" name="正方形/長方形 7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8" name="正方形/長方形 7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9" name="正方形/長方形 7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0" name="正方形/長方形 7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1" name="正方形/長方形 7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2" name="正方形/長方形 7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3" name="テキスト ボックス 7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4" name="直線コネクタ 7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5" name="直線コネクタ 72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6" name="テキスト ボックス 72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7" name="直線コネクタ 72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8" name="テキスト ボックス 72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9" name="直線コネクタ 72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0" name="テキスト ボックス 72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1" name="直線コネクタ 73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2" name="テキスト ボックス 73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3" name="直線コネクタ 73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4" name="テキスト ボックス 73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5" name="直線コネクタ 7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6" name="テキスト ボックス 7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738" name="直線コネクタ 737"/>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739"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740" name="直線コネクタ 739"/>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41"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42" name="直線コネクタ 741"/>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743" name="【庁舎】&#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744" name="フローチャート: 判断 743"/>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745" name="フローチャート: 判断 744"/>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746" name="フローチャート: 判断 745"/>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747" name="フローチャート: 判断 746"/>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748" name="フローチャート: 判断 747"/>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9" name="テキスト ボックス 7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0" name="テキスト ボックス 7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1" name="テキスト ボックス 7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2" name="テキスト ボックス 7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3" name="テキスト ボックス 7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139700</xdr:rowOff>
    </xdr:from>
    <xdr:to>
      <xdr:col>102</xdr:col>
      <xdr:colOff>165100</xdr:colOff>
      <xdr:row>106</xdr:row>
      <xdr:rowOff>69850</xdr:rowOff>
    </xdr:to>
    <xdr:sp macro="" textlink="">
      <xdr:nvSpPr>
        <xdr:cNvPr id="754" name="楕円 753"/>
        <xdr:cNvSpPr/>
      </xdr:nvSpPr>
      <xdr:spPr>
        <a:xfrm>
          <a:off x="19494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139716</xdr:rowOff>
    </xdr:from>
    <xdr:ext cx="469744" cy="259045"/>
    <xdr:sp macro="" textlink="">
      <xdr:nvSpPr>
        <xdr:cNvPr id="755" name="n_1aveValue【庁舎】&#10;一人当たり面積"/>
        <xdr:cNvSpPr txBox="1"/>
      </xdr:nvSpPr>
      <xdr:spPr>
        <a:xfrm>
          <a:off x="21075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151147</xdr:rowOff>
    </xdr:from>
    <xdr:ext cx="469744" cy="259045"/>
    <xdr:sp macro="" textlink="">
      <xdr:nvSpPr>
        <xdr:cNvPr id="756" name="n_2aveValue【庁舎】&#10;一人当たり面積"/>
        <xdr:cNvSpPr txBox="1"/>
      </xdr:nvSpPr>
      <xdr:spPr>
        <a:xfrm>
          <a:off x="20199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162577</xdr:rowOff>
    </xdr:from>
    <xdr:ext cx="469744" cy="259045"/>
    <xdr:sp macro="" textlink="">
      <xdr:nvSpPr>
        <xdr:cNvPr id="757" name="n_3aveValue【庁舎】&#10;一人当たり面積"/>
        <xdr:cNvSpPr txBox="1"/>
      </xdr:nvSpPr>
      <xdr:spPr>
        <a:xfrm>
          <a:off x="19310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758" name="n_4aveValue【庁舎】&#10;一人当たり面積"/>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60977</xdr:rowOff>
    </xdr:from>
    <xdr:ext cx="469744" cy="259045"/>
    <xdr:sp macro="" textlink="">
      <xdr:nvSpPr>
        <xdr:cNvPr id="759" name="n_3mainValue【庁舎】&#10;一人当たり面積"/>
        <xdr:cNvSpPr txBox="1"/>
      </xdr:nvSpPr>
      <xdr:spPr>
        <a:xfrm>
          <a:off x="19310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年度時点において、市民会館及び庁舎の有形固定資産減価償却率が類似団体内平均値を大きく上回っている。このうち市民会館については、令和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に箕面船場阪大前駅前に新たなホールが開業予定であり、老朽化している現在のホールについては用途廃止し、除却する予定である。一方で庁舎については、現在のところ建替えなどの予定はなく、今後も引き続き適切なメンテナンスを行うことで、施設寿命の延命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それ以外の施設については、いずれも概ね類似団体内平均値並みである。有形固定資産減価償却率が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％近くまで迫っている一般廃棄物処理施設について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開始した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基幹改良による長寿命化工事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完了予定であり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、一定の延命化が図られる見込みである。他の施設についても同様に、適切な対策を講じながら施設の長寿命化に努める。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年度及び令和元年度決算に係る固定資産台帳については、令和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日</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現在未整備であるため、当該団体値等は表示されていない。</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大阪府箕面市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138,377
135,397
47.90
69,718,711
63,653,150
2,121,519
26,534,301
48,288,482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高い市民税担税力と宅地開発</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に伴う人口増、それに伴う新築家屋の増加</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により、財政力指数は類似団体内平均値を上回る０．９６となっている。</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一方で、</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高齢化の進展に伴う社会保障関係費の増加など</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に加え、</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新型コロナウイルス感染症の影響に</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より令和２年度以降は市税の減収による財源不足の可能性がある中、「箕面市新改革プラン」を令和２年度に策定した。上記プランを元に</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アウトソーシングの拡大や民間手法の積極的な導入、</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市民財産の活用など改革を進め、今後さらに効率的かつ健全な行財政運営を確立し、市民サービスの向上を図っていく。</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46567</xdr:rowOff>
    </xdr:to>
    <xdr:cxnSp macro="">
      <xdr:nvCxnSpPr>
        <xdr:cNvPr id="69" name="直線コネクタ 68"/>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46567</xdr:rowOff>
    </xdr:to>
    <xdr:cxnSp macro="">
      <xdr:nvCxnSpPr>
        <xdr:cNvPr id="72" name="直線コネクタ 71"/>
        <xdr:cNvCxnSpPr/>
      </xdr:nvCxnSpPr>
      <xdr:spPr>
        <a:xfrm>
          <a:off x="3225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46567</xdr:rowOff>
    </xdr:to>
    <xdr:cxnSp macro="">
      <xdr:nvCxnSpPr>
        <xdr:cNvPr id="75" name="直線コネクタ 74"/>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59972</xdr:rowOff>
    </xdr:to>
    <xdr:cxnSp macro="">
      <xdr:nvCxnSpPr>
        <xdr:cNvPr id="78" name="直線コネクタ 77"/>
        <xdr:cNvCxnSpPr/>
      </xdr:nvCxnSpPr>
      <xdr:spPr>
        <a:xfrm flipV="1">
          <a:off x="1447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1" name="フローチャート: 判断 80"/>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165399</xdr:rowOff>
    </xdr:from>
    <xdr:ext cx="762000" cy="259045"/>
    <xdr:sp macro="" textlink="">
      <xdr:nvSpPr>
        <xdr:cNvPr id="82" name="テキスト ボックス 81"/>
        <xdr:cNvSpPr txBox="1"/>
      </xdr:nvSpPr>
      <xdr:spPr>
        <a:xfrm>
          <a:off x="1066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9172</xdr:rowOff>
    </xdr:from>
    <xdr:to>
      <xdr:col>7</xdr:col>
      <xdr:colOff>31750</xdr:colOff>
      <xdr:row>40</xdr:row>
      <xdr:rowOff>110772</xdr:rowOff>
    </xdr:to>
    <xdr:sp macro="" textlink="">
      <xdr:nvSpPr>
        <xdr:cNvPr id="96" name="楕円 95"/>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120949</xdr:rowOff>
    </xdr:from>
    <xdr:ext cx="762000" cy="259045"/>
    <xdr:sp macro="" textlink="">
      <xdr:nvSpPr>
        <xdr:cNvPr id="97" name="テキスト ボックス 96"/>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保育所の</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増加や幼児教育・保育の無償化などによる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扶助費</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増加</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などにより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、経常収支比率は前年度から０．</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７</a:t>
          </a:r>
          <a:r>
            <a:rPr kumimoji="1" lang="ja-JP" altLang="ja-JP" sz="1100" baseline="0">
              <a:solidFill>
                <a:srgbClr val="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aseline="0">
              <a:solidFill>
                <a:srgbClr val="000000"/>
              </a:solidFill>
              <a:effectLst/>
              <a:latin typeface="ＭＳ ゴシック" panose="020B0609070205080204" pitchFamily="49" charset="-128"/>
              <a:ea typeface="ＭＳ ゴシック" panose="020B0609070205080204" pitchFamily="49" charset="-128"/>
              <a:cs typeface="+mn-cs"/>
            </a:rPr>
            <a:t>悪化</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し、９３．</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９</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％となった。今後、北大阪急行線延伸や新駅周辺整備の進展に伴う公債費の増加や、社会保障関係費の</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などにより、経常経費の増加が見込まれるため、</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「箕面市新改革プラン」を元に、</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引き続きあらゆる手立てを講じて経費の圧縮を図るとともに、自主財源の最大限の確保、特定財源を活用した市債の発行抑制など歳入面においても取り組みを強化する。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76623</xdr:rowOff>
    </xdr:to>
    <xdr:cxnSp macro="">
      <xdr:nvCxnSpPr>
        <xdr:cNvPr id="132" name="直線コネクタ 131"/>
        <xdr:cNvCxnSpPr/>
      </xdr:nvCxnSpPr>
      <xdr:spPr>
        <a:xfrm>
          <a:off x="4114800" y="1065022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30073</xdr:rowOff>
    </xdr:from>
    <xdr:ext cx="762000" cy="259045"/>
    <xdr:sp macro="" textlink="">
      <xdr:nvSpPr>
        <xdr:cNvPr id="133" name="財政構造の弾力性平均値テキスト"/>
        <xdr:cNvSpPr txBox="1"/>
      </xdr:nvSpPr>
      <xdr:spPr>
        <a:xfrm>
          <a:off x="5041900" y="106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62</xdr:row>
      <xdr:rowOff>92710</xdr:rowOff>
    </xdr:to>
    <xdr:cxnSp macro="">
      <xdr:nvCxnSpPr>
        <xdr:cNvPr id="135" name="直線コネクタ 134"/>
        <xdr:cNvCxnSpPr/>
      </xdr:nvCxnSpPr>
      <xdr:spPr>
        <a:xfrm flipV="1">
          <a:off x="3225800" y="106502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46990</xdr:rowOff>
    </xdr:from>
    <xdr:to>
      <xdr:col>15</xdr:col>
      <xdr:colOff>82550</xdr:colOff>
      <xdr:row>62</xdr:row>
      <xdr:rowOff>92710</xdr:rowOff>
    </xdr:to>
    <xdr:cxnSp macro="">
      <xdr:nvCxnSpPr>
        <xdr:cNvPr id="138" name="直線コネクタ 137"/>
        <xdr:cNvCxnSpPr/>
      </xdr:nvCxnSpPr>
      <xdr:spPr>
        <a:xfrm>
          <a:off x="2336800" y="1050544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40" name="テキスト ボックス 139"/>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132504</xdr:rowOff>
    </xdr:from>
    <xdr:to>
      <xdr:col>11</xdr:col>
      <xdr:colOff>31750</xdr:colOff>
      <xdr:row>61</xdr:row>
      <xdr:rowOff>46990</xdr:rowOff>
    </xdr:to>
    <xdr:cxnSp macro="">
      <xdr:nvCxnSpPr>
        <xdr:cNvPr id="141" name="直線コネクタ 140"/>
        <xdr:cNvCxnSpPr/>
      </xdr:nvCxnSpPr>
      <xdr:spPr>
        <a:xfrm>
          <a:off x="1447800" y="10248054"/>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88071</xdr:rowOff>
    </xdr:from>
    <xdr:ext cx="762000" cy="259045"/>
    <xdr:sp macro="" textlink="">
      <xdr:nvSpPr>
        <xdr:cNvPr id="143" name="テキスト ボックス 142"/>
        <xdr:cNvSpPr txBox="1"/>
      </xdr:nvSpPr>
      <xdr:spPr>
        <a:xfrm>
          <a:off x="1955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44" name="フローチャート: 判断 143"/>
        <xdr:cNvSpPr/>
      </xdr:nvSpPr>
      <xdr:spPr>
        <a:xfrm>
          <a:off x="1397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74523</xdr:rowOff>
    </xdr:from>
    <xdr:ext cx="762000" cy="259045"/>
    <xdr:sp macro="" textlink="">
      <xdr:nvSpPr>
        <xdr:cNvPr id="145" name="テキスト ボックス 144"/>
        <xdr:cNvSpPr txBox="1"/>
      </xdr:nvSpPr>
      <xdr:spPr>
        <a:xfrm>
          <a:off x="1066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25823</xdr:rowOff>
    </xdr:from>
    <xdr:to>
      <xdr:col>23</xdr:col>
      <xdr:colOff>184150</xdr:colOff>
      <xdr:row>62</xdr:row>
      <xdr:rowOff>127423</xdr:rowOff>
    </xdr:to>
    <xdr:sp macro="" textlink="">
      <xdr:nvSpPr>
        <xdr:cNvPr id="151" name="楕円 150"/>
        <xdr:cNvSpPr/>
      </xdr:nvSpPr>
      <xdr:spPr>
        <a:xfrm>
          <a:off x="4902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42350</xdr:rowOff>
    </xdr:from>
    <xdr:ext cx="762000" cy="259045"/>
    <xdr:sp macro="" textlink="">
      <xdr:nvSpPr>
        <xdr:cNvPr id="152" name="財政構造の弾力性該当値テキスト"/>
        <xdr:cNvSpPr txBox="1"/>
      </xdr:nvSpPr>
      <xdr:spPr>
        <a:xfrm>
          <a:off x="50419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3" name="楕円 152"/>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4" name="テキスト ボックス 153"/>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5" name="楕円 154"/>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128287</xdr:rowOff>
    </xdr:from>
    <xdr:ext cx="762000" cy="259045"/>
    <xdr:sp macro="" textlink="">
      <xdr:nvSpPr>
        <xdr:cNvPr id="156" name="テキスト ボックス 155"/>
        <xdr:cNvSpPr txBox="1"/>
      </xdr:nvSpPr>
      <xdr:spPr>
        <a:xfrm>
          <a:off x="2844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167640</xdr:rowOff>
    </xdr:from>
    <xdr:to>
      <xdr:col>11</xdr:col>
      <xdr:colOff>82550</xdr:colOff>
      <xdr:row>61</xdr:row>
      <xdr:rowOff>97790</xdr:rowOff>
    </xdr:to>
    <xdr:sp macro="" textlink="">
      <xdr:nvSpPr>
        <xdr:cNvPr id="157" name="楕円 156"/>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107967</xdr:rowOff>
    </xdr:from>
    <xdr:ext cx="762000" cy="259045"/>
    <xdr:sp macro="" textlink="">
      <xdr:nvSpPr>
        <xdr:cNvPr id="158" name="テキスト ボックス 157"/>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81704</xdr:rowOff>
    </xdr:from>
    <xdr:to>
      <xdr:col>7</xdr:col>
      <xdr:colOff>31750</xdr:colOff>
      <xdr:row>60</xdr:row>
      <xdr:rowOff>11854</xdr:rowOff>
    </xdr:to>
    <xdr:sp macro="" textlink="">
      <xdr:nvSpPr>
        <xdr:cNvPr id="159" name="楕円 158"/>
        <xdr:cNvSpPr/>
      </xdr:nvSpPr>
      <xdr:spPr>
        <a:xfrm>
          <a:off x="1397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22031</xdr:rowOff>
    </xdr:from>
    <xdr:ext cx="762000" cy="259045"/>
    <xdr:sp macro="" textlink="">
      <xdr:nvSpPr>
        <xdr:cNvPr id="160" name="テキスト ボックス 159"/>
        <xdr:cNvSpPr txBox="1"/>
      </xdr:nvSpPr>
      <xdr:spPr>
        <a:xfrm>
          <a:off x="1066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[128,145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人口</a:t>
          </a:r>
          <a:r>
            <a:rPr kumimoji="1" lang="ja-JP" altLang="ja-JP" sz="1100" baseline="0">
              <a:solidFill>
                <a:srgbClr val="000000"/>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人当たり人件費・物件費等決算額が類似団体内平均値を上回っているのは、ごみ処理の単独実施により、一部事務組合で実施している団体と比較して人件費や物件費が高くなっていることがあげられる。また、類似団体に比べて図書館などの公共施設が多いことや、新興住宅地の開発に伴う公共施設の新設も物件費の増加要因となっている。今後、これまで以上に業務の広域化や、アウトソーシングの拡大を図ることで経費を圧縮し、行政コストの低減を図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101096</xdr:rowOff>
    </xdr:from>
    <xdr:to>
      <xdr:col>23</xdr:col>
      <xdr:colOff>133350</xdr:colOff>
      <xdr:row>84</xdr:row>
      <xdr:rowOff>171228</xdr:rowOff>
    </xdr:to>
    <xdr:cxnSp macro="">
      <xdr:nvCxnSpPr>
        <xdr:cNvPr id="197" name="直線コネクタ 196"/>
        <xdr:cNvCxnSpPr/>
      </xdr:nvCxnSpPr>
      <xdr:spPr>
        <a:xfrm>
          <a:off x="4114800" y="14502896"/>
          <a:ext cx="838200" cy="7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53436</xdr:rowOff>
    </xdr:from>
    <xdr:ext cx="762000" cy="259045"/>
    <xdr:sp macro="" textlink="">
      <xdr:nvSpPr>
        <xdr:cNvPr id="198" name="人件費・物件費等の状況平均値テキスト"/>
        <xdr:cNvSpPr txBox="1"/>
      </xdr:nvSpPr>
      <xdr:spPr>
        <a:xfrm>
          <a:off x="5041900" y="14112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54404</xdr:rowOff>
    </xdr:from>
    <xdr:to>
      <xdr:col>19</xdr:col>
      <xdr:colOff>133350</xdr:colOff>
      <xdr:row>84</xdr:row>
      <xdr:rowOff>101096</xdr:rowOff>
    </xdr:to>
    <xdr:cxnSp macro="">
      <xdr:nvCxnSpPr>
        <xdr:cNvPr id="200" name="直線コネクタ 199"/>
        <xdr:cNvCxnSpPr/>
      </xdr:nvCxnSpPr>
      <xdr:spPr>
        <a:xfrm>
          <a:off x="3225800" y="14456204"/>
          <a:ext cx="889000" cy="4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100358</xdr:rowOff>
    </xdr:from>
    <xdr:ext cx="736600" cy="259045"/>
    <xdr:sp macro="" textlink="">
      <xdr:nvSpPr>
        <xdr:cNvPr id="202" name="テキスト ボックス 201"/>
        <xdr:cNvSpPr txBox="1"/>
      </xdr:nvSpPr>
      <xdr:spPr>
        <a:xfrm>
          <a:off x="3733800" y="1398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54404</xdr:rowOff>
    </xdr:from>
    <xdr:to>
      <xdr:col>15</xdr:col>
      <xdr:colOff>82550</xdr:colOff>
      <xdr:row>84</xdr:row>
      <xdr:rowOff>64505</xdr:rowOff>
    </xdr:to>
    <xdr:cxnSp macro="">
      <xdr:nvCxnSpPr>
        <xdr:cNvPr id="203" name="直線コネクタ 202"/>
        <xdr:cNvCxnSpPr/>
      </xdr:nvCxnSpPr>
      <xdr:spPr>
        <a:xfrm flipV="1">
          <a:off x="2336800" y="14456204"/>
          <a:ext cx="889000" cy="1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63456</xdr:rowOff>
    </xdr:from>
    <xdr:ext cx="762000" cy="259045"/>
    <xdr:sp macro="" textlink="">
      <xdr:nvSpPr>
        <xdr:cNvPr id="205" name="テキスト ボックス 204"/>
        <xdr:cNvSpPr txBox="1"/>
      </xdr:nvSpPr>
      <xdr:spPr>
        <a:xfrm>
          <a:off x="2844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6040</xdr:rowOff>
    </xdr:from>
    <xdr:to>
      <xdr:col>11</xdr:col>
      <xdr:colOff>31750</xdr:colOff>
      <xdr:row>84</xdr:row>
      <xdr:rowOff>64505</xdr:rowOff>
    </xdr:to>
    <xdr:cxnSp macro="">
      <xdr:nvCxnSpPr>
        <xdr:cNvPr id="206" name="直線コネクタ 205"/>
        <xdr:cNvCxnSpPr/>
      </xdr:nvCxnSpPr>
      <xdr:spPr>
        <a:xfrm>
          <a:off x="1447800" y="14407840"/>
          <a:ext cx="889000" cy="5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43928</xdr:rowOff>
    </xdr:from>
    <xdr:ext cx="762000" cy="259045"/>
    <xdr:sp macro="" textlink="">
      <xdr:nvSpPr>
        <xdr:cNvPr id="208" name="テキスト ボックス 207"/>
        <xdr:cNvSpPr txBox="1"/>
      </xdr:nvSpPr>
      <xdr:spPr>
        <a:xfrm>
          <a:off x="1955800" y="1393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89520</xdr:rowOff>
    </xdr:from>
    <xdr:to>
      <xdr:col>7</xdr:col>
      <xdr:colOff>31750</xdr:colOff>
      <xdr:row>83</xdr:row>
      <xdr:rowOff>19670</xdr:rowOff>
    </xdr:to>
    <xdr:sp macro="" textlink="">
      <xdr:nvSpPr>
        <xdr:cNvPr id="209" name="フローチャート: 判断 208"/>
        <xdr:cNvSpPr/>
      </xdr:nvSpPr>
      <xdr:spPr>
        <a:xfrm>
          <a:off x="1397000" y="1414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29847</xdr:rowOff>
    </xdr:from>
    <xdr:ext cx="762000" cy="259045"/>
    <xdr:sp macro="" textlink="">
      <xdr:nvSpPr>
        <xdr:cNvPr id="210" name="テキスト ボックス 209"/>
        <xdr:cNvSpPr txBox="1"/>
      </xdr:nvSpPr>
      <xdr:spPr>
        <a:xfrm>
          <a:off x="1066800" y="139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120428</xdr:rowOff>
    </xdr:from>
    <xdr:to>
      <xdr:col>23</xdr:col>
      <xdr:colOff>184150</xdr:colOff>
      <xdr:row>85</xdr:row>
      <xdr:rowOff>50578</xdr:rowOff>
    </xdr:to>
    <xdr:sp macro="" textlink="">
      <xdr:nvSpPr>
        <xdr:cNvPr id="216" name="楕円 215"/>
        <xdr:cNvSpPr/>
      </xdr:nvSpPr>
      <xdr:spPr>
        <a:xfrm>
          <a:off x="4902200" y="145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92505</xdr:rowOff>
    </xdr:from>
    <xdr:ext cx="762000" cy="259045"/>
    <xdr:sp macro="" textlink="">
      <xdr:nvSpPr>
        <xdr:cNvPr id="217" name="人件費・物件費等の状況該当値テキスト"/>
        <xdr:cNvSpPr txBox="1"/>
      </xdr:nvSpPr>
      <xdr:spPr>
        <a:xfrm>
          <a:off x="5041900" y="1449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50296</xdr:rowOff>
    </xdr:from>
    <xdr:to>
      <xdr:col>19</xdr:col>
      <xdr:colOff>184150</xdr:colOff>
      <xdr:row>84</xdr:row>
      <xdr:rowOff>151896</xdr:rowOff>
    </xdr:to>
    <xdr:sp macro="" textlink="">
      <xdr:nvSpPr>
        <xdr:cNvPr id="218" name="楕円 217"/>
        <xdr:cNvSpPr/>
      </xdr:nvSpPr>
      <xdr:spPr>
        <a:xfrm>
          <a:off x="4064000" y="1445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136673</xdr:rowOff>
    </xdr:from>
    <xdr:ext cx="736600" cy="259045"/>
    <xdr:sp macro="" textlink="">
      <xdr:nvSpPr>
        <xdr:cNvPr id="219" name="テキスト ボックス 218"/>
        <xdr:cNvSpPr txBox="1"/>
      </xdr:nvSpPr>
      <xdr:spPr>
        <a:xfrm>
          <a:off x="3733800" y="14538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3604</xdr:rowOff>
    </xdr:from>
    <xdr:to>
      <xdr:col>15</xdr:col>
      <xdr:colOff>133350</xdr:colOff>
      <xdr:row>84</xdr:row>
      <xdr:rowOff>105204</xdr:rowOff>
    </xdr:to>
    <xdr:sp macro="" textlink="">
      <xdr:nvSpPr>
        <xdr:cNvPr id="220" name="楕円 219"/>
        <xdr:cNvSpPr/>
      </xdr:nvSpPr>
      <xdr:spPr>
        <a:xfrm>
          <a:off x="3175000" y="1440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89981</xdr:rowOff>
    </xdr:from>
    <xdr:ext cx="762000" cy="259045"/>
    <xdr:sp macro="" textlink="">
      <xdr:nvSpPr>
        <xdr:cNvPr id="221" name="テキスト ボックス 220"/>
        <xdr:cNvSpPr txBox="1"/>
      </xdr:nvSpPr>
      <xdr:spPr>
        <a:xfrm>
          <a:off x="2844800" y="1449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13705</xdr:rowOff>
    </xdr:from>
    <xdr:to>
      <xdr:col>11</xdr:col>
      <xdr:colOff>82550</xdr:colOff>
      <xdr:row>84</xdr:row>
      <xdr:rowOff>115305</xdr:rowOff>
    </xdr:to>
    <xdr:sp macro="" textlink="">
      <xdr:nvSpPr>
        <xdr:cNvPr id="222" name="楕円 221"/>
        <xdr:cNvSpPr/>
      </xdr:nvSpPr>
      <xdr:spPr>
        <a:xfrm>
          <a:off x="2286000" y="144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100082</xdr:rowOff>
    </xdr:from>
    <xdr:ext cx="762000" cy="259045"/>
    <xdr:sp macro="" textlink="">
      <xdr:nvSpPr>
        <xdr:cNvPr id="223" name="テキスト ボックス 222"/>
        <xdr:cNvSpPr txBox="1"/>
      </xdr:nvSpPr>
      <xdr:spPr>
        <a:xfrm>
          <a:off x="1955800" y="1450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126690</xdr:rowOff>
    </xdr:from>
    <xdr:to>
      <xdr:col>7</xdr:col>
      <xdr:colOff>31750</xdr:colOff>
      <xdr:row>84</xdr:row>
      <xdr:rowOff>56840</xdr:rowOff>
    </xdr:to>
    <xdr:sp macro="" textlink="">
      <xdr:nvSpPr>
        <xdr:cNvPr id="224" name="楕円 223"/>
        <xdr:cNvSpPr/>
      </xdr:nvSpPr>
      <xdr:spPr>
        <a:xfrm>
          <a:off x="1397000" y="1435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41617</xdr:rowOff>
    </xdr:from>
    <xdr:ext cx="762000" cy="259045"/>
    <xdr:sp macro="" textlink="">
      <xdr:nvSpPr>
        <xdr:cNvPr id="225" name="テキスト ボックス 224"/>
        <xdr:cNvSpPr txBox="1"/>
      </xdr:nvSpPr>
      <xdr:spPr>
        <a:xfrm>
          <a:off x="1066800" y="1444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１２</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年度から、給与カット、人事院勧告に基づくマイナス改定などにより給与適正策を実施、平成</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１８</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年度から平成</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２０</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年</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１２</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月まで全職員の給料月額</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３</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％カットを実施、平成</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１９</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年度に給与構造改革として国を上回る平均</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６</a:t>
          </a:r>
          <a:r>
            <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９</a:t>
          </a:r>
          <a:r>
            <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の給与水準引き下げを実施、平成</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２１</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年</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１</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月から平成</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２７</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年</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３</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月まで参事級以上の職員の給料月額を</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３</a:t>
          </a:r>
          <a:r>
            <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５</a:t>
          </a:r>
          <a:r>
            <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、主幹級以上の職員を</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３</a:t>
          </a:r>
          <a:r>
            <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カットを実施、平成</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２７</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年度に給与構造改革を実施するなどの施策を実施しているため、類似団体</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内</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平均</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値</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及び国水準を下回った。今後も引き続き、総人件費の抑制と併せて給与水準の適正化に努める。</a:t>
          </a:r>
          <a:endParaRPr lang="ja-JP" altLang="ja-JP" sz="105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85</xdr:row>
      <xdr:rowOff>83457</xdr:rowOff>
    </xdr:to>
    <xdr:cxnSp macro="">
      <xdr:nvCxnSpPr>
        <xdr:cNvPr id="261" name="直線コネクタ 260"/>
        <xdr:cNvCxnSpPr/>
      </xdr:nvCxnSpPr>
      <xdr:spPr>
        <a:xfrm flipV="1">
          <a:off x="16179800" y="14225814"/>
          <a:ext cx="838200" cy="4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62"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83457</xdr:rowOff>
    </xdr:to>
    <xdr:cxnSp macro="">
      <xdr:nvCxnSpPr>
        <xdr:cNvPr id="264" name="直線コネクタ 263"/>
        <xdr:cNvCxnSpPr/>
      </xdr:nvCxnSpPr>
      <xdr:spPr>
        <a:xfrm>
          <a:off x="15290800" y="1465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6" name="テキスト ボックス 265"/>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83457</xdr:rowOff>
    </xdr:to>
    <xdr:cxnSp macro="">
      <xdr:nvCxnSpPr>
        <xdr:cNvPr id="267" name="直線コネクタ 266"/>
        <xdr:cNvCxnSpPr/>
      </xdr:nvCxnSpPr>
      <xdr:spPr>
        <a:xfrm>
          <a:off x="14401800" y="145877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85</xdr:row>
      <xdr:rowOff>14514</xdr:rowOff>
    </xdr:to>
    <xdr:cxnSp macro="">
      <xdr:nvCxnSpPr>
        <xdr:cNvPr id="270" name="直線コネクタ 269"/>
        <xdr:cNvCxnSpPr/>
      </xdr:nvCxnSpPr>
      <xdr:spPr>
        <a:xfrm>
          <a:off x="13512800" y="1441540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4" name="テキスト ボックス 273"/>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80" name="楕円 279"/>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81"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82" name="楕円 281"/>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83" name="テキスト ボックス 282"/>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4" name="楕円 283"/>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85" name="テキスト ボックス 284"/>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6" name="楕円 285"/>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7" name="テキスト ボックス 286"/>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88" name="楕円 287"/>
        <xdr:cNvSpPr/>
      </xdr:nvSpPr>
      <xdr:spPr>
        <a:xfrm>
          <a:off x="13462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89" name="テキスト ボックス 288"/>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[7.39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rgbClr val="000000"/>
              </a:solidFill>
              <a:effectLst/>
              <a:latin typeface="ＭＳ ゴシック" panose="020B0609070205080204" pitchFamily="49" charset="-128"/>
              <a:ea typeface="ＭＳ ゴシック" panose="020B0609070205080204" pitchFamily="49" charset="-128"/>
            </a:rPr>
            <a:t>　</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今後の退職者数の推移を見て、計画的な採用を行っており、近年の医療体制充実に伴う市立病院職員の増や、豊能町の消防事務受託による消防吏員の増などの増加要因があったものの、職員数は平成</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２７</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年</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４</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月の</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１</a:t>
          </a:r>
          <a:r>
            <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４０５</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人から、令和</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２</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年</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４</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月の</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１</a:t>
          </a:r>
          <a:r>
            <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４０１</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人（</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▲４</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人、</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０</a:t>
          </a:r>
          <a:r>
            <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３</a:t>
          </a:r>
          <a:r>
            <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）と減少している（市立病院職員、旧豊能町消防吏員を除くと、平成</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２７</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年</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４</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月の</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９１８</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人から令和</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２</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年</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４</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月の</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８５０</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人（</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６８</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人、</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７</a:t>
          </a:r>
          <a:r>
            <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４</a:t>
          </a:r>
          <a:r>
            <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）と減少している。）。引き続きアウトソーシングの推進など業務の不断の見直しを行い、職員数の適正化に取り組む。</a:t>
          </a:r>
          <a:endParaRPr lang="ja-JP" altLang="ja-JP" sz="1050">
            <a:solidFill>
              <a:srgbClr val="000000"/>
            </a:solidFill>
            <a:effectLst/>
            <a:latin typeface="ＭＳ ゴシック" panose="020B0609070205080204" pitchFamily="49" charset="-128"/>
            <a:ea typeface="ＭＳ ゴシック" panose="020B0609070205080204" pitchFamily="49" charset="-128"/>
          </a:endParaRPr>
        </a:p>
        <a:p>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1164</xdr:rowOff>
    </xdr:from>
    <xdr:to>
      <xdr:col>81</xdr:col>
      <xdr:colOff>44450</xdr:colOff>
      <xdr:row>64</xdr:row>
      <xdr:rowOff>101706</xdr:rowOff>
    </xdr:to>
    <xdr:cxnSp macro="">
      <xdr:nvCxnSpPr>
        <xdr:cNvPr id="324" name="直線コネクタ 323"/>
        <xdr:cNvCxnSpPr/>
      </xdr:nvCxnSpPr>
      <xdr:spPr>
        <a:xfrm>
          <a:off x="16179800" y="10973964"/>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140881</xdr:rowOff>
    </xdr:from>
    <xdr:ext cx="762000" cy="259045"/>
    <xdr:sp macro="" textlink="">
      <xdr:nvSpPr>
        <xdr:cNvPr id="325" name="定員管理の状況平均値テキスト"/>
        <xdr:cNvSpPr txBox="1"/>
      </xdr:nvSpPr>
      <xdr:spPr>
        <a:xfrm>
          <a:off x="17106900" y="10599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134408</xdr:rowOff>
    </xdr:from>
    <xdr:to>
      <xdr:col>77</xdr:col>
      <xdr:colOff>44450</xdr:colOff>
      <xdr:row>64</xdr:row>
      <xdr:rowOff>1164</xdr:rowOff>
    </xdr:to>
    <xdr:cxnSp macro="">
      <xdr:nvCxnSpPr>
        <xdr:cNvPr id="327" name="直線コネクタ 326"/>
        <xdr:cNvCxnSpPr/>
      </xdr:nvCxnSpPr>
      <xdr:spPr>
        <a:xfrm>
          <a:off x="15290800" y="10935758"/>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54627</xdr:rowOff>
    </xdr:from>
    <xdr:ext cx="736600" cy="259045"/>
    <xdr:sp macro="" textlink="">
      <xdr:nvSpPr>
        <xdr:cNvPr id="329" name="テキスト ボックス 328"/>
        <xdr:cNvSpPr txBox="1"/>
      </xdr:nvSpPr>
      <xdr:spPr>
        <a:xfrm>
          <a:off x="15798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134408</xdr:rowOff>
    </xdr:from>
    <xdr:to>
      <xdr:col>72</xdr:col>
      <xdr:colOff>203200</xdr:colOff>
      <xdr:row>63</xdr:row>
      <xdr:rowOff>156528</xdr:rowOff>
    </xdr:to>
    <xdr:cxnSp macro="">
      <xdr:nvCxnSpPr>
        <xdr:cNvPr id="330" name="直線コネクタ 329"/>
        <xdr:cNvCxnSpPr/>
      </xdr:nvCxnSpPr>
      <xdr:spPr>
        <a:xfrm flipV="1">
          <a:off x="14401800" y="10935758"/>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48595</xdr:rowOff>
    </xdr:from>
    <xdr:ext cx="762000" cy="259045"/>
    <xdr:sp macro="" textlink="">
      <xdr:nvSpPr>
        <xdr:cNvPr id="332" name="テキスト ボックス 331"/>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146473</xdr:rowOff>
    </xdr:from>
    <xdr:to>
      <xdr:col>68</xdr:col>
      <xdr:colOff>152400</xdr:colOff>
      <xdr:row>63</xdr:row>
      <xdr:rowOff>156528</xdr:rowOff>
    </xdr:to>
    <xdr:cxnSp macro="">
      <xdr:nvCxnSpPr>
        <xdr:cNvPr id="333" name="直線コネクタ 332"/>
        <xdr:cNvCxnSpPr/>
      </xdr:nvCxnSpPr>
      <xdr:spPr>
        <a:xfrm>
          <a:off x="13512800" y="1094782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48595</xdr:rowOff>
    </xdr:from>
    <xdr:ext cx="762000" cy="259045"/>
    <xdr:sp macro="" textlink="">
      <xdr:nvSpPr>
        <xdr:cNvPr id="335" name="テキスト ボックス 334"/>
        <xdr:cNvSpPr txBox="1"/>
      </xdr:nvSpPr>
      <xdr:spPr>
        <a:xfrm>
          <a:off x="14020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6" name="フローチャート: 判断 335"/>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66692</xdr:rowOff>
    </xdr:from>
    <xdr:ext cx="762000" cy="259045"/>
    <xdr:sp macro="" textlink="">
      <xdr:nvSpPr>
        <xdr:cNvPr id="337" name="テキスト ボックス 336"/>
        <xdr:cNvSpPr txBox="1"/>
      </xdr:nvSpPr>
      <xdr:spPr>
        <a:xfrm>
          <a:off x="13131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50906</xdr:rowOff>
    </xdr:from>
    <xdr:to>
      <xdr:col>81</xdr:col>
      <xdr:colOff>95250</xdr:colOff>
      <xdr:row>64</xdr:row>
      <xdr:rowOff>152506</xdr:rowOff>
    </xdr:to>
    <xdr:sp macro="" textlink="">
      <xdr:nvSpPr>
        <xdr:cNvPr id="343" name="楕円 342"/>
        <xdr:cNvSpPr/>
      </xdr:nvSpPr>
      <xdr:spPr>
        <a:xfrm>
          <a:off x="16967200" y="1102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22983</xdr:rowOff>
    </xdr:from>
    <xdr:ext cx="762000" cy="259045"/>
    <xdr:sp macro="" textlink="">
      <xdr:nvSpPr>
        <xdr:cNvPr id="344" name="定員管理の状況該当値テキスト"/>
        <xdr:cNvSpPr txBox="1"/>
      </xdr:nvSpPr>
      <xdr:spPr>
        <a:xfrm>
          <a:off x="17106900" y="1099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121814</xdr:rowOff>
    </xdr:from>
    <xdr:to>
      <xdr:col>77</xdr:col>
      <xdr:colOff>95250</xdr:colOff>
      <xdr:row>64</xdr:row>
      <xdr:rowOff>51964</xdr:rowOff>
    </xdr:to>
    <xdr:sp macro="" textlink="">
      <xdr:nvSpPr>
        <xdr:cNvPr id="345" name="楕円 344"/>
        <xdr:cNvSpPr/>
      </xdr:nvSpPr>
      <xdr:spPr>
        <a:xfrm>
          <a:off x="16129000" y="1092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36741</xdr:rowOff>
    </xdr:from>
    <xdr:ext cx="736600" cy="259045"/>
    <xdr:sp macro="" textlink="">
      <xdr:nvSpPr>
        <xdr:cNvPr id="346" name="テキスト ボックス 345"/>
        <xdr:cNvSpPr txBox="1"/>
      </xdr:nvSpPr>
      <xdr:spPr>
        <a:xfrm>
          <a:off x="15798800" y="11009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83608</xdr:rowOff>
    </xdr:from>
    <xdr:to>
      <xdr:col>73</xdr:col>
      <xdr:colOff>44450</xdr:colOff>
      <xdr:row>64</xdr:row>
      <xdr:rowOff>13758</xdr:rowOff>
    </xdr:to>
    <xdr:sp macro="" textlink="">
      <xdr:nvSpPr>
        <xdr:cNvPr id="347" name="楕円 346"/>
        <xdr:cNvSpPr/>
      </xdr:nvSpPr>
      <xdr:spPr>
        <a:xfrm>
          <a:off x="15240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169985</xdr:rowOff>
    </xdr:from>
    <xdr:ext cx="762000" cy="259045"/>
    <xdr:sp macro="" textlink="">
      <xdr:nvSpPr>
        <xdr:cNvPr id="348" name="テキスト ボックス 347"/>
        <xdr:cNvSpPr txBox="1"/>
      </xdr:nvSpPr>
      <xdr:spPr>
        <a:xfrm>
          <a:off x="14909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105728</xdr:rowOff>
    </xdr:from>
    <xdr:to>
      <xdr:col>68</xdr:col>
      <xdr:colOff>203200</xdr:colOff>
      <xdr:row>64</xdr:row>
      <xdr:rowOff>35878</xdr:rowOff>
    </xdr:to>
    <xdr:sp macro="" textlink="">
      <xdr:nvSpPr>
        <xdr:cNvPr id="349" name="楕円 348"/>
        <xdr:cNvSpPr/>
      </xdr:nvSpPr>
      <xdr:spPr>
        <a:xfrm>
          <a:off x="14351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20655</xdr:rowOff>
    </xdr:from>
    <xdr:ext cx="762000" cy="259045"/>
    <xdr:sp macro="" textlink="">
      <xdr:nvSpPr>
        <xdr:cNvPr id="350" name="テキスト ボックス 349"/>
        <xdr:cNvSpPr txBox="1"/>
      </xdr:nvSpPr>
      <xdr:spPr>
        <a:xfrm>
          <a:off x="14020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95673</xdr:rowOff>
    </xdr:from>
    <xdr:to>
      <xdr:col>64</xdr:col>
      <xdr:colOff>152400</xdr:colOff>
      <xdr:row>64</xdr:row>
      <xdr:rowOff>25823</xdr:rowOff>
    </xdr:to>
    <xdr:sp macro="" textlink="">
      <xdr:nvSpPr>
        <xdr:cNvPr id="351" name="楕円 350"/>
        <xdr:cNvSpPr/>
      </xdr:nvSpPr>
      <xdr:spPr>
        <a:xfrm>
          <a:off x="13462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10600</xdr:rowOff>
    </xdr:from>
    <xdr:ext cx="762000" cy="259045"/>
    <xdr:sp macro="" textlink="">
      <xdr:nvSpPr>
        <xdr:cNvPr id="352" name="テキスト ボックス 351"/>
        <xdr:cNvSpPr txBox="1"/>
      </xdr:nvSpPr>
      <xdr:spPr>
        <a:xfrm>
          <a:off x="13131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公債費の元利償還金が増加したため、実質公債費比率は前年度から</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０</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ポイント上昇した。元利償還金については、国の緊急経済対策を活用した市債の据置期間終了に伴う償還が本格化した平成２９年度から増加に転じている。また、北大阪急行線延伸や新駅周辺のまちづくり拠点施設整備にかかる元利金償還も増加していくため、今後一定期間は実質公債費比率の上昇が見込まれる。特定財源の確保や基金の活用により、可能な限り市債発行抑制を図り、引き続き高いレベルでの財政規律の維持に努める。　</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39</xdr:row>
      <xdr:rowOff>16933</xdr:rowOff>
    </xdr:to>
    <xdr:cxnSp macro="">
      <xdr:nvCxnSpPr>
        <xdr:cNvPr id="385" name="直線コネクタ 384"/>
        <xdr:cNvCxnSpPr/>
      </xdr:nvCxnSpPr>
      <xdr:spPr>
        <a:xfrm>
          <a:off x="16179800" y="662305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6"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91863</xdr:rowOff>
    </xdr:from>
    <xdr:to>
      <xdr:col>77</xdr:col>
      <xdr:colOff>44450</xdr:colOff>
      <xdr:row>38</xdr:row>
      <xdr:rowOff>107950</xdr:rowOff>
    </xdr:to>
    <xdr:cxnSp macro="">
      <xdr:nvCxnSpPr>
        <xdr:cNvPr id="388" name="直線コネクタ 387"/>
        <xdr:cNvCxnSpPr/>
      </xdr:nvCxnSpPr>
      <xdr:spPr>
        <a:xfrm>
          <a:off x="15290800" y="66069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90" name="テキスト ボックス 389"/>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91863</xdr:rowOff>
    </xdr:from>
    <xdr:to>
      <xdr:col>72</xdr:col>
      <xdr:colOff>203200</xdr:colOff>
      <xdr:row>38</xdr:row>
      <xdr:rowOff>107950</xdr:rowOff>
    </xdr:to>
    <xdr:cxnSp macro="">
      <xdr:nvCxnSpPr>
        <xdr:cNvPr id="391" name="直線コネクタ 390"/>
        <xdr:cNvCxnSpPr/>
      </xdr:nvCxnSpPr>
      <xdr:spPr>
        <a:xfrm flipV="1">
          <a:off x="14401800" y="66069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393" name="テキスト ボックス 392"/>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38</xdr:row>
      <xdr:rowOff>164254</xdr:rowOff>
    </xdr:to>
    <xdr:cxnSp macro="">
      <xdr:nvCxnSpPr>
        <xdr:cNvPr id="394" name="直線コネクタ 393"/>
        <xdr:cNvCxnSpPr/>
      </xdr:nvCxnSpPr>
      <xdr:spPr>
        <a:xfrm flipV="1">
          <a:off x="13512800" y="66230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6" name="テキスト ボックス 395"/>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7" name="フローチャート: 判断 396"/>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98" name="テキスト ボックス 397"/>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404" name="楕円 403"/>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154110</xdr:rowOff>
    </xdr:from>
    <xdr:ext cx="762000" cy="259045"/>
    <xdr:sp macro="" textlink="">
      <xdr:nvSpPr>
        <xdr:cNvPr id="405" name="公債費負担の状況該当値テキスト"/>
        <xdr:cNvSpPr txBox="1"/>
      </xdr:nvSpPr>
      <xdr:spPr>
        <a:xfrm>
          <a:off x="17106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406" name="楕円 405"/>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407" name="テキスト ボックス 406"/>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41063</xdr:rowOff>
    </xdr:from>
    <xdr:to>
      <xdr:col>73</xdr:col>
      <xdr:colOff>44450</xdr:colOff>
      <xdr:row>38</xdr:row>
      <xdr:rowOff>142663</xdr:rowOff>
    </xdr:to>
    <xdr:sp macro="" textlink="">
      <xdr:nvSpPr>
        <xdr:cNvPr id="408" name="楕円 407"/>
        <xdr:cNvSpPr/>
      </xdr:nvSpPr>
      <xdr:spPr>
        <a:xfrm>
          <a:off x="15240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152840</xdr:rowOff>
    </xdr:from>
    <xdr:ext cx="762000" cy="259045"/>
    <xdr:sp macro="" textlink="">
      <xdr:nvSpPr>
        <xdr:cNvPr id="409" name="テキスト ボックス 408"/>
        <xdr:cNvSpPr txBox="1"/>
      </xdr:nvSpPr>
      <xdr:spPr>
        <a:xfrm>
          <a:off x="14909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57150</xdr:rowOff>
    </xdr:from>
    <xdr:to>
      <xdr:col>68</xdr:col>
      <xdr:colOff>203200</xdr:colOff>
      <xdr:row>38</xdr:row>
      <xdr:rowOff>158750</xdr:rowOff>
    </xdr:to>
    <xdr:sp macro="" textlink="">
      <xdr:nvSpPr>
        <xdr:cNvPr id="410" name="楕円 409"/>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168927</xdr:rowOff>
    </xdr:from>
    <xdr:ext cx="762000" cy="259045"/>
    <xdr:sp macro="" textlink="">
      <xdr:nvSpPr>
        <xdr:cNvPr id="411" name="テキスト ボックス 410"/>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113454</xdr:rowOff>
    </xdr:from>
    <xdr:to>
      <xdr:col>64</xdr:col>
      <xdr:colOff>152400</xdr:colOff>
      <xdr:row>39</xdr:row>
      <xdr:rowOff>43604</xdr:rowOff>
    </xdr:to>
    <xdr:sp macro="" textlink="">
      <xdr:nvSpPr>
        <xdr:cNvPr id="412" name="楕円 411"/>
        <xdr:cNvSpPr/>
      </xdr:nvSpPr>
      <xdr:spPr>
        <a:xfrm>
          <a:off x="13462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53780</xdr:rowOff>
    </xdr:from>
    <xdr:ext cx="762000" cy="259045"/>
    <xdr:sp macro="" textlink="">
      <xdr:nvSpPr>
        <xdr:cNvPr id="413" name="テキスト ボックス 412"/>
        <xdr:cNvSpPr txBox="1"/>
      </xdr:nvSpPr>
      <xdr:spPr>
        <a:xfrm>
          <a:off x="13131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将来負担比率は▲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１９</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％となり、前年度から</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１１．６</a:t>
          </a:r>
          <a:r>
            <a:rPr kumimoji="1" lang="ja-JP" altLang="ja-JP" sz="1100" baseline="0">
              <a:solidFill>
                <a:srgbClr val="000000"/>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悪化</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となった。これは主に、大量退職期がピークを過ぎたことで退職手当支給予定額が減少した一方で、北大阪急行線延伸整備をはじめとしたビッグプロジェクトにより地方債残高</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が大幅に</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増加</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したことによるものである。今後は、</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資産と負債のバランスを見極めながら、財政規律を高いレベルで堅持する。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98714</xdr:rowOff>
    </xdr:from>
    <xdr:ext cx="762000" cy="259045"/>
    <xdr:sp macro="" textlink="">
      <xdr:nvSpPr>
        <xdr:cNvPr id="449" name="将来負担の状況平均値テキスト"/>
        <xdr:cNvSpPr txBox="1"/>
      </xdr:nvSpPr>
      <xdr:spPr>
        <a:xfrm>
          <a:off x="17106900" y="2327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0" name="フローチャート: 判断 449"/>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53" name="フローチャート: 判断 452"/>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4" name="テキスト ボックス 453"/>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55" name="フローチャート: 判断 45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56" name="テキスト ボックス 45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57" name="フローチャート: 判断 456"/>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58" name="テキスト ボックス 457"/>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大阪府箕面市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138,377
135,397
47.90
69,718,711
63,653,150
2,121,519
26,534,301
48,288,482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２７</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年度の給与構造改革の実施など、総人件費の抑制に取り組んだ結果、平成</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２７</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年度から</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ポイント改善した。しかし、類似団体に比べて構成する一部事務組合等が少なく、直営で事業を実施していることや、図書館等の公共施設を多く設置し、職員数が多いことが主な要因となり、人件費は類似団体</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内</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平均</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値</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と比べて依然高い水準にある。引き続き、職員数の適正化及び人件費の縮減に努める。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58420</xdr:rowOff>
    </xdr:from>
    <xdr:to>
      <xdr:col>24</xdr:col>
      <xdr:colOff>25400</xdr:colOff>
      <xdr:row>40</xdr:row>
      <xdr:rowOff>111760</xdr:rowOff>
    </xdr:to>
    <xdr:cxnSp macro="">
      <xdr:nvCxnSpPr>
        <xdr:cNvPr id="66" name="直線コネクタ 65"/>
        <xdr:cNvCxnSpPr/>
      </xdr:nvCxnSpPr>
      <xdr:spPr>
        <a:xfrm flipV="1">
          <a:off x="3987800" y="69164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123207</xdr:rowOff>
    </xdr:from>
    <xdr:ext cx="762000" cy="259045"/>
    <xdr:sp macro="" textlink="">
      <xdr:nvSpPr>
        <xdr:cNvPr id="67"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111760</xdr:rowOff>
    </xdr:from>
    <xdr:to>
      <xdr:col>19</xdr:col>
      <xdr:colOff>187325</xdr:colOff>
      <xdr:row>41</xdr:row>
      <xdr:rowOff>31750</xdr:rowOff>
    </xdr:to>
    <xdr:cxnSp macro="">
      <xdr:nvCxnSpPr>
        <xdr:cNvPr id="69" name="直線コネクタ 68"/>
        <xdr:cNvCxnSpPr/>
      </xdr:nvCxnSpPr>
      <xdr:spPr>
        <a:xfrm flipV="1">
          <a:off x="3098800" y="6969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104140</xdr:rowOff>
    </xdr:from>
    <xdr:to>
      <xdr:col>15</xdr:col>
      <xdr:colOff>98425</xdr:colOff>
      <xdr:row>41</xdr:row>
      <xdr:rowOff>31750</xdr:rowOff>
    </xdr:to>
    <xdr:cxnSp macro="">
      <xdr:nvCxnSpPr>
        <xdr:cNvPr id="72" name="直線コネクタ 71"/>
        <xdr:cNvCxnSpPr/>
      </xdr:nvCxnSpPr>
      <xdr:spPr>
        <a:xfrm>
          <a:off x="2209800" y="6962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73660</xdr:rowOff>
    </xdr:from>
    <xdr:to>
      <xdr:col>11</xdr:col>
      <xdr:colOff>9525</xdr:colOff>
      <xdr:row>40</xdr:row>
      <xdr:rowOff>104140</xdr:rowOff>
    </xdr:to>
    <xdr:cxnSp macro="">
      <xdr:nvCxnSpPr>
        <xdr:cNvPr id="75" name="直線コネクタ 74"/>
        <xdr:cNvCxnSpPr/>
      </xdr:nvCxnSpPr>
      <xdr:spPr>
        <a:xfrm>
          <a:off x="1320800" y="6931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xdr:rowOff>
    </xdr:from>
    <xdr:to>
      <xdr:col>24</xdr:col>
      <xdr:colOff>76200</xdr:colOff>
      <xdr:row>40</xdr:row>
      <xdr:rowOff>109220</xdr:rowOff>
    </xdr:to>
    <xdr:sp macro="" textlink="">
      <xdr:nvSpPr>
        <xdr:cNvPr id="85" name="楕円 84"/>
        <xdr:cNvSpPr/>
      </xdr:nvSpPr>
      <xdr:spPr>
        <a:xfrm>
          <a:off x="47752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87647</xdr:rowOff>
    </xdr:from>
    <xdr:ext cx="762000" cy="259045"/>
    <xdr:sp macro="" textlink="">
      <xdr:nvSpPr>
        <xdr:cNvPr id="86" name="人件費該当値テキスト"/>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60960</xdr:rowOff>
    </xdr:from>
    <xdr:to>
      <xdr:col>20</xdr:col>
      <xdr:colOff>38100</xdr:colOff>
      <xdr:row>40</xdr:row>
      <xdr:rowOff>162560</xdr:rowOff>
    </xdr:to>
    <xdr:sp macro="" textlink="">
      <xdr:nvSpPr>
        <xdr:cNvPr id="87" name="楕円 86"/>
        <xdr:cNvSpPr/>
      </xdr:nvSpPr>
      <xdr:spPr>
        <a:xfrm>
          <a:off x="3937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147337</xdr:rowOff>
    </xdr:from>
    <xdr:ext cx="736600" cy="259045"/>
    <xdr:sp macro="" textlink="">
      <xdr:nvSpPr>
        <xdr:cNvPr id="88" name="テキスト ボックス 87"/>
        <xdr:cNvSpPr txBox="1"/>
      </xdr:nvSpPr>
      <xdr:spPr>
        <a:xfrm>
          <a:off x="3606800" y="700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152400</xdr:rowOff>
    </xdr:from>
    <xdr:to>
      <xdr:col>15</xdr:col>
      <xdr:colOff>149225</xdr:colOff>
      <xdr:row>41</xdr:row>
      <xdr:rowOff>82550</xdr:rowOff>
    </xdr:to>
    <xdr:sp macro="" textlink="">
      <xdr:nvSpPr>
        <xdr:cNvPr id="89" name="楕円 88"/>
        <xdr:cNvSpPr/>
      </xdr:nvSpPr>
      <xdr:spPr>
        <a:xfrm>
          <a:off x="3048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67327</xdr:rowOff>
    </xdr:from>
    <xdr:ext cx="762000" cy="259045"/>
    <xdr:sp macro="" textlink="">
      <xdr:nvSpPr>
        <xdr:cNvPr id="90" name="テキスト ボックス 89"/>
        <xdr:cNvSpPr txBox="1"/>
      </xdr:nvSpPr>
      <xdr:spPr>
        <a:xfrm>
          <a:off x="2717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53340</xdr:rowOff>
    </xdr:from>
    <xdr:to>
      <xdr:col>11</xdr:col>
      <xdr:colOff>60325</xdr:colOff>
      <xdr:row>40</xdr:row>
      <xdr:rowOff>154940</xdr:rowOff>
    </xdr:to>
    <xdr:sp macro="" textlink="">
      <xdr:nvSpPr>
        <xdr:cNvPr id="91" name="楕円 90"/>
        <xdr:cNvSpPr/>
      </xdr:nvSpPr>
      <xdr:spPr>
        <a:xfrm>
          <a:off x="2159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139717</xdr:rowOff>
    </xdr:from>
    <xdr:ext cx="762000" cy="259045"/>
    <xdr:sp macro="" textlink="">
      <xdr:nvSpPr>
        <xdr:cNvPr id="92" name="テキスト ボックス 91"/>
        <xdr:cNvSpPr txBox="1"/>
      </xdr:nvSpPr>
      <xdr:spPr>
        <a:xfrm>
          <a:off x="1828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22860</xdr:rowOff>
    </xdr:from>
    <xdr:to>
      <xdr:col>6</xdr:col>
      <xdr:colOff>171450</xdr:colOff>
      <xdr:row>40</xdr:row>
      <xdr:rowOff>124460</xdr:rowOff>
    </xdr:to>
    <xdr:sp macro="" textlink="">
      <xdr:nvSpPr>
        <xdr:cNvPr id="93" name="楕円 92"/>
        <xdr:cNvSpPr/>
      </xdr:nvSpPr>
      <xdr:spPr>
        <a:xfrm>
          <a:off x="1270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109237</xdr:rowOff>
    </xdr:from>
    <xdr:ext cx="762000" cy="259045"/>
    <xdr:sp macro="" textlink="">
      <xdr:nvSpPr>
        <xdr:cNvPr id="94" name="テキスト ボックス 93"/>
        <xdr:cNvSpPr txBox="1"/>
      </xdr:nvSpPr>
      <xdr:spPr>
        <a:xfrm>
          <a:off x="939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物件費が依然として類似団体内平均値を上回っているのは、消防やごみ処理を単独実施していることが主な要因であり、また、</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平成３０年度から開始した</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環境クリーンセンターの包括運営委託</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、また</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学校給食やごみ収集、公共施設の管理運営などの多くを外部委託していることも理由となっている。今後も委託化による物件費の増加は続く見込みである。引き続き、様々な分野で近隣団体との広域連携を図るなどし、コスト削減を図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85090</xdr:rowOff>
    </xdr:from>
    <xdr:to>
      <xdr:col>82</xdr:col>
      <xdr:colOff>107950</xdr:colOff>
      <xdr:row>17</xdr:row>
      <xdr:rowOff>115570</xdr:rowOff>
    </xdr:to>
    <xdr:cxnSp macro="">
      <xdr:nvCxnSpPr>
        <xdr:cNvPr id="127" name="直線コネクタ 126"/>
        <xdr:cNvCxnSpPr/>
      </xdr:nvCxnSpPr>
      <xdr:spPr>
        <a:xfrm>
          <a:off x="15671800" y="29997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8907</xdr:rowOff>
    </xdr:from>
    <xdr:ext cx="762000" cy="259045"/>
    <xdr:sp macro="" textlink="">
      <xdr:nvSpPr>
        <xdr:cNvPr id="128" name="物件費平均値テキスト"/>
        <xdr:cNvSpPr txBox="1"/>
      </xdr:nvSpPr>
      <xdr:spPr>
        <a:xfrm>
          <a:off x="1659890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85090</xdr:rowOff>
    </xdr:to>
    <xdr:cxnSp macro="">
      <xdr:nvCxnSpPr>
        <xdr:cNvPr id="130" name="直線コネクタ 129"/>
        <xdr:cNvCxnSpPr/>
      </xdr:nvCxnSpPr>
      <xdr:spPr>
        <a:xfrm>
          <a:off x="14782800" y="2938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2" name="テキスト ボックス 131"/>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31750</xdr:rowOff>
    </xdr:to>
    <xdr:cxnSp macro="">
      <xdr:nvCxnSpPr>
        <xdr:cNvPr id="133" name="直線コネクタ 132"/>
        <xdr:cNvCxnSpPr/>
      </xdr:nvCxnSpPr>
      <xdr:spPr>
        <a:xfrm flipV="1">
          <a:off x="13893800" y="2938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5" name="テキスト ボックス 134"/>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157480</xdr:rowOff>
    </xdr:from>
    <xdr:to>
      <xdr:col>69</xdr:col>
      <xdr:colOff>92075</xdr:colOff>
      <xdr:row>17</xdr:row>
      <xdr:rowOff>31750</xdr:rowOff>
    </xdr:to>
    <xdr:cxnSp macro="">
      <xdr:nvCxnSpPr>
        <xdr:cNvPr id="136" name="直線コネクタ 135"/>
        <xdr:cNvCxnSpPr/>
      </xdr:nvCxnSpPr>
      <xdr:spPr>
        <a:xfrm>
          <a:off x="13004800" y="2900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38" name="テキスト ボックス 137"/>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40" name="テキスト ボックス 139"/>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6" name="楕円 145"/>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7"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34290</xdr:rowOff>
    </xdr:from>
    <xdr:to>
      <xdr:col>78</xdr:col>
      <xdr:colOff>120650</xdr:colOff>
      <xdr:row>17</xdr:row>
      <xdr:rowOff>135890</xdr:rowOff>
    </xdr:to>
    <xdr:sp macro="" textlink="">
      <xdr:nvSpPr>
        <xdr:cNvPr id="148" name="楕円 147"/>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120667</xdr:rowOff>
    </xdr:from>
    <xdr:ext cx="736600" cy="259045"/>
    <xdr:sp macro="" textlink="">
      <xdr:nvSpPr>
        <xdr:cNvPr id="149" name="テキスト ボックス 148"/>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50" name="楕円 149"/>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51" name="テキスト ボックス 150"/>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2" name="楕円 151"/>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53" name="テキスト ボックス 152"/>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54" name="楕円 153"/>
        <xdr:cNvSpPr/>
      </xdr:nvSpPr>
      <xdr:spPr>
        <a:xfrm>
          <a:off x="12954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55" name="テキスト ボックス 154"/>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保育所定員拡大に伴う教育・保育給付費や障害児通所給付費が増加傾向にあり、前年度比で</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ポイントの増加となった。今後も、教育・保育無償化に伴う給付費の増加や、高齢化の進展に伴う社会保障関係費の増は不可避であり、扶助費にかかる経常収支比率は上昇していくものと見込まれる。社会構造としての問題であり、本市単独での解決は不可能なため、国による社会保障財源の安定的な確保が望まれ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132443</xdr:rowOff>
    </xdr:to>
    <xdr:cxnSp macro="">
      <xdr:nvCxnSpPr>
        <xdr:cNvPr id="190" name="直線コネクタ 189"/>
        <xdr:cNvCxnSpPr/>
      </xdr:nvCxnSpPr>
      <xdr:spPr>
        <a:xfrm>
          <a:off x="3987800" y="9581243"/>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160762</xdr:rowOff>
    </xdr:from>
    <xdr:ext cx="762000" cy="259045"/>
    <xdr:sp macro="" textlink="">
      <xdr:nvSpPr>
        <xdr:cNvPr id="191"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151493</xdr:rowOff>
    </xdr:to>
    <xdr:cxnSp macro="">
      <xdr:nvCxnSpPr>
        <xdr:cNvPr id="193" name="直線コネクタ 192"/>
        <xdr:cNvCxnSpPr/>
      </xdr:nvCxnSpPr>
      <xdr:spPr>
        <a:xfrm>
          <a:off x="3098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195" name="テキスト ボックス 194"/>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118835</xdr:rowOff>
    </xdr:to>
    <xdr:cxnSp macro="">
      <xdr:nvCxnSpPr>
        <xdr:cNvPr id="196" name="直線コネクタ 195"/>
        <xdr:cNvCxnSpPr/>
      </xdr:nvCxnSpPr>
      <xdr:spPr>
        <a:xfrm>
          <a:off x="2209800" y="94615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148772</xdr:rowOff>
    </xdr:from>
    <xdr:to>
      <xdr:col>11</xdr:col>
      <xdr:colOff>9525</xdr:colOff>
      <xdr:row>55</xdr:row>
      <xdr:rowOff>31750</xdr:rowOff>
    </xdr:to>
    <xdr:cxnSp macro="">
      <xdr:nvCxnSpPr>
        <xdr:cNvPr id="199" name="直線コネクタ 198"/>
        <xdr:cNvCxnSpPr/>
      </xdr:nvCxnSpPr>
      <xdr:spPr>
        <a:xfrm>
          <a:off x="1320800" y="9407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2" name="フローチャート: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209" name="楕円 208"/>
        <xdr:cNvSpPr/>
      </xdr:nvSpPr>
      <xdr:spPr>
        <a:xfrm>
          <a:off x="4775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53720</xdr:rowOff>
    </xdr:from>
    <xdr:ext cx="762000" cy="259045"/>
    <xdr:sp macro="" textlink="">
      <xdr:nvSpPr>
        <xdr:cNvPr id="210" name="扶助費該当値テキスト"/>
        <xdr:cNvSpPr txBox="1"/>
      </xdr:nvSpPr>
      <xdr:spPr>
        <a:xfrm>
          <a:off x="4914900" y="96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11" name="楕円 210"/>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212" name="テキスト ボックス 211"/>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3" name="楕円 212"/>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14" name="テキスト ボックス 213"/>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5" name="楕円 214"/>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6" name="テキスト ボックス 215"/>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97972</xdr:rowOff>
    </xdr:from>
    <xdr:to>
      <xdr:col>6</xdr:col>
      <xdr:colOff>171450</xdr:colOff>
      <xdr:row>55</xdr:row>
      <xdr:rowOff>28122</xdr:rowOff>
    </xdr:to>
    <xdr:sp macro="" textlink="">
      <xdr:nvSpPr>
        <xdr:cNvPr id="217" name="楕円 216"/>
        <xdr:cNvSpPr/>
      </xdr:nvSpPr>
      <xdr:spPr>
        <a:xfrm>
          <a:off x="1270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38299</xdr:rowOff>
    </xdr:from>
    <xdr:ext cx="762000" cy="259045"/>
    <xdr:sp macro="" textlink="">
      <xdr:nvSpPr>
        <xdr:cNvPr id="218" name="テキスト ボックス 217"/>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繰出金については、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前</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まで</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横ばいの状況であったが、介護や医療にかかる繰出は、高齢化の進展とともに増加する可能性が非常に高く、今後の動向を注視していく必要がある。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維持補修費については、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平成３０年度から</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環境クリーンセンターにおいて包括運営委託が始まったことにより、維持補修にかかる経費が物件費に振り替わったことで、比率が大きく改善した。</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56243</xdr:rowOff>
    </xdr:to>
    <xdr:cxnSp macro="">
      <xdr:nvCxnSpPr>
        <xdr:cNvPr id="253" name="直線コネクタ 252"/>
        <xdr:cNvCxnSpPr/>
      </xdr:nvCxnSpPr>
      <xdr:spPr>
        <a:xfrm>
          <a:off x="15671800" y="96465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78212</xdr:rowOff>
    </xdr:from>
    <xdr:ext cx="762000" cy="259045"/>
    <xdr:sp macro="" textlink="">
      <xdr:nvSpPr>
        <xdr:cNvPr id="254" name="その他平均値テキスト"/>
        <xdr:cNvSpPr txBox="1"/>
      </xdr:nvSpPr>
      <xdr:spPr>
        <a:xfrm>
          <a:off x="16598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56</xdr:row>
      <xdr:rowOff>132443</xdr:rowOff>
    </xdr:to>
    <xdr:cxnSp macro="">
      <xdr:nvCxnSpPr>
        <xdr:cNvPr id="256" name="直線コネクタ 255"/>
        <xdr:cNvCxnSpPr/>
      </xdr:nvCxnSpPr>
      <xdr:spPr>
        <a:xfrm flipV="1">
          <a:off x="14782800" y="9646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58" name="テキスト ボックス 257"/>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132443</xdr:rowOff>
    </xdr:to>
    <xdr:cxnSp macro="">
      <xdr:nvCxnSpPr>
        <xdr:cNvPr id="259" name="直線コネクタ 258"/>
        <xdr:cNvCxnSpPr/>
      </xdr:nvCxnSpPr>
      <xdr:spPr>
        <a:xfrm>
          <a:off x="13893800" y="9690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1" name="テキスト ボックス 260"/>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34472</xdr:rowOff>
    </xdr:from>
    <xdr:to>
      <xdr:col>69</xdr:col>
      <xdr:colOff>92075</xdr:colOff>
      <xdr:row>56</xdr:row>
      <xdr:rowOff>88900</xdr:rowOff>
    </xdr:to>
    <xdr:cxnSp macro="">
      <xdr:nvCxnSpPr>
        <xdr:cNvPr id="262" name="直線コネクタ 261"/>
        <xdr:cNvCxnSpPr/>
      </xdr:nvCxnSpPr>
      <xdr:spPr>
        <a:xfrm>
          <a:off x="13004800" y="9635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4" name="テキスト ボックス 263"/>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72" name="楕円 271"/>
        <xdr:cNvSpPr/>
      </xdr:nvSpPr>
      <xdr:spPr>
        <a:xfrm>
          <a:off x="16459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21970</xdr:rowOff>
    </xdr:from>
    <xdr:ext cx="762000" cy="259045"/>
    <xdr:sp macro="" textlink="">
      <xdr:nvSpPr>
        <xdr:cNvPr id="273" name="その他該当値テキスト"/>
        <xdr:cNvSpPr txBox="1"/>
      </xdr:nvSpPr>
      <xdr:spPr>
        <a:xfrm>
          <a:off x="16598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4" name="楕円 273"/>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106334</xdr:rowOff>
    </xdr:from>
    <xdr:ext cx="736600" cy="259045"/>
    <xdr:sp macro="" textlink="">
      <xdr:nvSpPr>
        <xdr:cNvPr id="275" name="テキスト ボックス 274"/>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81643</xdr:rowOff>
    </xdr:from>
    <xdr:to>
      <xdr:col>74</xdr:col>
      <xdr:colOff>31750</xdr:colOff>
      <xdr:row>57</xdr:row>
      <xdr:rowOff>11793</xdr:rowOff>
    </xdr:to>
    <xdr:sp macro="" textlink="">
      <xdr:nvSpPr>
        <xdr:cNvPr id="276" name="楕円 275"/>
        <xdr:cNvSpPr/>
      </xdr:nvSpPr>
      <xdr:spPr>
        <a:xfrm>
          <a:off x="14732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21970</xdr:rowOff>
    </xdr:from>
    <xdr:ext cx="762000" cy="259045"/>
    <xdr:sp macro="" textlink="">
      <xdr:nvSpPr>
        <xdr:cNvPr id="277" name="テキスト ボックス 276"/>
        <xdr:cNvSpPr txBox="1"/>
      </xdr:nvSpPr>
      <xdr:spPr>
        <a:xfrm>
          <a:off x="14401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8" name="楕円 277"/>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9" name="テキスト ボックス 278"/>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155122</xdr:rowOff>
    </xdr:from>
    <xdr:to>
      <xdr:col>65</xdr:col>
      <xdr:colOff>53975</xdr:colOff>
      <xdr:row>56</xdr:row>
      <xdr:rowOff>85272</xdr:rowOff>
    </xdr:to>
    <xdr:sp macro="" textlink="">
      <xdr:nvSpPr>
        <xdr:cNvPr id="280" name="楕円 279"/>
        <xdr:cNvSpPr/>
      </xdr:nvSpPr>
      <xdr:spPr>
        <a:xfrm>
          <a:off x="12954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95449</xdr:rowOff>
    </xdr:from>
    <xdr:ext cx="762000" cy="259045"/>
    <xdr:sp macro="" textlink="">
      <xdr:nvSpPr>
        <xdr:cNvPr id="281" name="テキスト ボックス 280"/>
        <xdr:cNvSpPr txBox="1"/>
      </xdr:nvSpPr>
      <xdr:spPr>
        <a:xfrm>
          <a:off x="12623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補助費等にかかる経常収支比率が類似団体内平均値を下回っているのは、構成する一部事務組合等が少なく、特にごみ処理を単独実施していることや、行財政改革の一環で、企業会計や外郭団体などへの補助金等の見直しを行ってきたことが主な要因である。今後、教育・保育施設の運営費補助などは増加する見込みではあるが、引き続き補助負担の必要性をしっかりと見極め、負担軽減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167822</xdr:rowOff>
    </xdr:from>
    <xdr:to>
      <xdr:col>82</xdr:col>
      <xdr:colOff>107950</xdr:colOff>
      <xdr:row>34</xdr:row>
      <xdr:rowOff>61686</xdr:rowOff>
    </xdr:to>
    <xdr:cxnSp macro="">
      <xdr:nvCxnSpPr>
        <xdr:cNvPr id="316" name="直線コネクタ 315"/>
        <xdr:cNvCxnSpPr/>
      </xdr:nvCxnSpPr>
      <xdr:spPr>
        <a:xfrm flipV="1">
          <a:off x="15671800" y="582567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108149</xdr:rowOff>
    </xdr:from>
    <xdr:ext cx="762000" cy="259045"/>
    <xdr:sp macro="" textlink="">
      <xdr:nvSpPr>
        <xdr:cNvPr id="317"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61686</xdr:rowOff>
    </xdr:from>
    <xdr:to>
      <xdr:col>78</xdr:col>
      <xdr:colOff>69850</xdr:colOff>
      <xdr:row>34</xdr:row>
      <xdr:rowOff>83457</xdr:rowOff>
    </xdr:to>
    <xdr:cxnSp macro="">
      <xdr:nvCxnSpPr>
        <xdr:cNvPr id="319" name="直線コネクタ 318"/>
        <xdr:cNvCxnSpPr/>
      </xdr:nvCxnSpPr>
      <xdr:spPr>
        <a:xfrm flipV="1">
          <a:off x="14782800" y="5890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21" name="テキスト ボックス 320"/>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83457</xdr:rowOff>
    </xdr:from>
    <xdr:to>
      <xdr:col>73</xdr:col>
      <xdr:colOff>180975</xdr:colOff>
      <xdr:row>34</xdr:row>
      <xdr:rowOff>83457</xdr:rowOff>
    </xdr:to>
    <xdr:cxnSp macro="">
      <xdr:nvCxnSpPr>
        <xdr:cNvPr id="322" name="直線コネクタ 321"/>
        <xdr:cNvCxnSpPr/>
      </xdr:nvCxnSpPr>
      <xdr:spPr>
        <a:xfrm>
          <a:off x="13893800" y="5912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4" name="テキスト ボックス 323"/>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156936</xdr:rowOff>
    </xdr:from>
    <xdr:to>
      <xdr:col>69</xdr:col>
      <xdr:colOff>92075</xdr:colOff>
      <xdr:row>34</xdr:row>
      <xdr:rowOff>83457</xdr:rowOff>
    </xdr:to>
    <xdr:cxnSp macro="">
      <xdr:nvCxnSpPr>
        <xdr:cNvPr id="325" name="直線コネクタ 324"/>
        <xdr:cNvCxnSpPr/>
      </xdr:nvCxnSpPr>
      <xdr:spPr>
        <a:xfrm>
          <a:off x="13004800" y="58147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18341</xdr:rowOff>
    </xdr:from>
    <xdr:ext cx="762000" cy="259045"/>
    <xdr:sp macro="" textlink="">
      <xdr:nvSpPr>
        <xdr:cNvPr id="327" name="テキスト ボックス 326"/>
        <xdr:cNvSpPr txBox="1"/>
      </xdr:nvSpPr>
      <xdr:spPr>
        <a:xfrm>
          <a:off x="13512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28" name="フローチャート: 判断 327"/>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102705</xdr:rowOff>
    </xdr:from>
    <xdr:ext cx="762000" cy="259045"/>
    <xdr:sp macro="" textlink="">
      <xdr:nvSpPr>
        <xdr:cNvPr id="329" name="テキスト ボックス 328"/>
        <xdr:cNvSpPr txBox="1"/>
      </xdr:nvSpPr>
      <xdr:spPr>
        <a:xfrm>
          <a:off x="12623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117022</xdr:rowOff>
    </xdr:from>
    <xdr:to>
      <xdr:col>82</xdr:col>
      <xdr:colOff>158750</xdr:colOff>
      <xdr:row>34</xdr:row>
      <xdr:rowOff>47172</xdr:rowOff>
    </xdr:to>
    <xdr:sp macro="" textlink="">
      <xdr:nvSpPr>
        <xdr:cNvPr id="335" name="楕円 334"/>
        <xdr:cNvSpPr/>
      </xdr:nvSpPr>
      <xdr:spPr>
        <a:xfrm>
          <a:off x="164592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133549</xdr:rowOff>
    </xdr:from>
    <xdr:ext cx="762000" cy="259045"/>
    <xdr:sp macro="" textlink="">
      <xdr:nvSpPr>
        <xdr:cNvPr id="336" name="補助費等該当値テキスト"/>
        <xdr:cNvSpPr txBox="1"/>
      </xdr:nvSpPr>
      <xdr:spPr>
        <a:xfrm>
          <a:off x="165989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10886</xdr:rowOff>
    </xdr:from>
    <xdr:to>
      <xdr:col>78</xdr:col>
      <xdr:colOff>120650</xdr:colOff>
      <xdr:row>34</xdr:row>
      <xdr:rowOff>112486</xdr:rowOff>
    </xdr:to>
    <xdr:sp macro="" textlink="">
      <xdr:nvSpPr>
        <xdr:cNvPr id="337" name="楕円 336"/>
        <xdr:cNvSpPr/>
      </xdr:nvSpPr>
      <xdr:spPr>
        <a:xfrm>
          <a:off x="15621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122663</xdr:rowOff>
    </xdr:from>
    <xdr:ext cx="736600" cy="259045"/>
    <xdr:sp macro="" textlink="">
      <xdr:nvSpPr>
        <xdr:cNvPr id="338" name="テキスト ボックス 337"/>
        <xdr:cNvSpPr txBox="1"/>
      </xdr:nvSpPr>
      <xdr:spPr>
        <a:xfrm>
          <a:off x="15290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32657</xdr:rowOff>
    </xdr:from>
    <xdr:to>
      <xdr:col>74</xdr:col>
      <xdr:colOff>31750</xdr:colOff>
      <xdr:row>34</xdr:row>
      <xdr:rowOff>134257</xdr:rowOff>
    </xdr:to>
    <xdr:sp macro="" textlink="">
      <xdr:nvSpPr>
        <xdr:cNvPr id="339" name="楕円 338"/>
        <xdr:cNvSpPr/>
      </xdr:nvSpPr>
      <xdr:spPr>
        <a:xfrm>
          <a:off x="14732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144434</xdr:rowOff>
    </xdr:from>
    <xdr:ext cx="762000" cy="259045"/>
    <xdr:sp macro="" textlink="">
      <xdr:nvSpPr>
        <xdr:cNvPr id="340" name="テキスト ボックス 339"/>
        <xdr:cNvSpPr txBox="1"/>
      </xdr:nvSpPr>
      <xdr:spPr>
        <a:xfrm>
          <a:off x="14401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32657</xdr:rowOff>
    </xdr:from>
    <xdr:to>
      <xdr:col>69</xdr:col>
      <xdr:colOff>142875</xdr:colOff>
      <xdr:row>34</xdr:row>
      <xdr:rowOff>134257</xdr:rowOff>
    </xdr:to>
    <xdr:sp macro="" textlink="">
      <xdr:nvSpPr>
        <xdr:cNvPr id="341" name="楕円 340"/>
        <xdr:cNvSpPr/>
      </xdr:nvSpPr>
      <xdr:spPr>
        <a:xfrm>
          <a:off x="13843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144434</xdr:rowOff>
    </xdr:from>
    <xdr:ext cx="762000" cy="259045"/>
    <xdr:sp macro="" textlink="">
      <xdr:nvSpPr>
        <xdr:cNvPr id="342" name="テキスト ボックス 341"/>
        <xdr:cNvSpPr txBox="1"/>
      </xdr:nvSpPr>
      <xdr:spPr>
        <a:xfrm>
          <a:off x="13512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106136</xdr:rowOff>
    </xdr:from>
    <xdr:to>
      <xdr:col>65</xdr:col>
      <xdr:colOff>53975</xdr:colOff>
      <xdr:row>34</xdr:row>
      <xdr:rowOff>36286</xdr:rowOff>
    </xdr:to>
    <xdr:sp macro="" textlink="">
      <xdr:nvSpPr>
        <xdr:cNvPr id="343" name="楕円 342"/>
        <xdr:cNvSpPr/>
      </xdr:nvSpPr>
      <xdr:spPr>
        <a:xfrm>
          <a:off x="12954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46463</xdr:rowOff>
    </xdr:from>
    <xdr:ext cx="762000" cy="259045"/>
    <xdr:sp macro="" textlink="">
      <xdr:nvSpPr>
        <xdr:cNvPr id="344" name="テキスト ボックス 343"/>
        <xdr:cNvSpPr txBox="1"/>
      </xdr:nvSpPr>
      <xdr:spPr>
        <a:xfrm>
          <a:off x="12623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国の緊急経済対策を活用した市債について、据置期間終了に伴う</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元金</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償還</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が平成２９年から</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開始</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したこと</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より、公債費が増加</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して</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おり、公債費にかかる経常収支比率は前年度から０．</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ポイント上昇した。今後、北大阪急行線延伸や新駅周辺整備にかかる元利償還が増加するため、比率は一定期間上昇が続く見込みである。基金を活用し、市債発行抑制を図るなどの手立てを講じ、公債費負担を軽減し、過度に市債に依存しない財政運営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142240</xdr:rowOff>
    </xdr:from>
    <xdr:to>
      <xdr:col>24</xdr:col>
      <xdr:colOff>25400</xdr:colOff>
      <xdr:row>74</xdr:row>
      <xdr:rowOff>149860</xdr:rowOff>
    </xdr:to>
    <xdr:cxnSp macro="">
      <xdr:nvCxnSpPr>
        <xdr:cNvPr id="377" name="直線コネクタ 376"/>
        <xdr:cNvCxnSpPr/>
      </xdr:nvCxnSpPr>
      <xdr:spPr>
        <a:xfrm>
          <a:off x="3987800" y="12829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101616</xdr:rowOff>
    </xdr:from>
    <xdr:ext cx="762000" cy="259045"/>
    <xdr:sp macro="" textlink="">
      <xdr:nvSpPr>
        <xdr:cNvPr id="378" name="公債費平均値テキスト"/>
        <xdr:cNvSpPr txBox="1"/>
      </xdr:nvSpPr>
      <xdr:spPr>
        <a:xfrm>
          <a:off x="4914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74</xdr:row>
      <xdr:rowOff>142240</xdr:rowOff>
    </xdr:to>
    <xdr:cxnSp macro="">
      <xdr:nvCxnSpPr>
        <xdr:cNvPr id="380" name="直線コネクタ 379"/>
        <xdr:cNvCxnSpPr/>
      </xdr:nvCxnSpPr>
      <xdr:spPr>
        <a:xfrm>
          <a:off x="3098800" y="12814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2" name="テキスト ボックス 381"/>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104140</xdr:rowOff>
    </xdr:from>
    <xdr:to>
      <xdr:col>15</xdr:col>
      <xdr:colOff>98425</xdr:colOff>
      <xdr:row>74</xdr:row>
      <xdr:rowOff>127000</xdr:rowOff>
    </xdr:to>
    <xdr:cxnSp macro="">
      <xdr:nvCxnSpPr>
        <xdr:cNvPr id="383" name="直線コネクタ 382"/>
        <xdr:cNvCxnSpPr/>
      </xdr:nvCxnSpPr>
      <xdr:spPr>
        <a:xfrm>
          <a:off x="2209800" y="12791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5" name="テキスト ボックス 384"/>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81280</xdr:rowOff>
    </xdr:from>
    <xdr:to>
      <xdr:col>11</xdr:col>
      <xdr:colOff>9525</xdr:colOff>
      <xdr:row>74</xdr:row>
      <xdr:rowOff>104140</xdr:rowOff>
    </xdr:to>
    <xdr:cxnSp macro="">
      <xdr:nvCxnSpPr>
        <xdr:cNvPr id="386" name="直線コネクタ 385"/>
        <xdr:cNvCxnSpPr/>
      </xdr:nvCxnSpPr>
      <xdr:spPr>
        <a:xfrm>
          <a:off x="1320800" y="12768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9" name="フローチャート: 判断 388"/>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90" name="テキスト ボックス 389"/>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99060</xdr:rowOff>
    </xdr:from>
    <xdr:to>
      <xdr:col>24</xdr:col>
      <xdr:colOff>76200</xdr:colOff>
      <xdr:row>75</xdr:row>
      <xdr:rowOff>29210</xdr:rowOff>
    </xdr:to>
    <xdr:sp macro="" textlink="">
      <xdr:nvSpPr>
        <xdr:cNvPr id="396" name="楕円 395"/>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115587</xdr:rowOff>
    </xdr:from>
    <xdr:ext cx="762000" cy="259045"/>
    <xdr:sp macro="" textlink="">
      <xdr:nvSpPr>
        <xdr:cNvPr id="397" name="公債費該当値テキスト"/>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91440</xdr:rowOff>
    </xdr:from>
    <xdr:to>
      <xdr:col>20</xdr:col>
      <xdr:colOff>38100</xdr:colOff>
      <xdr:row>75</xdr:row>
      <xdr:rowOff>21590</xdr:rowOff>
    </xdr:to>
    <xdr:sp macro="" textlink="">
      <xdr:nvSpPr>
        <xdr:cNvPr id="398" name="楕円 397"/>
        <xdr:cNvSpPr/>
      </xdr:nvSpPr>
      <xdr:spPr>
        <a:xfrm>
          <a:off x="3937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31767</xdr:rowOff>
    </xdr:from>
    <xdr:ext cx="736600" cy="259045"/>
    <xdr:sp macro="" textlink="">
      <xdr:nvSpPr>
        <xdr:cNvPr id="399" name="テキスト ボックス 398"/>
        <xdr:cNvSpPr txBox="1"/>
      </xdr:nvSpPr>
      <xdr:spPr>
        <a:xfrm>
          <a:off x="3606800" y="1254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76200</xdr:rowOff>
    </xdr:from>
    <xdr:to>
      <xdr:col>15</xdr:col>
      <xdr:colOff>149225</xdr:colOff>
      <xdr:row>75</xdr:row>
      <xdr:rowOff>6350</xdr:rowOff>
    </xdr:to>
    <xdr:sp macro="" textlink="">
      <xdr:nvSpPr>
        <xdr:cNvPr id="400" name="楕円 399"/>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16527</xdr:rowOff>
    </xdr:from>
    <xdr:ext cx="762000" cy="259045"/>
    <xdr:sp macro="" textlink="">
      <xdr:nvSpPr>
        <xdr:cNvPr id="401" name="テキスト ボックス 400"/>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53340</xdr:rowOff>
    </xdr:from>
    <xdr:to>
      <xdr:col>11</xdr:col>
      <xdr:colOff>60325</xdr:colOff>
      <xdr:row>74</xdr:row>
      <xdr:rowOff>154940</xdr:rowOff>
    </xdr:to>
    <xdr:sp macro="" textlink="">
      <xdr:nvSpPr>
        <xdr:cNvPr id="402" name="楕円 401"/>
        <xdr:cNvSpPr/>
      </xdr:nvSpPr>
      <xdr:spPr>
        <a:xfrm>
          <a:off x="2159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165117</xdr:rowOff>
    </xdr:from>
    <xdr:ext cx="762000" cy="259045"/>
    <xdr:sp macro="" textlink="">
      <xdr:nvSpPr>
        <xdr:cNvPr id="403" name="テキスト ボックス 402"/>
        <xdr:cNvSpPr txBox="1"/>
      </xdr:nvSpPr>
      <xdr:spPr>
        <a:xfrm>
          <a:off x="1828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30480</xdr:rowOff>
    </xdr:from>
    <xdr:to>
      <xdr:col>6</xdr:col>
      <xdr:colOff>171450</xdr:colOff>
      <xdr:row>74</xdr:row>
      <xdr:rowOff>132080</xdr:rowOff>
    </xdr:to>
    <xdr:sp macro="" textlink="">
      <xdr:nvSpPr>
        <xdr:cNvPr id="404" name="楕円 403"/>
        <xdr:cNvSpPr/>
      </xdr:nvSpPr>
      <xdr:spPr>
        <a:xfrm>
          <a:off x="1270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142257</xdr:rowOff>
    </xdr:from>
    <xdr:ext cx="762000" cy="259045"/>
    <xdr:sp macro="" textlink="">
      <xdr:nvSpPr>
        <xdr:cNvPr id="405" name="テキスト ボックス 404"/>
        <xdr:cNvSpPr txBox="1"/>
      </xdr:nvSpPr>
      <xdr:spPr>
        <a:xfrm>
          <a:off x="939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補助費等とその他については、類似団体内平均値を下回ったが、図書館等の公共施設が多いことや構成する一部事務組合が少なく、平成３０年度から開始した環境クリーンセンターの包括運営委託</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や</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ごみ処理</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単独実施</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により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人件費及び物件費が嵩み、公債費以外の経常収支比率が類似団体内平均値を大きく上回った。今後も、これまで行ってきた行財政改革を引き継ぎながら、さらなる効率化を図るとともに、近隣団体との新たな広域連携に着手するなど、徹底的なコスト削減に取り組む。</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31750</xdr:rowOff>
    </xdr:from>
    <xdr:to>
      <xdr:col>82</xdr:col>
      <xdr:colOff>107950</xdr:colOff>
      <xdr:row>79</xdr:row>
      <xdr:rowOff>77470</xdr:rowOff>
    </xdr:to>
    <xdr:cxnSp macro="">
      <xdr:nvCxnSpPr>
        <xdr:cNvPr id="438" name="直線コネクタ 437"/>
        <xdr:cNvCxnSpPr/>
      </xdr:nvCxnSpPr>
      <xdr:spPr>
        <a:xfrm>
          <a:off x="15671800" y="13576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43197</xdr:rowOff>
    </xdr:from>
    <xdr:ext cx="762000" cy="259045"/>
    <xdr:sp macro="" textlink="">
      <xdr:nvSpPr>
        <xdr:cNvPr id="439"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31750</xdr:rowOff>
    </xdr:from>
    <xdr:to>
      <xdr:col>78</xdr:col>
      <xdr:colOff>69850</xdr:colOff>
      <xdr:row>79</xdr:row>
      <xdr:rowOff>115570</xdr:rowOff>
    </xdr:to>
    <xdr:cxnSp macro="">
      <xdr:nvCxnSpPr>
        <xdr:cNvPr id="441" name="直線コネクタ 440"/>
        <xdr:cNvCxnSpPr/>
      </xdr:nvCxnSpPr>
      <xdr:spPr>
        <a:xfrm flipV="1">
          <a:off x="14782800" y="13576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79</xdr:row>
      <xdr:rowOff>115570</xdr:rowOff>
    </xdr:to>
    <xdr:cxnSp macro="">
      <xdr:nvCxnSpPr>
        <xdr:cNvPr id="444" name="直線コネクタ 443"/>
        <xdr:cNvCxnSpPr/>
      </xdr:nvCxnSpPr>
      <xdr:spPr>
        <a:xfrm>
          <a:off x="13893800" y="134772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46" name="テキスト ボックス 445"/>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54611</xdr:rowOff>
    </xdr:from>
    <xdr:to>
      <xdr:col>69</xdr:col>
      <xdr:colOff>92075</xdr:colOff>
      <xdr:row>78</xdr:row>
      <xdr:rowOff>104139</xdr:rowOff>
    </xdr:to>
    <xdr:cxnSp macro="">
      <xdr:nvCxnSpPr>
        <xdr:cNvPr id="447" name="直線コネクタ 446"/>
        <xdr:cNvCxnSpPr/>
      </xdr:nvCxnSpPr>
      <xdr:spPr>
        <a:xfrm>
          <a:off x="13004800" y="13256261"/>
          <a:ext cx="8890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9" name="テキスト ボックス 448"/>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0" name="フローチャート: 判断 449"/>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51" name="テキスト ボックス 450"/>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26670</xdr:rowOff>
    </xdr:from>
    <xdr:to>
      <xdr:col>82</xdr:col>
      <xdr:colOff>158750</xdr:colOff>
      <xdr:row>79</xdr:row>
      <xdr:rowOff>128270</xdr:rowOff>
    </xdr:to>
    <xdr:sp macro="" textlink="">
      <xdr:nvSpPr>
        <xdr:cNvPr id="457" name="楕円 456"/>
        <xdr:cNvSpPr/>
      </xdr:nvSpPr>
      <xdr:spPr>
        <a:xfrm>
          <a:off x="164592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170197</xdr:rowOff>
    </xdr:from>
    <xdr:ext cx="762000" cy="259045"/>
    <xdr:sp macro="" textlink="">
      <xdr:nvSpPr>
        <xdr:cNvPr id="458" name="公債費以外該当値テキスト"/>
        <xdr:cNvSpPr txBox="1"/>
      </xdr:nvSpPr>
      <xdr:spPr>
        <a:xfrm>
          <a:off x="165989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152400</xdr:rowOff>
    </xdr:from>
    <xdr:to>
      <xdr:col>78</xdr:col>
      <xdr:colOff>120650</xdr:colOff>
      <xdr:row>79</xdr:row>
      <xdr:rowOff>82550</xdr:rowOff>
    </xdr:to>
    <xdr:sp macro="" textlink="">
      <xdr:nvSpPr>
        <xdr:cNvPr id="459" name="楕円 458"/>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67327</xdr:rowOff>
    </xdr:from>
    <xdr:ext cx="736600" cy="259045"/>
    <xdr:sp macro="" textlink="">
      <xdr:nvSpPr>
        <xdr:cNvPr id="460" name="テキスト ボックス 459"/>
        <xdr:cNvSpPr txBox="1"/>
      </xdr:nvSpPr>
      <xdr:spPr>
        <a:xfrm>
          <a:off x="15290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64770</xdr:rowOff>
    </xdr:from>
    <xdr:to>
      <xdr:col>74</xdr:col>
      <xdr:colOff>31750</xdr:colOff>
      <xdr:row>79</xdr:row>
      <xdr:rowOff>166370</xdr:rowOff>
    </xdr:to>
    <xdr:sp macro="" textlink="">
      <xdr:nvSpPr>
        <xdr:cNvPr id="461" name="楕円 460"/>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151147</xdr:rowOff>
    </xdr:from>
    <xdr:ext cx="762000" cy="259045"/>
    <xdr:sp macro="" textlink="">
      <xdr:nvSpPr>
        <xdr:cNvPr id="462" name="テキスト ボックス 461"/>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63" name="楕円 462"/>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64" name="テキスト ボックス 463"/>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65" name="楕円 464"/>
        <xdr:cNvSpPr/>
      </xdr:nvSpPr>
      <xdr:spPr>
        <a:xfrm>
          <a:off x="12954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90188</xdr:rowOff>
    </xdr:from>
    <xdr:ext cx="762000" cy="259045"/>
    <xdr:sp macro="" textlink="">
      <xdr:nvSpPr>
        <xdr:cNvPr id="466" name="テキスト ボックス 465"/>
        <xdr:cNvSpPr txBox="1"/>
      </xdr:nvSpPr>
      <xdr:spPr>
        <a:xfrm>
          <a:off x="12623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大阪府箕面市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129003</xdr:rowOff>
    </xdr:from>
    <xdr:to>
      <xdr:col>29</xdr:col>
      <xdr:colOff>127000</xdr:colOff>
      <xdr:row>14</xdr:row>
      <xdr:rowOff>149250</xdr:rowOff>
    </xdr:to>
    <xdr:cxnSp macro="">
      <xdr:nvCxnSpPr>
        <xdr:cNvPr id="52" name="直線コネクタ 51"/>
        <xdr:cNvCxnSpPr/>
      </xdr:nvCxnSpPr>
      <xdr:spPr bwMode="auto">
        <a:xfrm flipV="1">
          <a:off x="5003800" y="2576928"/>
          <a:ext cx="647700" cy="20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138226</xdr:rowOff>
    </xdr:from>
    <xdr:ext cx="762000" cy="259045"/>
    <xdr:sp macro="" textlink="">
      <xdr:nvSpPr>
        <xdr:cNvPr id="53" name="人口1人当たり決算額の推移平均値テキスト130"/>
        <xdr:cNvSpPr txBox="1"/>
      </xdr:nvSpPr>
      <xdr:spPr>
        <a:xfrm>
          <a:off x="5740400" y="2757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149250</xdr:rowOff>
    </xdr:from>
    <xdr:to>
      <xdr:col>26</xdr:col>
      <xdr:colOff>50800</xdr:colOff>
      <xdr:row>15</xdr:row>
      <xdr:rowOff>26068</xdr:rowOff>
    </xdr:to>
    <xdr:cxnSp macro="">
      <xdr:nvCxnSpPr>
        <xdr:cNvPr id="55" name="直線コネクタ 54"/>
        <xdr:cNvCxnSpPr/>
      </xdr:nvCxnSpPr>
      <xdr:spPr bwMode="auto">
        <a:xfrm flipV="1">
          <a:off x="4305300" y="2597175"/>
          <a:ext cx="698500" cy="48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99462</xdr:rowOff>
    </xdr:from>
    <xdr:ext cx="736600" cy="259045"/>
    <xdr:sp macro="" textlink="">
      <xdr:nvSpPr>
        <xdr:cNvPr id="57" name="テキスト ボックス 56"/>
        <xdr:cNvSpPr txBox="1"/>
      </xdr:nvSpPr>
      <xdr:spPr>
        <a:xfrm>
          <a:off x="4622800" y="2890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26068</xdr:rowOff>
    </xdr:from>
    <xdr:to>
      <xdr:col>22</xdr:col>
      <xdr:colOff>114300</xdr:colOff>
      <xdr:row>15</xdr:row>
      <xdr:rowOff>56961</xdr:rowOff>
    </xdr:to>
    <xdr:cxnSp macro="">
      <xdr:nvCxnSpPr>
        <xdr:cNvPr id="58" name="直線コネクタ 57"/>
        <xdr:cNvCxnSpPr/>
      </xdr:nvCxnSpPr>
      <xdr:spPr bwMode="auto">
        <a:xfrm flipV="1">
          <a:off x="3606800" y="2645443"/>
          <a:ext cx="698500" cy="30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105242</xdr:rowOff>
    </xdr:from>
    <xdr:ext cx="762000" cy="259045"/>
    <xdr:sp macro="" textlink="">
      <xdr:nvSpPr>
        <xdr:cNvPr id="60" name="テキスト ボックス 59"/>
        <xdr:cNvSpPr txBox="1"/>
      </xdr:nvSpPr>
      <xdr:spPr>
        <a:xfrm>
          <a:off x="39243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56961</xdr:rowOff>
    </xdr:from>
    <xdr:to>
      <xdr:col>18</xdr:col>
      <xdr:colOff>177800</xdr:colOff>
      <xdr:row>15</xdr:row>
      <xdr:rowOff>114046</xdr:rowOff>
    </xdr:to>
    <xdr:cxnSp macro="">
      <xdr:nvCxnSpPr>
        <xdr:cNvPr id="61" name="直線コネクタ 60"/>
        <xdr:cNvCxnSpPr/>
      </xdr:nvCxnSpPr>
      <xdr:spPr bwMode="auto">
        <a:xfrm flipV="1">
          <a:off x="2908300" y="2676336"/>
          <a:ext cx="698500" cy="57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111055</xdr:rowOff>
    </xdr:from>
    <xdr:ext cx="762000" cy="259045"/>
    <xdr:sp macro="" textlink="">
      <xdr:nvSpPr>
        <xdr:cNvPr id="63" name="テキスト ボックス 62"/>
        <xdr:cNvSpPr txBox="1"/>
      </xdr:nvSpPr>
      <xdr:spPr>
        <a:xfrm>
          <a:off x="32258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3973</xdr:rowOff>
    </xdr:from>
    <xdr:to>
      <xdr:col>15</xdr:col>
      <xdr:colOff>101600</xdr:colOff>
      <xdr:row>16</xdr:row>
      <xdr:rowOff>105573</xdr:rowOff>
    </xdr:to>
    <xdr:sp macro="" textlink="">
      <xdr:nvSpPr>
        <xdr:cNvPr id="64" name="フローチャート: 判断 63"/>
        <xdr:cNvSpPr/>
      </xdr:nvSpPr>
      <xdr:spPr bwMode="auto">
        <a:xfrm>
          <a:off x="2857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90350</xdr:rowOff>
    </xdr:from>
    <xdr:ext cx="762000" cy="259045"/>
    <xdr:sp macro="" textlink="">
      <xdr:nvSpPr>
        <xdr:cNvPr id="65" name="テキスト ボックス 64"/>
        <xdr:cNvSpPr txBox="1"/>
      </xdr:nvSpPr>
      <xdr:spPr>
        <a:xfrm>
          <a:off x="25273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78203</xdr:rowOff>
    </xdr:from>
    <xdr:to>
      <xdr:col>29</xdr:col>
      <xdr:colOff>177800</xdr:colOff>
      <xdr:row>15</xdr:row>
      <xdr:rowOff>8353</xdr:rowOff>
    </xdr:to>
    <xdr:sp macro="" textlink="">
      <xdr:nvSpPr>
        <xdr:cNvPr id="71" name="楕円 70"/>
        <xdr:cNvSpPr/>
      </xdr:nvSpPr>
      <xdr:spPr bwMode="auto">
        <a:xfrm>
          <a:off x="5600700" y="2526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94730</xdr:rowOff>
    </xdr:from>
    <xdr:ext cx="762000" cy="259045"/>
    <xdr:sp macro="" textlink="">
      <xdr:nvSpPr>
        <xdr:cNvPr id="72" name="人口1人当たり決算額の推移該当値テキスト130"/>
        <xdr:cNvSpPr txBox="1"/>
      </xdr:nvSpPr>
      <xdr:spPr>
        <a:xfrm>
          <a:off x="5740400" y="237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98450</xdr:rowOff>
    </xdr:from>
    <xdr:to>
      <xdr:col>26</xdr:col>
      <xdr:colOff>101600</xdr:colOff>
      <xdr:row>15</xdr:row>
      <xdr:rowOff>28600</xdr:rowOff>
    </xdr:to>
    <xdr:sp macro="" textlink="">
      <xdr:nvSpPr>
        <xdr:cNvPr id="73" name="楕円 72"/>
        <xdr:cNvSpPr/>
      </xdr:nvSpPr>
      <xdr:spPr bwMode="auto">
        <a:xfrm>
          <a:off x="4953000" y="2546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38777</xdr:rowOff>
    </xdr:from>
    <xdr:ext cx="736600" cy="259045"/>
    <xdr:sp macro="" textlink="">
      <xdr:nvSpPr>
        <xdr:cNvPr id="74" name="テキスト ボックス 73"/>
        <xdr:cNvSpPr txBox="1"/>
      </xdr:nvSpPr>
      <xdr:spPr>
        <a:xfrm>
          <a:off x="4622800" y="231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146718</xdr:rowOff>
    </xdr:from>
    <xdr:to>
      <xdr:col>22</xdr:col>
      <xdr:colOff>165100</xdr:colOff>
      <xdr:row>15</xdr:row>
      <xdr:rowOff>76868</xdr:rowOff>
    </xdr:to>
    <xdr:sp macro="" textlink="">
      <xdr:nvSpPr>
        <xdr:cNvPr id="75" name="楕円 74"/>
        <xdr:cNvSpPr/>
      </xdr:nvSpPr>
      <xdr:spPr bwMode="auto">
        <a:xfrm>
          <a:off x="4254500" y="2594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87045</xdr:rowOff>
    </xdr:from>
    <xdr:ext cx="762000" cy="259045"/>
    <xdr:sp macro="" textlink="">
      <xdr:nvSpPr>
        <xdr:cNvPr id="76" name="テキスト ボックス 75"/>
        <xdr:cNvSpPr txBox="1"/>
      </xdr:nvSpPr>
      <xdr:spPr>
        <a:xfrm>
          <a:off x="3924300" y="236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6161</xdr:rowOff>
    </xdr:from>
    <xdr:to>
      <xdr:col>19</xdr:col>
      <xdr:colOff>38100</xdr:colOff>
      <xdr:row>15</xdr:row>
      <xdr:rowOff>107761</xdr:rowOff>
    </xdr:to>
    <xdr:sp macro="" textlink="">
      <xdr:nvSpPr>
        <xdr:cNvPr id="77" name="楕円 76"/>
        <xdr:cNvSpPr/>
      </xdr:nvSpPr>
      <xdr:spPr bwMode="auto">
        <a:xfrm>
          <a:off x="3556000" y="2625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117938</xdr:rowOff>
    </xdr:from>
    <xdr:ext cx="762000" cy="259045"/>
    <xdr:sp macro="" textlink="">
      <xdr:nvSpPr>
        <xdr:cNvPr id="78" name="テキスト ボックス 77"/>
        <xdr:cNvSpPr txBox="1"/>
      </xdr:nvSpPr>
      <xdr:spPr>
        <a:xfrm>
          <a:off x="3225800" y="239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63246</xdr:rowOff>
    </xdr:from>
    <xdr:to>
      <xdr:col>15</xdr:col>
      <xdr:colOff>101600</xdr:colOff>
      <xdr:row>15</xdr:row>
      <xdr:rowOff>164846</xdr:rowOff>
    </xdr:to>
    <xdr:sp macro="" textlink="">
      <xdr:nvSpPr>
        <xdr:cNvPr id="79" name="楕円 78"/>
        <xdr:cNvSpPr/>
      </xdr:nvSpPr>
      <xdr:spPr bwMode="auto">
        <a:xfrm>
          <a:off x="2857500" y="2682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3573</xdr:rowOff>
    </xdr:from>
    <xdr:ext cx="762000" cy="259045"/>
    <xdr:sp macro="" textlink="">
      <xdr:nvSpPr>
        <xdr:cNvPr id="80" name="テキスト ボックス 79"/>
        <xdr:cNvSpPr txBox="1"/>
      </xdr:nvSpPr>
      <xdr:spPr>
        <a:xfrm>
          <a:off x="2527300" y="245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189454</xdr:rowOff>
    </xdr:from>
    <xdr:to>
      <xdr:col>29</xdr:col>
      <xdr:colOff>127000</xdr:colOff>
      <xdr:row>35</xdr:row>
      <xdr:rowOff>337861</xdr:rowOff>
    </xdr:to>
    <xdr:cxnSp macro="">
      <xdr:nvCxnSpPr>
        <xdr:cNvPr id="111" name="直線コネクタ 110"/>
        <xdr:cNvCxnSpPr/>
      </xdr:nvCxnSpPr>
      <xdr:spPr bwMode="auto">
        <a:xfrm flipV="1">
          <a:off x="5003800" y="6799804"/>
          <a:ext cx="647700" cy="148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207987</xdr:rowOff>
    </xdr:from>
    <xdr:ext cx="762000" cy="259045"/>
    <xdr:sp macro="" textlink="">
      <xdr:nvSpPr>
        <xdr:cNvPr id="112" name="人口1人当たり決算額の推移平均値テキスト445"/>
        <xdr:cNvSpPr txBox="1"/>
      </xdr:nvSpPr>
      <xdr:spPr>
        <a:xfrm>
          <a:off x="5740400" y="647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332877</xdr:rowOff>
    </xdr:from>
    <xdr:to>
      <xdr:col>26</xdr:col>
      <xdr:colOff>50800</xdr:colOff>
      <xdr:row>35</xdr:row>
      <xdr:rowOff>337861</xdr:rowOff>
    </xdr:to>
    <xdr:cxnSp macro="">
      <xdr:nvCxnSpPr>
        <xdr:cNvPr id="114" name="直線コネクタ 113"/>
        <xdr:cNvCxnSpPr/>
      </xdr:nvCxnSpPr>
      <xdr:spPr bwMode="auto">
        <a:xfrm>
          <a:off x="4305300" y="6943227"/>
          <a:ext cx="698500" cy="4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111122</xdr:rowOff>
    </xdr:from>
    <xdr:ext cx="736600" cy="259045"/>
    <xdr:sp macro="" textlink="">
      <xdr:nvSpPr>
        <xdr:cNvPr id="116" name="テキスト ボックス 115"/>
        <xdr:cNvSpPr txBox="1"/>
      </xdr:nvSpPr>
      <xdr:spPr>
        <a:xfrm>
          <a:off x="4622800" y="637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332877</xdr:rowOff>
    </xdr:from>
    <xdr:to>
      <xdr:col>22</xdr:col>
      <xdr:colOff>114300</xdr:colOff>
      <xdr:row>36</xdr:row>
      <xdr:rowOff>83703</xdr:rowOff>
    </xdr:to>
    <xdr:cxnSp macro="">
      <xdr:nvCxnSpPr>
        <xdr:cNvPr id="117" name="直線コネクタ 116"/>
        <xdr:cNvCxnSpPr/>
      </xdr:nvCxnSpPr>
      <xdr:spPr bwMode="auto">
        <a:xfrm flipV="1">
          <a:off x="3606800" y="6943227"/>
          <a:ext cx="698500" cy="93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93794</xdr:rowOff>
    </xdr:from>
    <xdr:ext cx="762000" cy="259045"/>
    <xdr:sp macro="" textlink="">
      <xdr:nvSpPr>
        <xdr:cNvPr id="119" name="テキスト ボックス 118"/>
        <xdr:cNvSpPr txBox="1"/>
      </xdr:nvSpPr>
      <xdr:spPr>
        <a:xfrm>
          <a:off x="39243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46670</xdr:rowOff>
    </xdr:from>
    <xdr:to>
      <xdr:col>18</xdr:col>
      <xdr:colOff>177800</xdr:colOff>
      <xdr:row>36</xdr:row>
      <xdr:rowOff>83703</xdr:rowOff>
    </xdr:to>
    <xdr:cxnSp macro="">
      <xdr:nvCxnSpPr>
        <xdr:cNvPr id="120" name="直線コネクタ 119"/>
        <xdr:cNvCxnSpPr/>
      </xdr:nvCxnSpPr>
      <xdr:spPr bwMode="auto">
        <a:xfrm>
          <a:off x="2908300" y="6999920"/>
          <a:ext cx="698500" cy="37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73403</xdr:rowOff>
    </xdr:from>
    <xdr:ext cx="762000" cy="259045"/>
    <xdr:sp macro="" textlink="">
      <xdr:nvSpPr>
        <xdr:cNvPr id="122" name="テキスト ボックス 121"/>
        <xdr:cNvSpPr txBox="1"/>
      </xdr:nvSpPr>
      <xdr:spPr>
        <a:xfrm>
          <a:off x="32258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304205</xdr:rowOff>
    </xdr:from>
    <xdr:to>
      <xdr:col>15</xdr:col>
      <xdr:colOff>101600</xdr:colOff>
      <xdr:row>35</xdr:row>
      <xdr:rowOff>62905</xdr:rowOff>
    </xdr:to>
    <xdr:sp macro="" textlink="">
      <xdr:nvSpPr>
        <xdr:cNvPr id="123" name="フローチャート: 判断 122"/>
        <xdr:cNvSpPr/>
      </xdr:nvSpPr>
      <xdr:spPr bwMode="auto">
        <a:xfrm>
          <a:off x="2857500" y="657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73082</xdr:rowOff>
    </xdr:from>
    <xdr:ext cx="762000" cy="259045"/>
    <xdr:sp macro="" textlink="">
      <xdr:nvSpPr>
        <xdr:cNvPr id="124" name="テキスト ボックス 123"/>
        <xdr:cNvSpPr txBox="1"/>
      </xdr:nvSpPr>
      <xdr:spPr>
        <a:xfrm>
          <a:off x="2527300" y="634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138654</xdr:rowOff>
    </xdr:from>
    <xdr:to>
      <xdr:col>29</xdr:col>
      <xdr:colOff>177800</xdr:colOff>
      <xdr:row>35</xdr:row>
      <xdr:rowOff>240254</xdr:rowOff>
    </xdr:to>
    <xdr:sp macro="" textlink="">
      <xdr:nvSpPr>
        <xdr:cNvPr id="130" name="楕円 129"/>
        <xdr:cNvSpPr/>
      </xdr:nvSpPr>
      <xdr:spPr bwMode="auto">
        <a:xfrm>
          <a:off x="5600700" y="6749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110731</xdr:rowOff>
    </xdr:from>
    <xdr:ext cx="762000" cy="259045"/>
    <xdr:sp macro="" textlink="">
      <xdr:nvSpPr>
        <xdr:cNvPr id="131" name="人口1人当たり決算額の推移該当値テキスト445"/>
        <xdr:cNvSpPr txBox="1"/>
      </xdr:nvSpPr>
      <xdr:spPr>
        <a:xfrm>
          <a:off x="5740400" y="672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287061</xdr:rowOff>
    </xdr:from>
    <xdr:to>
      <xdr:col>26</xdr:col>
      <xdr:colOff>101600</xdr:colOff>
      <xdr:row>36</xdr:row>
      <xdr:rowOff>45761</xdr:rowOff>
    </xdr:to>
    <xdr:sp macro="" textlink="">
      <xdr:nvSpPr>
        <xdr:cNvPr id="132" name="楕円 131"/>
        <xdr:cNvSpPr/>
      </xdr:nvSpPr>
      <xdr:spPr bwMode="auto">
        <a:xfrm>
          <a:off x="4953000" y="6897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30538</xdr:rowOff>
    </xdr:from>
    <xdr:ext cx="736600" cy="259045"/>
    <xdr:sp macro="" textlink="">
      <xdr:nvSpPr>
        <xdr:cNvPr id="133" name="テキスト ボックス 132"/>
        <xdr:cNvSpPr txBox="1"/>
      </xdr:nvSpPr>
      <xdr:spPr>
        <a:xfrm>
          <a:off x="4622800" y="698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282077</xdr:rowOff>
    </xdr:from>
    <xdr:to>
      <xdr:col>22</xdr:col>
      <xdr:colOff>165100</xdr:colOff>
      <xdr:row>36</xdr:row>
      <xdr:rowOff>40777</xdr:rowOff>
    </xdr:to>
    <xdr:sp macro="" textlink="">
      <xdr:nvSpPr>
        <xdr:cNvPr id="134" name="楕円 133"/>
        <xdr:cNvSpPr/>
      </xdr:nvSpPr>
      <xdr:spPr bwMode="auto">
        <a:xfrm>
          <a:off x="4254500" y="6892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25554</xdr:rowOff>
    </xdr:from>
    <xdr:ext cx="762000" cy="259045"/>
    <xdr:sp macro="" textlink="">
      <xdr:nvSpPr>
        <xdr:cNvPr id="135" name="テキスト ボックス 134"/>
        <xdr:cNvSpPr txBox="1"/>
      </xdr:nvSpPr>
      <xdr:spPr>
        <a:xfrm>
          <a:off x="3924300" y="697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32903</xdr:rowOff>
    </xdr:from>
    <xdr:to>
      <xdr:col>19</xdr:col>
      <xdr:colOff>38100</xdr:colOff>
      <xdr:row>36</xdr:row>
      <xdr:rowOff>134503</xdr:rowOff>
    </xdr:to>
    <xdr:sp macro="" textlink="">
      <xdr:nvSpPr>
        <xdr:cNvPr id="136" name="楕円 135"/>
        <xdr:cNvSpPr/>
      </xdr:nvSpPr>
      <xdr:spPr bwMode="auto">
        <a:xfrm>
          <a:off x="3556000" y="6986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119280</xdr:rowOff>
    </xdr:from>
    <xdr:ext cx="762000" cy="259045"/>
    <xdr:sp macro="" textlink="">
      <xdr:nvSpPr>
        <xdr:cNvPr id="137" name="テキスト ボックス 136"/>
        <xdr:cNvSpPr txBox="1"/>
      </xdr:nvSpPr>
      <xdr:spPr>
        <a:xfrm>
          <a:off x="32258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338770</xdr:rowOff>
    </xdr:from>
    <xdr:to>
      <xdr:col>15</xdr:col>
      <xdr:colOff>101600</xdr:colOff>
      <xdr:row>36</xdr:row>
      <xdr:rowOff>97470</xdr:rowOff>
    </xdr:to>
    <xdr:sp macro="" textlink="">
      <xdr:nvSpPr>
        <xdr:cNvPr id="138" name="楕円 137"/>
        <xdr:cNvSpPr/>
      </xdr:nvSpPr>
      <xdr:spPr bwMode="auto">
        <a:xfrm>
          <a:off x="2857500" y="6949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82247</xdr:rowOff>
    </xdr:from>
    <xdr:ext cx="762000" cy="259045"/>
    <xdr:sp macro="" textlink="">
      <xdr:nvSpPr>
        <xdr:cNvPr id="139" name="テキスト ボックス 138"/>
        <xdr:cNvSpPr txBox="1"/>
      </xdr:nvSpPr>
      <xdr:spPr>
        <a:xfrm>
          <a:off x="2527300" y="70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大阪府箕面市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138,377
135,397
47.90
69,718,711
63,653,150
2,121,519
26,534,301
48,288,482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166773</xdr:rowOff>
    </xdr:from>
    <xdr:to>
      <xdr:col>24</xdr:col>
      <xdr:colOff>63500</xdr:colOff>
      <xdr:row>32</xdr:row>
      <xdr:rowOff>28796</xdr:rowOff>
    </xdr:to>
    <xdr:cxnSp macro="">
      <xdr:nvCxnSpPr>
        <xdr:cNvPr id="63" name="直線コネクタ 62"/>
        <xdr:cNvCxnSpPr/>
      </xdr:nvCxnSpPr>
      <xdr:spPr>
        <a:xfrm>
          <a:off x="3797300" y="5481723"/>
          <a:ext cx="838200" cy="3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6323</xdr:rowOff>
    </xdr:from>
    <xdr:ext cx="534377" cy="259045"/>
    <xdr:sp macro="" textlink="">
      <xdr:nvSpPr>
        <xdr:cNvPr id="64" name="人件費平均値テキスト"/>
        <xdr:cNvSpPr txBox="1"/>
      </xdr:nvSpPr>
      <xdr:spPr>
        <a:xfrm>
          <a:off x="4686300" y="583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94372</xdr:rowOff>
    </xdr:from>
    <xdr:to>
      <xdr:col>19</xdr:col>
      <xdr:colOff>177800</xdr:colOff>
      <xdr:row>31</xdr:row>
      <xdr:rowOff>166773</xdr:rowOff>
    </xdr:to>
    <xdr:cxnSp macro="">
      <xdr:nvCxnSpPr>
        <xdr:cNvPr id="66" name="直線コネクタ 65"/>
        <xdr:cNvCxnSpPr/>
      </xdr:nvCxnSpPr>
      <xdr:spPr>
        <a:xfrm>
          <a:off x="2908300" y="5409322"/>
          <a:ext cx="889000" cy="7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124836</xdr:rowOff>
    </xdr:from>
    <xdr:ext cx="534377" cy="259045"/>
    <xdr:sp macro="" textlink="">
      <xdr:nvSpPr>
        <xdr:cNvPr id="68" name="テキスト ボックス 67"/>
        <xdr:cNvSpPr txBox="1"/>
      </xdr:nvSpPr>
      <xdr:spPr>
        <a:xfrm>
          <a:off x="3530111" y="595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94372</xdr:rowOff>
    </xdr:from>
    <xdr:to>
      <xdr:col>15</xdr:col>
      <xdr:colOff>50800</xdr:colOff>
      <xdr:row>32</xdr:row>
      <xdr:rowOff>81897</xdr:rowOff>
    </xdr:to>
    <xdr:cxnSp macro="">
      <xdr:nvCxnSpPr>
        <xdr:cNvPr id="69" name="直線コネクタ 68"/>
        <xdr:cNvCxnSpPr/>
      </xdr:nvCxnSpPr>
      <xdr:spPr>
        <a:xfrm flipV="1">
          <a:off x="2019300" y="5409322"/>
          <a:ext cx="889000" cy="15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137605</xdr:rowOff>
    </xdr:from>
    <xdr:ext cx="534377" cy="259045"/>
    <xdr:sp macro="" textlink="">
      <xdr:nvSpPr>
        <xdr:cNvPr id="71" name="テキスト ボックス 70"/>
        <xdr:cNvSpPr txBox="1"/>
      </xdr:nvSpPr>
      <xdr:spPr>
        <a:xfrm>
          <a:off x="2641111" y="59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36046</xdr:rowOff>
    </xdr:from>
    <xdr:to>
      <xdr:col>10</xdr:col>
      <xdr:colOff>114300</xdr:colOff>
      <xdr:row>32</xdr:row>
      <xdr:rowOff>81897</xdr:rowOff>
    </xdr:to>
    <xdr:cxnSp macro="">
      <xdr:nvCxnSpPr>
        <xdr:cNvPr id="72" name="直線コネクタ 71"/>
        <xdr:cNvCxnSpPr/>
      </xdr:nvCxnSpPr>
      <xdr:spPr>
        <a:xfrm>
          <a:off x="1130300" y="5522446"/>
          <a:ext cx="889000" cy="4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132282</xdr:rowOff>
    </xdr:from>
    <xdr:ext cx="534377" cy="259045"/>
    <xdr:sp macro="" textlink="">
      <xdr:nvSpPr>
        <xdr:cNvPr id="74" name="テキスト ボックス 73"/>
        <xdr:cNvSpPr txBox="1"/>
      </xdr:nvSpPr>
      <xdr:spPr>
        <a:xfrm>
          <a:off x="1752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170478</xdr:rowOff>
    </xdr:from>
    <xdr:to>
      <xdr:col>6</xdr:col>
      <xdr:colOff>38100</xdr:colOff>
      <xdr:row>34</xdr:row>
      <xdr:rowOff>100628</xdr:rowOff>
    </xdr:to>
    <xdr:sp macro="" textlink="">
      <xdr:nvSpPr>
        <xdr:cNvPr id="75" name="フローチャート: 判断 74"/>
        <xdr:cNvSpPr/>
      </xdr:nvSpPr>
      <xdr:spPr>
        <a:xfrm>
          <a:off x="1079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91755</xdr:rowOff>
    </xdr:from>
    <xdr:ext cx="534377" cy="259045"/>
    <xdr:sp macro="" textlink="">
      <xdr:nvSpPr>
        <xdr:cNvPr id="76" name="テキスト ボックス 75"/>
        <xdr:cNvSpPr txBox="1"/>
      </xdr:nvSpPr>
      <xdr:spPr>
        <a:xfrm>
          <a:off x="863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149446</xdr:rowOff>
    </xdr:from>
    <xdr:to>
      <xdr:col>24</xdr:col>
      <xdr:colOff>114300</xdr:colOff>
      <xdr:row>32</xdr:row>
      <xdr:rowOff>79596</xdr:rowOff>
    </xdr:to>
    <xdr:sp macro="" textlink="">
      <xdr:nvSpPr>
        <xdr:cNvPr id="82" name="楕円 81"/>
        <xdr:cNvSpPr/>
      </xdr:nvSpPr>
      <xdr:spPr>
        <a:xfrm>
          <a:off x="4584700" y="546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873</xdr:rowOff>
    </xdr:from>
    <xdr:ext cx="534377" cy="259045"/>
    <xdr:sp macro="" textlink="">
      <xdr:nvSpPr>
        <xdr:cNvPr id="83" name="人件費該当値テキスト"/>
        <xdr:cNvSpPr txBox="1"/>
      </xdr:nvSpPr>
      <xdr:spPr>
        <a:xfrm>
          <a:off x="4686300" y="531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115973</xdr:rowOff>
    </xdr:from>
    <xdr:to>
      <xdr:col>20</xdr:col>
      <xdr:colOff>38100</xdr:colOff>
      <xdr:row>32</xdr:row>
      <xdr:rowOff>46123</xdr:rowOff>
    </xdr:to>
    <xdr:sp macro="" textlink="">
      <xdr:nvSpPr>
        <xdr:cNvPr id="84" name="楕円 83"/>
        <xdr:cNvSpPr/>
      </xdr:nvSpPr>
      <xdr:spPr>
        <a:xfrm>
          <a:off x="3746500" y="54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62650</xdr:rowOff>
    </xdr:from>
    <xdr:ext cx="534377" cy="259045"/>
    <xdr:sp macro="" textlink="">
      <xdr:nvSpPr>
        <xdr:cNvPr id="85" name="テキスト ボックス 84"/>
        <xdr:cNvSpPr txBox="1"/>
      </xdr:nvSpPr>
      <xdr:spPr>
        <a:xfrm>
          <a:off x="3530111" y="520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43572</xdr:rowOff>
    </xdr:from>
    <xdr:to>
      <xdr:col>15</xdr:col>
      <xdr:colOff>101600</xdr:colOff>
      <xdr:row>31</xdr:row>
      <xdr:rowOff>145172</xdr:rowOff>
    </xdr:to>
    <xdr:sp macro="" textlink="">
      <xdr:nvSpPr>
        <xdr:cNvPr id="86" name="楕円 85"/>
        <xdr:cNvSpPr/>
      </xdr:nvSpPr>
      <xdr:spPr>
        <a:xfrm>
          <a:off x="2857500" y="535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161699</xdr:rowOff>
    </xdr:from>
    <xdr:ext cx="534377" cy="259045"/>
    <xdr:sp macro="" textlink="">
      <xdr:nvSpPr>
        <xdr:cNvPr id="87" name="テキスト ボックス 86"/>
        <xdr:cNvSpPr txBox="1"/>
      </xdr:nvSpPr>
      <xdr:spPr>
        <a:xfrm>
          <a:off x="2641111" y="51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31097</xdr:rowOff>
    </xdr:from>
    <xdr:to>
      <xdr:col>10</xdr:col>
      <xdr:colOff>165100</xdr:colOff>
      <xdr:row>32</xdr:row>
      <xdr:rowOff>132697</xdr:rowOff>
    </xdr:to>
    <xdr:sp macro="" textlink="">
      <xdr:nvSpPr>
        <xdr:cNvPr id="88" name="楕円 87"/>
        <xdr:cNvSpPr/>
      </xdr:nvSpPr>
      <xdr:spPr>
        <a:xfrm>
          <a:off x="1968500" y="55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149224</xdr:rowOff>
    </xdr:from>
    <xdr:ext cx="534377" cy="259045"/>
    <xdr:sp macro="" textlink="">
      <xdr:nvSpPr>
        <xdr:cNvPr id="89" name="テキスト ボックス 88"/>
        <xdr:cNvSpPr txBox="1"/>
      </xdr:nvSpPr>
      <xdr:spPr>
        <a:xfrm>
          <a:off x="1752111" y="529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156696</xdr:rowOff>
    </xdr:from>
    <xdr:to>
      <xdr:col>6</xdr:col>
      <xdr:colOff>38100</xdr:colOff>
      <xdr:row>32</xdr:row>
      <xdr:rowOff>86846</xdr:rowOff>
    </xdr:to>
    <xdr:sp macro="" textlink="">
      <xdr:nvSpPr>
        <xdr:cNvPr id="90" name="楕円 89"/>
        <xdr:cNvSpPr/>
      </xdr:nvSpPr>
      <xdr:spPr>
        <a:xfrm>
          <a:off x="1079500" y="54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103373</xdr:rowOff>
    </xdr:from>
    <xdr:ext cx="534377" cy="259045"/>
    <xdr:sp macro="" textlink="">
      <xdr:nvSpPr>
        <xdr:cNvPr id="91" name="テキスト ボックス 90"/>
        <xdr:cNvSpPr txBox="1"/>
      </xdr:nvSpPr>
      <xdr:spPr>
        <a:xfrm>
          <a:off x="863111" y="52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156864</xdr:rowOff>
    </xdr:from>
    <xdr:to>
      <xdr:col>24</xdr:col>
      <xdr:colOff>63500</xdr:colOff>
      <xdr:row>57</xdr:row>
      <xdr:rowOff>50660</xdr:rowOff>
    </xdr:to>
    <xdr:cxnSp macro="">
      <xdr:nvCxnSpPr>
        <xdr:cNvPr id="121" name="直線コネクタ 120"/>
        <xdr:cNvCxnSpPr/>
      </xdr:nvCxnSpPr>
      <xdr:spPr>
        <a:xfrm flipV="1">
          <a:off x="3797300" y="9758064"/>
          <a:ext cx="838200" cy="6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2329</xdr:rowOff>
    </xdr:from>
    <xdr:ext cx="534377" cy="259045"/>
    <xdr:sp macro="" textlink="">
      <xdr:nvSpPr>
        <xdr:cNvPr id="122" name="物件費平均値テキスト"/>
        <xdr:cNvSpPr txBox="1"/>
      </xdr:nvSpPr>
      <xdr:spPr>
        <a:xfrm>
          <a:off x="4686300" y="9774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50660</xdr:rowOff>
    </xdr:from>
    <xdr:to>
      <xdr:col>19</xdr:col>
      <xdr:colOff>177800</xdr:colOff>
      <xdr:row>57</xdr:row>
      <xdr:rowOff>108782</xdr:rowOff>
    </xdr:to>
    <xdr:cxnSp macro="">
      <xdr:nvCxnSpPr>
        <xdr:cNvPr id="124" name="直線コネクタ 123"/>
        <xdr:cNvCxnSpPr/>
      </xdr:nvCxnSpPr>
      <xdr:spPr>
        <a:xfrm flipV="1">
          <a:off x="2908300" y="9823310"/>
          <a:ext cx="889000" cy="5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165396</xdr:rowOff>
    </xdr:from>
    <xdr:ext cx="534377" cy="259045"/>
    <xdr:sp macro="" textlink="">
      <xdr:nvSpPr>
        <xdr:cNvPr id="126" name="テキスト ボックス 125"/>
        <xdr:cNvSpPr txBox="1"/>
      </xdr:nvSpPr>
      <xdr:spPr>
        <a:xfrm>
          <a:off x="3530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81921</xdr:rowOff>
    </xdr:from>
    <xdr:to>
      <xdr:col>15</xdr:col>
      <xdr:colOff>50800</xdr:colOff>
      <xdr:row>57</xdr:row>
      <xdr:rowOff>108782</xdr:rowOff>
    </xdr:to>
    <xdr:cxnSp macro="">
      <xdr:nvCxnSpPr>
        <xdr:cNvPr id="127" name="直線コネクタ 126"/>
        <xdr:cNvCxnSpPr/>
      </xdr:nvCxnSpPr>
      <xdr:spPr>
        <a:xfrm>
          <a:off x="2019300" y="9854571"/>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27989</xdr:rowOff>
    </xdr:from>
    <xdr:ext cx="534377" cy="259045"/>
    <xdr:sp macro="" textlink="">
      <xdr:nvSpPr>
        <xdr:cNvPr id="129" name="テキスト ボックス 128"/>
        <xdr:cNvSpPr txBox="1"/>
      </xdr:nvSpPr>
      <xdr:spPr>
        <a:xfrm>
          <a:off x="2641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81921</xdr:rowOff>
    </xdr:from>
    <xdr:to>
      <xdr:col>10</xdr:col>
      <xdr:colOff>114300</xdr:colOff>
      <xdr:row>57</xdr:row>
      <xdr:rowOff>118611</xdr:rowOff>
    </xdr:to>
    <xdr:cxnSp macro="">
      <xdr:nvCxnSpPr>
        <xdr:cNvPr id="130" name="直線コネクタ 129"/>
        <xdr:cNvCxnSpPr/>
      </xdr:nvCxnSpPr>
      <xdr:spPr>
        <a:xfrm flipV="1">
          <a:off x="1130300" y="9854571"/>
          <a:ext cx="8890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43267</xdr:rowOff>
    </xdr:from>
    <xdr:ext cx="534377" cy="259045"/>
    <xdr:sp macro="" textlink="">
      <xdr:nvSpPr>
        <xdr:cNvPr id="132" name="テキスト ボックス 131"/>
        <xdr:cNvSpPr txBox="1"/>
      </xdr:nvSpPr>
      <xdr:spPr>
        <a:xfrm>
          <a:off x="1752111" y="998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149631</xdr:rowOff>
    </xdr:from>
    <xdr:to>
      <xdr:col>6</xdr:col>
      <xdr:colOff>38100</xdr:colOff>
      <xdr:row>58</xdr:row>
      <xdr:rowOff>79781</xdr:rowOff>
    </xdr:to>
    <xdr:sp macro="" textlink="">
      <xdr:nvSpPr>
        <xdr:cNvPr id="133" name="フローチャート: 判断 132"/>
        <xdr:cNvSpPr/>
      </xdr:nvSpPr>
      <xdr:spPr>
        <a:xfrm>
          <a:off x="1079500" y="992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70908</xdr:rowOff>
    </xdr:from>
    <xdr:ext cx="534377" cy="259045"/>
    <xdr:sp macro="" textlink="">
      <xdr:nvSpPr>
        <xdr:cNvPr id="134" name="テキスト ボックス 133"/>
        <xdr:cNvSpPr txBox="1"/>
      </xdr:nvSpPr>
      <xdr:spPr>
        <a:xfrm>
          <a:off x="863111" y="100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106064</xdr:rowOff>
    </xdr:from>
    <xdr:to>
      <xdr:col>24</xdr:col>
      <xdr:colOff>114300</xdr:colOff>
      <xdr:row>57</xdr:row>
      <xdr:rowOff>36214</xdr:rowOff>
    </xdr:to>
    <xdr:sp macro="" textlink="">
      <xdr:nvSpPr>
        <xdr:cNvPr id="140" name="楕円 139"/>
        <xdr:cNvSpPr/>
      </xdr:nvSpPr>
      <xdr:spPr>
        <a:xfrm>
          <a:off x="4584700" y="97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128941</xdr:rowOff>
    </xdr:from>
    <xdr:ext cx="534377" cy="259045"/>
    <xdr:sp macro="" textlink="">
      <xdr:nvSpPr>
        <xdr:cNvPr id="141" name="物件費該当値テキスト"/>
        <xdr:cNvSpPr txBox="1"/>
      </xdr:nvSpPr>
      <xdr:spPr>
        <a:xfrm>
          <a:off x="4686300" y="955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171310</xdr:rowOff>
    </xdr:from>
    <xdr:to>
      <xdr:col>20</xdr:col>
      <xdr:colOff>38100</xdr:colOff>
      <xdr:row>57</xdr:row>
      <xdr:rowOff>101460</xdr:rowOff>
    </xdr:to>
    <xdr:sp macro="" textlink="">
      <xdr:nvSpPr>
        <xdr:cNvPr id="142" name="楕円 141"/>
        <xdr:cNvSpPr/>
      </xdr:nvSpPr>
      <xdr:spPr>
        <a:xfrm>
          <a:off x="3746500" y="97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43" name="テキスト ボックス 142"/>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57982</xdr:rowOff>
    </xdr:from>
    <xdr:to>
      <xdr:col>15</xdr:col>
      <xdr:colOff>101600</xdr:colOff>
      <xdr:row>57</xdr:row>
      <xdr:rowOff>159582</xdr:rowOff>
    </xdr:to>
    <xdr:sp macro="" textlink="">
      <xdr:nvSpPr>
        <xdr:cNvPr id="144" name="楕円 143"/>
        <xdr:cNvSpPr/>
      </xdr:nvSpPr>
      <xdr:spPr>
        <a:xfrm>
          <a:off x="2857500" y="983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4659</xdr:rowOff>
    </xdr:from>
    <xdr:ext cx="534377" cy="259045"/>
    <xdr:sp macro="" textlink="">
      <xdr:nvSpPr>
        <xdr:cNvPr id="145" name="テキスト ボックス 144"/>
        <xdr:cNvSpPr txBox="1"/>
      </xdr:nvSpPr>
      <xdr:spPr>
        <a:xfrm>
          <a:off x="2641111" y="960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31121</xdr:rowOff>
    </xdr:from>
    <xdr:to>
      <xdr:col>10</xdr:col>
      <xdr:colOff>165100</xdr:colOff>
      <xdr:row>57</xdr:row>
      <xdr:rowOff>132721</xdr:rowOff>
    </xdr:to>
    <xdr:sp macro="" textlink="">
      <xdr:nvSpPr>
        <xdr:cNvPr id="146" name="楕円 145"/>
        <xdr:cNvSpPr/>
      </xdr:nvSpPr>
      <xdr:spPr>
        <a:xfrm>
          <a:off x="1968500" y="98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149248</xdr:rowOff>
    </xdr:from>
    <xdr:ext cx="534377" cy="259045"/>
    <xdr:sp macro="" textlink="">
      <xdr:nvSpPr>
        <xdr:cNvPr id="147" name="テキスト ボックス 146"/>
        <xdr:cNvSpPr txBox="1"/>
      </xdr:nvSpPr>
      <xdr:spPr>
        <a:xfrm>
          <a:off x="1752111" y="957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67811</xdr:rowOff>
    </xdr:from>
    <xdr:to>
      <xdr:col>6</xdr:col>
      <xdr:colOff>38100</xdr:colOff>
      <xdr:row>57</xdr:row>
      <xdr:rowOff>169411</xdr:rowOff>
    </xdr:to>
    <xdr:sp macro="" textlink="">
      <xdr:nvSpPr>
        <xdr:cNvPr id="148" name="楕円 147"/>
        <xdr:cNvSpPr/>
      </xdr:nvSpPr>
      <xdr:spPr>
        <a:xfrm>
          <a:off x="1079500" y="9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14488</xdr:rowOff>
    </xdr:from>
    <xdr:ext cx="534377" cy="259045"/>
    <xdr:sp macro="" textlink="">
      <xdr:nvSpPr>
        <xdr:cNvPr id="149" name="テキスト ボックス 148"/>
        <xdr:cNvSpPr txBox="1"/>
      </xdr:nvSpPr>
      <xdr:spPr>
        <a:xfrm>
          <a:off x="863111" y="96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157553</xdr:rowOff>
    </xdr:from>
    <xdr:to>
      <xdr:col>24</xdr:col>
      <xdr:colOff>63500</xdr:colOff>
      <xdr:row>78</xdr:row>
      <xdr:rowOff>168329</xdr:rowOff>
    </xdr:to>
    <xdr:cxnSp macro="">
      <xdr:nvCxnSpPr>
        <xdr:cNvPr id="180" name="直線コネクタ 179"/>
        <xdr:cNvCxnSpPr/>
      </xdr:nvCxnSpPr>
      <xdr:spPr>
        <a:xfrm flipV="1">
          <a:off x="3797300" y="13530653"/>
          <a:ext cx="8382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22461</xdr:rowOff>
    </xdr:from>
    <xdr:to>
      <xdr:col>19</xdr:col>
      <xdr:colOff>177800</xdr:colOff>
      <xdr:row>78</xdr:row>
      <xdr:rowOff>168329</xdr:rowOff>
    </xdr:to>
    <xdr:cxnSp macro="">
      <xdr:nvCxnSpPr>
        <xdr:cNvPr id="183" name="直線コネクタ 182"/>
        <xdr:cNvCxnSpPr/>
      </xdr:nvCxnSpPr>
      <xdr:spPr>
        <a:xfrm>
          <a:off x="2908300" y="13395561"/>
          <a:ext cx="889000" cy="14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163649</xdr:rowOff>
    </xdr:from>
    <xdr:to>
      <xdr:col>15</xdr:col>
      <xdr:colOff>50800</xdr:colOff>
      <xdr:row>78</xdr:row>
      <xdr:rowOff>22461</xdr:rowOff>
    </xdr:to>
    <xdr:cxnSp macro="">
      <xdr:nvCxnSpPr>
        <xdr:cNvPr id="186" name="直線コネクタ 185"/>
        <xdr:cNvCxnSpPr/>
      </xdr:nvCxnSpPr>
      <xdr:spPr>
        <a:xfrm>
          <a:off x="2019300" y="13365299"/>
          <a:ext cx="889000" cy="3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137685</xdr:rowOff>
    </xdr:from>
    <xdr:ext cx="469744" cy="259045"/>
    <xdr:sp macro="" textlink="">
      <xdr:nvSpPr>
        <xdr:cNvPr id="188" name="テキスト ボックス 187"/>
        <xdr:cNvSpPr txBox="1"/>
      </xdr:nvSpPr>
      <xdr:spPr>
        <a:xfrm>
          <a:off x="2673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163649</xdr:rowOff>
    </xdr:from>
    <xdr:to>
      <xdr:col>10</xdr:col>
      <xdr:colOff>114300</xdr:colOff>
      <xdr:row>78</xdr:row>
      <xdr:rowOff>21372</xdr:rowOff>
    </xdr:to>
    <xdr:cxnSp macro="">
      <xdr:nvCxnSpPr>
        <xdr:cNvPr id="189" name="直線コネクタ 188"/>
        <xdr:cNvCxnSpPr/>
      </xdr:nvCxnSpPr>
      <xdr:spPr>
        <a:xfrm flipV="1">
          <a:off x="1130300" y="13365299"/>
          <a:ext cx="889000" cy="2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150965</xdr:rowOff>
    </xdr:from>
    <xdr:ext cx="469744" cy="259045"/>
    <xdr:sp macro="" textlink="">
      <xdr:nvSpPr>
        <xdr:cNvPr id="191" name="テキスト ボックス 190"/>
        <xdr:cNvSpPr txBox="1"/>
      </xdr:nvSpPr>
      <xdr:spPr>
        <a:xfrm>
          <a:off x="1784428" y="1300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2" name="フローチャート: 判断 191"/>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3" name="テキスト ボックス 192"/>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106753</xdr:rowOff>
    </xdr:from>
    <xdr:to>
      <xdr:col>24</xdr:col>
      <xdr:colOff>114300</xdr:colOff>
      <xdr:row>79</xdr:row>
      <xdr:rowOff>36903</xdr:rowOff>
    </xdr:to>
    <xdr:sp macro="" textlink="">
      <xdr:nvSpPr>
        <xdr:cNvPr id="199" name="楕円 198"/>
        <xdr:cNvSpPr/>
      </xdr:nvSpPr>
      <xdr:spPr>
        <a:xfrm>
          <a:off x="4584700" y="1347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21680</xdr:rowOff>
    </xdr:from>
    <xdr:ext cx="469744" cy="259045"/>
    <xdr:sp macro="" textlink="">
      <xdr:nvSpPr>
        <xdr:cNvPr id="200" name="維持補修費該当値テキスト"/>
        <xdr:cNvSpPr txBox="1"/>
      </xdr:nvSpPr>
      <xdr:spPr>
        <a:xfrm>
          <a:off x="4686300" y="1339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117529</xdr:rowOff>
    </xdr:from>
    <xdr:to>
      <xdr:col>20</xdr:col>
      <xdr:colOff>38100</xdr:colOff>
      <xdr:row>79</xdr:row>
      <xdr:rowOff>47679</xdr:rowOff>
    </xdr:to>
    <xdr:sp macro="" textlink="">
      <xdr:nvSpPr>
        <xdr:cNvPr id="201" name="楕円 200"/>
        <xdr:cNvSpPr/>
      </xdr:nvSpPr>
      <xdr:spPr>
        <a:xfrm>
          <a:off x="3746500" y="1349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38806</xdr:rowOff>
    </xdr:from>
    <xdr:ext cx="378565" cy="259045"/>
    <xdr:sp macro="" textlink="">
      <xdr:nvSpPr>
        <xdr:cNvPr id="202" name="テキスト ボックス 201"/>
        <xdr:cNvSpPr txBox="1"/>
      </xdr:nvSpPr>
      <xdr:spPr>
        <a:xfrm>
          <a:off x="3608017" y="13583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143111</xdr:rowOff>
    </xdr:from>
    <xdr:to>
      <xdr:col>15</xdr:col>
      <xdr:colOff>101600</xdr:colOff>
      <xdr:row>78</xdr:row>
      <xdr:rowOff>73261</xdr:rowOff>
    </xdr:to>
    <xdr:sp macro="" textlink="">
      <xdr:nvSpPr>
        <xdr:cNvPr id="203" name="楕円 202"/>
        <xdr:cNvSpPr/>
      </xdr:nvSpPr>
      <xdr:spPr>
        <a:xfrm>
          <a:off x="2857500" y="1334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64388</xdr:rowOff>
    </xdr:from>
    <xdr:ext cx="469744" cy="259045"/>
    <xdr:sp macro="" textlink="">
      <xdr:nvSpPr>
        <xdr:cNvPr id="204" name="テキスト ボックス 203"/>
        <xdr:cNvSpPr txBox="1"/>
      </xdr:nvSpPr>
      <xdr:spPr>
        <a:xfrm>
          <a:off x="2673428" y="1343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112849</xdr:rowOff>
    </xdr:from>
    <xdr:to>
      <xdr:col>10</xdr:col>
      <xdr:colOff>165100</xdr:colOff>
      <xdr:row>78</xdr:row>
      <xdr:rowOff>42999</xdr:rowOff>
    </xdr:to>
    <xdr:sp macro="" textlink="">
      <xdr:nvSpPr>
        <xdr:cNvPr id="205" name="楕円 204"/>
        <xdr:cNvSpPr/>
      </xdr:nvSpPr>
      <xdr:spPr>
        <a:xfrm>
          <a:off x="1968500" y="1331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34126</xdr:rowOff>
    </xdr:from>
    <xdr:ext cx="469744" cy="259045"/>
    <xdr:sp macro="" textlink="">
      <xdr:nvSpPr>
        <xdr:cNvPr id="206" name="テキスト ボックス 205"/>
        <xdr:cNvSpPr txBox="1"/>
      </xdr:nvSpPr>
      <xdr:spPr>
        <a:xfrm>
          <a:off x="1784428" y="1340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142022</xdr:rowOff>
    </xdr:from>
    <xdr:to>
      <xdr:col>6</xdr:col>
      <xdr:colOff>38100</xdr:colOff>
      <xdr:row>78</xdr:row>
      <xdr:rowOff>72172</xdr:rowOff>
    </xdr:to>
    <xdr:sp macro="" textlink="">
      <xdr:nvSpPr>
        <xdr:cNvPr id="207" name="楕円 206"/>
        <xdr:cNvSpPr/>
      </xdr:nvSpPr>
      <xdr:spPr>
        <a:xfrm>
          <a:off x="1079500" y="1334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63299</xdr:rowOff>
    </xdr:from>
    <xdr:ext cx="469744" cy="259045"/>
    <xdr:sp macro="" textlink="">
      <xdr:nvSpPr>
        <xdr:cNvPr id="208" name="テキスト ボックス 207"/>
        <xdr:cNvSpPr txBox="1"/>
      </xdr:nvSpPr>
      <xdr:spPr>
        <a:xfrm>
          <a:off x="895428" y="1343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55068</xdr:rowOff>
    </xdr:from>
    <xdr:to>
      <xdr:col>24</xdr:col>
      <xdr:colOff>63500</xdr:colOff>
      <xdr:row>97</xdr:row>
      <xdr:rowOff>572</xdr:rowOff>
    </xdr:to>
    <xdr:cxnSp macro="">
      <xdr:nvCxnSpPr>
        <xdr:cNvPr id="238" name="直線コネクタ 237"/>
        <xdr:cNvCxnSpPr/>
      </xdr:nvCxnSpPr>
      <xdr:spPr>
        <a:xfrm flipV="1">
          <a:off x="3797300" y="16514268"/>
          <a:ext cx="838200" cy="1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104945</xdr:rowOff>
    </xdr:from>
    <xdr:ext cx="599010" cy="259045"/>
    <xdr:sp macro="" textlink="">
      <xdr:nvSpPr>
        <xdr:cNvPr id="239" name="扶助費平均値テキスト"/>
        <xdr:cNvSpPr txBox="1"/>
      </xdr:nvSpPr>
      <xdr:spPr>
        <a:xfrm>
          <a:off x="4686300" y="1622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572</xdr:rowOff>
    </xdr:from>
    <xdr:to>
      <xdr:col>19</xdr:col>
      <xdr:colOff>177800</xdr:colOff>
      <xdr:row>97</xdr:row>
      <xdr:rowOff>22594</xdr:rowOff>
    </xdr:to>
    <xdr:cxnSp macro="">
      <xdr:nvCxnSpPr>
        <xdr:cNvPr id="241" name="直線コネクタ 240"/>
        <xdr:cNvCxnSpPr/>
      </xdr:nvCxnSpPr>
      <xdr:spPr>
        <a:xfrm flipV="1">
          <a:off x="2908300" y="16631222"/>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96601</xdr:rowOff>
    </xdr:from>
    <xdr:ext cx="599010" cy="259045"/>
    <xdr:sp macro="" textlink="">
      <xdr:nvSpPr>
        <xdr:cNvPr id="243" name="テキスト ボックス 242"/>
        <xdr:cNvSpPr txBox="1"/>
      </xdr:nvSpPr>
      <xdr:spPr>
        <a:xfrm>
          <a:off x="3497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22594</xdr:rowOff>
    </xdr:from>
    <xdr:to>
      <xdr:col>15</xdr:col>
      <xdr:colOff>50800</xdr:colOff>
      <xdr:row>97</xdr:row>
      <xdr:rowOff>84240</xdr:rowOff>
    </xdr:to>
    <xdr:cxnSp macro="">
      <xdr:nvCxnSpPr>
        <xdr:cNvPr id="244" name="直線コネクタ 243"/>
        <xdr:cNvCxnSpPr/>
      </xdr:nvCxnSpPr>
      <xdr:spPr>
        <a:xfrm flipV="1">
          <a:off x="2019300" y="16653244"/>
          <a:ext cx="8890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100144</xdr:rowOff>
    </xdr:from>
    <xdr:ext cx="599010" cy="259045"/>
    <xdr:sp macro="" textlink="">
      <xdr:nvSpPr>
        <xdr:cNvPr id="246" name="テキスト ボックス 245"/>
        <xdr:cNvSpPr txBox="1"/>
      </xdr:nvSpPr>
      <xdr:spPr>
        <a:xfrm>
          <a:off x="2608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84240</xdr:rowOff>
    </xdr:from>
    <xdr:to>
      <xdr:col>10</xdr:col>
      <xdr:colOff>114300</xdr:colOff>
      <xdr:row>97</xdr:row>
      <xdr:rowOff>135649</xdr:rowOff>
    </xdr:to>
    <xdr:cxnSp macro="">
      <xdr:nvCxnSpPr>
        <xdr:cNvPr id="247" name="直線コネクタ 246"/>
        <xdr:cNvCxnSpPr/>
      </xdr:nvCxnSpPr>
      <xdr:spPr>
        <a:xfrm flipV="1">
          <a:off x="1130300" y="16714890"/>
          <a:ext cx="889000" cy="5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132593</xdr:rowOff>
    </xdr:from>
    <xdr:ext cx="534377" cy="259045"/>
    <xdr:sp macro="" textlink="">
      <xdr:nvSpPr>
        <xdr:cNvPr id="249" name="テキスト ボックス 248"/>
        <xdr:cNvSpPr txBox="1"/>
      </xdr:nvSpPr>
      <xdr:spPr>
        <a:xfrm>
          <a:off x="1752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133438</xdr:rowOff>
    </xdr:from>
    <xdr:to>
      <xdr:col>6</xdr:col>
      <xdr:colOff>38100</xdr:colOff>
      <xdr:row>97</xdr:row>
      <xdr:rowOff>63588</xdr:rowOff>
    </xdr:to>
    <xdr:sp macro="" textlink="">
      <xdr:nvSpPr>
        <xdr:cNvPr id="250" name="フローチャート: 判断 249"/>
        <xdr:cNvSpPr/>
      </xdr:nvSpPr>
      <xdr:spPr>
        <a:xfrm>
          <a:off x="107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80115</xdr:rowOff>
    </xdr:from>
    <xdr:ext cx="534377" cy="259045"/>
    <xdr:sp macro="" textlink="">
      <xdr:nvSpPr>
        <xdr:cNvPr id="251" name="テキスト ボックス 250"/>
        <xdr:cNvSpPr txBox="1"/>
      </xdr:nvSpPr>
      <xdr:spPr>
        <a:xfrm>
          <a:off x="863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4268</xdr:rowOff>
    </xdr:from>
    <xdr:to>
      <xdr:col>24</xdr:col>
      <xdr:colOff>114300</xdr:colOff>
      <xdr:row>96</xdr:row>
      <xdr:rowOff>105868</xdr:rowOff>
    </xdr:to>
    <xdr:sp macro="" textlink="">
      <xdr:nvSpPr>
        <xdr:cNvPr id="257" name="楕円 256"/>
        <xdr:cNvSpPr/>
      </xdr:nvSpPr>
      <xdr:spPr>
        <a:xfrm>
          <a:off x="4584700" y="1646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154145</xdr:rowOff>
    </xdr:from>
    <xdr:ext cx="534377" cy="259045"/>
    <xdr:sp macro="" textlink="">
      <xdr:nvSpPr>
        <xdr:cNvPr id="258" name="扶助費該当値テキスト"/>
        <xdr:cNvSpPr txBox="1"/>
      </xdr:nvSpPr>
      <xdr:spPr>
        <a:xfrm>
          <a:off x="4686300"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121222</xdr:rowOff>
    </xdr:from>
    <xdr:to>
      <xdr:col>20</xdr:col>
      <xdr:colOff>38100</xdr:colOff>
      <xdr:row>97</xdr:row>
      <xdr:rowOff>51372</xdr:rowOff>
    </xdr:to>
    <xdr:sp macro="" textlink="">
      <xdr:nvSpPr>
        <xdr:cNvPr id="259" name="楕円 258"/>
        <xdr:cNvSpPr/>
      </xdr:nvSpPr>
      <xdr:spPr>
        <a:xfrm>
          <a:off x="3746500" y="1658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42499</xdr:rowOff>
    </xdr:from>
    <xdr:ext cx="534377" cy="259045"/>
    <xdr:sp macro="" textlink="">
      <xdr:nvSpPr>
        <xdr:cNvPr id="260" name="テキスト ボックス 259"/>
        <xdr:cNvSpPr txBox="1"/>
      </xdr:nvSpPr>
      <xdr:spPr>
        <a:xfrm>
          <a:off x="3530111" y="1667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143244</xdr:rowOff>
    </xdr:from>
    <xdr:to>
      <xdr:col>15</xdr:col>
      <xdr:colOff>101600</xdr:colOff>
      <xdr:row>97</xdr:row>
      <xdr:rowOff>73394</xdr:rowOff>
    </xdr:to>
    <xdr:sp macro="" textlink="">
      <xdr:nvSpPr>
        <xdr:cNvPr id="261" name="楕円 260"/>
        <xdr:cNvSpPr/>
      </xdr:nvSpPr>
      <xdr:spPr>
        <a:xfrm>
          <a:off x="2857500" y="166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64521</xdr:rowOff>
    </xdr:from>
    <xdr:ext cx="534377" cy="259045"/>
    <xdr:sp macro="" textlink="">
      <xdr:nvSpPr>
        <xdr:cNvPr id="262" name="テキスト ボックス 261"/>
        <xdr:cNvSpPr txBox="1"/>
      </xdr:nvSpPr>
      <xdr:spPr>
        <a:xfrm>
          <a:off x="2641111" y="1669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33440</xdr:rowOff>
    </xdr:from>
    <xdr:to>
      <xdr:col>10</xdr:col>
      <xdr:colOff>165100</xdr:colOff>
      <xdr:row>97</xdr:row>
      <xdr:rowOff>135040</xdr:rowOff>
    </xdr:to>
    <xdr:sp macro="" textlink="">
      <xdr:nvSpPr>
        <xdr:cNvPr id="263" name="楕円 262"/>
        <xdr:cNvSpPr/>
      </xdr:nvSpPr>
      <xdr:spPr>
        <a:xfrm>
          <a:off x="1968500" y="166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126167</xdr:rowOff>
    </xdr:from>
    <xdr:ext cx="534377" cy="259045"/>
    <xdr:sp macro="" textlink="">
      <xdr:nvSpPr>
        <xdr:cNvPr id="264" name="テキスト ボックス 263"/>
        <xdr:cNvSpPr txBox="1"/>
      </xdr:nvSpPr>
      <xdr:spPr>
        <a:xfrm>
          <a:off x="1752111" y="1675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84849</xdr:rowOff>
    </xdr:from>
    <xdr:to>
      <xdr:col>6</xdr:col>
      <xdr:colOff>38100</xdr:colOff>
      <xdr:row>98</xdr:row>
      <xdr:rowOff>14999</xdr:rowOff>
    </xdr:to>
    <xdr:sp macro="" textlink="">
      <xdr:nvSpPr>
        <xdr:cNvPr id="265" name="楕円 264"/>
        <xdr:cNvSpPr/>
      </xdr:nvSpPr>
      <xdr:spPr>
        <a:xfrm>
          <a:off x="1079500" y="167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6126</xdr:rowOff>
    </xdr:from>
    <xdr:ext cx="534377" cy="259045"/>
    <xdr:sp macro="" textlink="">
      <xdr:nvSpPr>
        <xdr:cNvPr id="266" name="テキスト ボックス 265"/>
        <xdr:cNvSpPr txBox="1"/>
      </xdr:nvSpPr>
      <xdr:spPr>
        <a:xfrm>
          <a:off x="863111" y="168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50088</xdr:rowOff>
    </xdr:from>
    <xdr:to>
      <xdr:col>55</xdr:col>
      <xdr:colOff>0</xdr:colOff>
      <xdr:row>38</xdr:row>
      <xdr:rowOff>56106</xdr:rowOff>
    </xdr:to>
    <xdr:cxnSp macro="">
      <xdr:nvCxnSpPr>
        <xdr:cNvPr id="293" name="直線コネクタ 292"/>
        <xdr:cNvCxnSpPr/>
      </xdr:nvCxnSpPr>
      <xdr:spPr>
        <a:xfrm>
          <a:off x="9639300" y="6565188"/>
          <a:ext cx="838200" cy="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108988</xdr:rowOff>
    </xdr:from>
    <xdr:ext cx="534377" cy="259045"/>
    <xdr:sp macro="" textlink="">
      <xdr:nvSpPr>
        <xdr:cNvPr id="294" name="補助費等平均値テキスト"/>
        <xdr:cNvSpPr txBox="1"/>
      </xdr:nvSpPr>
      <xdr:spPr>
        <a:xfrm>
          <a:off x="10528300" y="6281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50088</xdr:rowOff>
    </xdr:from>
    <xdr:to>
      <xdr:col>50</xdr:col>
      <xdr:colOff>114300</xdr:colOff>
      <xdr:row>38</xdr:row>
      <xdr:rowOff>54811</xdr:rowOff>
    </xdr:to>
    <xdr:cxnSp macro="">
      <xdr:nvCxnSpPr>
        <xdr:cNvPr id="296" name="直線コネクタ 295"/>
        <xdr:cNvCxnSpPr/>
      </xdr:nvCxnSpPr>
      <xdr:spPr>
        <a:xfrm flipV="1">
          <a:off x="8750300" y="6565188"/>
          <a:ext cx="8890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44195</xdr:rowOff>
    </xdr:from>
    <xdr:ext cx="534377" cy="259045"/>
    <xdr:sp macro="" textlink="">
      <xdr:nvSpPr>
        <xdr:cNvPr id="298" name="テキスト ボックス 297"/>
        <xdr:cNvSpPr txBox="1"/>
      </xdr:nvSpPr>
      <xdr:spPr>
        <a:xfrm>
          <a:off x="9372111" y="62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54811</xdr:rowOff>
    </xdr:from>
    <xdr:to>
      <xdr:col>45</xdr:col>
      <xdr:colOff>177800</xdr:colOff>
      <xdr:row>38</xdr:row>
      <xdr:rowOff>61107</xdr:rowOff>
    </xdr:to>
    <xdr:cxnSp macro="">
      <xdr:nvCxnSpPr>
        <xdr:cNvPr id="299" name="直線コネクタ 298"/>
        <xdr:cNvCxnSpPr/>
      </xdr:nvCxnSpPr>
      <xdr:spPr>
        <a:xfrm flipV="1">
          <a:off x="7861300" y="6569911"/>
          <a:ext cx="889000" cy="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56540</xdr:rowOff>
    </xdr:from>
    <xdr:ext cx="534377" cy="259045"/>
    <xdr:sp macro="" textlink="">
      <xdr:nvSpPr>
        <xdr:cNvPr id="301" name="テキスト ボックス 300"/>
        <xdr:cNvSpPr txBox="1"/>
      </xdr:nvSpPr>
      <xdr:spPr>
        <a:xfrm>
          <a:off x="8483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60998</xdr:rowOff>
    </xdr:from>
    <xdr:to>
      <xdr:col>41</xdr:col>
      <xdr:colOff>50800</xdr:colOff>
      <xdr:row>38</xdr:row>
      <xdr:rowOff>61107</xdr:rowOff>
    </xdr:to>
    <xdr:cxnSp macro="">
      <xdr:nvCxnSpPr>
        <xdr:cNvPr id="302" name="直線コネクタ 301"/>
        <xdr:cNvCxnSpPr/>
      </xdr:nvCxnSpPr>
      <xdr:spPr>
        <a:xfrm>
          <a:off x="6972300" y="6576098"/>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63375</xdr:rowOff>
    </xdr:from>
    <xdr:ext cx="534377" cy="259045"/>
    <xdr:sp macro="" textlink="">
      <xdr:nvSpPr>
        <xdr:cNvPr id="304" name="テキスト ボックス 303"/>
        <xdr:cNvSpPr txBox="1"/>
      </xdr:nvSpPr>
      <xdr:spPr>
        <a:xfrm>
          <a:off x="7594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124141</xdr:rowOff>
    </xdr:from>
    <xdr:to>
      <xdr:col>36</xdr:col>
      <xdr:colOff>165100</xdr:colOff>
      <xdr:row>38</xdr:row>
      <xdr:rowOff>54291</xdr:rowOff>
    </xdr:to>
    <xdr:sp macro="" textlink="">
      <xdr:nvSpPr>
        <xdr:cNvPr id="305" name="フローチャート: 判断 304"/>
        <xdr:cNvSpPr/>
      </xdr:nvSpPr>
      <xdr:spPr>
        <a:xfrm>
          <a:off x="6921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70818</xdr:rowOff>
    </xdr:from>
    <xdr:ext cx="534377" cy="259045"/>
    <xdr:sp macro="" textlink="">
      <xdr:nvSpPr>
        <xdr:cNvPr id="306" name="テキスト ボックス 305"/>
        <xdr:cNvSpPr txBox="1"/>
      </xdr:nvSpPr>
      <xdr:spPr>
        <a:xfrm>
          <a:off x="6705111" y="62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5306</xdr:rowOff>
    </xdr:from>
    <xdr:to>
      <xdr:col>55</xdr:col>
      <xdr:colOff>50800</xdr:colOff>
      <xdr:row>38</xdr:row>
      <xdr:rowOff>106906</xdr:rowOff>
    </xdr:to>
    <xdr:sp macro="" textlink="">
      <xdr:nvSpPr>
        <xdr:cNvPr id="312" name="楕円 311"/>
        <xdr:cNvSpPr/>
      </xdr:nvSpPr>
      <xdr:spPr>
        <a:xfrm>
          <a:off x="10426700" y="652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91682</xdr:rowOff>
    </xdr:from>
    <xdr:ext cx="534377" cy="259045"/>
    <xdr:sp macro="" textlink="">
      <xdr:nvSpPr>
        <xdr:cNvPr id="313" name="補助費等該当値テキスト"/>
        <xdr:cNvSpPr txBox="1"/>
      </xdr:nvSpPr>
      <xdr:spPr>
        <a:xfrm>
          <a:off x="10528300" y="643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170738</xdr:rowOff>
    </xdr:from>
    <xdr:to>
      <xdr:col>50</xdr:col>
      <xdr:colOff>165100</xdr:colOff>
      <xdr:row>38</xdr:row>
      <xdr:rowOff>100888</xdr:rowOff>
    </xdr:to>
    <xdr:sp macro="" textlink="">
      <xdr:nvSpPr>
        <xdr:cNvPr id="314" name="楕円 313"/>
        <xdr:cNvSpPr/>
      </xdr:nvSpPr>
      <xdr:spPr>
        <a:xfrm>
          <a:off x="9588500" y="65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92015</xdr:rowOff>
    </xdr:from>
    <xdr:ext cx="534377" cy="259045"/>
    <xdr:sp macro="" textlink="">
      <xdr:nvSpPr>
        <xdr:cNvPr id="315" name="テキスト ボックス 314"/>
        <xdr:cNvSpPr txBox="1"/>
      </xdr:nvSpPr>
      <xdr:spPr>
        <a:xfrm>
          <a:off x="9372111"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4011</xdr:rowOff>
    </xdr:from>
    <xdr:to>
      <xdr:col>46</xdr:col>
      <xdr:colOff>38100</xdr:colOff>
      <xdr:row>38</xdr:row>
      <xdr:rowOff>105611</xdr:rowOff>
    </xdr:to>
    <xdr:sp macro="" textlink="">
      <xdr:nvSpPr>
        <xdr:cNvPr id="316" name="楕円 315"/>
        <xdr:cNvSpPr/>
      </xdr:nvSpPr>
      <xdr:spPr>
        <a:xfrm>
          <a:off x="8699500" y="65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96738</xdr:rowOff>
    </xdr:from>
    <xdr:ext cx="534377" cy="259045"/>
    <xdr:sp macro="" textlink="">
      <xdr:nvSpPr>
        <xdr:cNvPr id="317" name="テキスト ボックス 316"/>
        <xdr:cNvSpPr txBox="1"/>
      </xdr:nvSpPr>
      <xdr:spPr>
        <a:xfrm>
          <a:off x="8483111" y="66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10307</xdr:rowOff>
    </xdr:from>
    <xdr:to>
      <xdr:col>41</xdr:col>
      <xdr:colOff>101600</xdr:colOff>
      <xdr:row>38</xdr:row>
      <xdr:rowOff>111907</xdr:rowOff>
    </xdr:to>
    <xdr:sp macro="" textlink="">
      <xdr:nvSpPr>
        <xdr:cNvPr id="318" name="楕円 317"/>
        <xdr:cNvSpPr/>
      </xdr:nvSpPr>
      <xdr:spPr>
        <a:xfrm>
          <a:off x="7810500" y="652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103034</xdr:rowOff>
    </xdr:from>
    <xdr:ext cx="534377" cy="259045"/>
    <xdr:sp macro="" textlink="">
      <xdr:nvSpPr>
        <xdr:cNvPr id="319" name="テキスト ボックス 318"/>
        <xdr:cNvSpPr txBox="1"/>
      </xdr:nvSpPr>
      <xdr:spPr>
        <a:xfrm>
          <a:off x="7594111" y="661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10198</xdr:rowOff>
    </xdr:from>
    <xdr:to>
      <xdr:col>36</xdr:col>
      <xdr:colOff>165100</xdr:colOff>
      <xdr:row>38</xdr:row>
      <xdr:rowOff>111798</xdr:rowOff>
    </xdr:to>
    <xdr:sp macro="" textlink="">
      <xdr:nvSpPr>
        <xdr:cNvPr id="320" name="楕円 319"/>
        <xdr:cNvSpPr/>
      </xdr:nvSpPr>
      <xdr:spPr>
        <a:xfrm>
          <a:off x="6921500" y="652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102925</xdr:rowOff>
    </xdr:from>
    <xdr:ext cx="534377" cy="259045"/>
    <xdr:sp macro="" textlink="">
      <xdr:nvSpPr>
        <xdr:cNvPr id="321" name="テキスト ボックス 320"/>
        <xdr:cNvSpPr txBox="1"/>
      </xdr:nvSpPr>
      <xdr:spPr>
        <a:xfrm>
          <a:off x="6705111" y="661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63707</xdr:rowOff>
    </xdr:from>
    <xdr:to>
      <xdr:col>55</xdr:col>
      <xdr:colOff>0</xdr:colOff>
      <xdr:row>51</xdr:row>
      <xdr:rowOff>48009</xdr:rowOff>
    </xdr:to>
    <xdr:cxnSp macro="">
      <xdr:nvCxnSpPr>
        <xdr:cNvPr id="352" name="直線コネクタ 351"/>
        <xdr:cNvCxnSpPr/>
      </xdr:nvCxnSpPr>
      <xdr:spPr>
        <a:xfrm flipV="1">
          <a:off x="9639300" y="8636207"/>
          <a:ext cx="838200" cy="15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74555</xdr:rowOff>
    </xdr:from>
    <xdr:ext cx="534377" cy="259045"/>
    <xdr:sp macro="" textlink="">
      <xdr:nvSpPr>
        <xdr:cNvPr id="353" name="普通建設事業費平均値テキスト"/>
        <xdr:cNvSpPr txBox="1"/>
      </xdr:nvSpPr>
      <xdr:spPr>
        <a:xfrm>
          <a:off x="10528300" y="967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48009</xdr:rowOff>
    </xdr:from>
    <xdr:to>
      <xdr:col>50</xdr:col>
      <xdr:colOff>114300</xdr:colOff>
      <xdr:row>51</xdr:row>
      <xdr:rowOff>100620</xdr:rowOff>
    </xdr:to>
    <xdr:cxnSp macro="">
      <xdr:nvCxnSpPr>
        <xdr:cNvPr id="355" name="直線コネクタ 354"/>
        <xdr:cNvCxnSpPr/>
      </xdr:nvCxnSpPr>
      <xdr:spPr>
        <a:xfrm flipV="1">
          <a:off x="8750300" y="8791959"/>
          <a:ext cx="889000" cy="5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13160</xdr:rowOff>
    </xdr:from>
    <xdr:ext cx="534377" cy="259045"/>
    <xdr:sp macro="" textlink="">
      <xdr:nvSpPr>
        <xdr:cNvPr id="357" name="テキスト ボックス 356"/>
        <xdr:cNvSpPr txBox="1"/>
      </xdr:nvSpPr>
      <xdr:spPr>
        <a:xfrm>
          <a:off x="9372111" y="978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100620</xdr:rowOff>
    </xdr:from>
    <xdr:to>
      <xdr:col>45</xdr:col>
      <xdr:colOff>177800</xdr:colOff>
      <xdr:row>55</xdr:row>
      <xdr:rowOff>164312</xdr:rowOff>
    </xdr:to>
    <xdr:cxnSp macro="">
      <xdr:nvCxnSpPr>
        <xdr:cNvPr id="358" name="直線コネクタ 357"/>
        <xdr:cNvCxnSpPr/>
      </xdr:nvCxnSpPr>
      <xdr:spPr>
        <a:xfrm flipV="1">
          <a:off x="7861300" y="8844570"/>
          <a:ext cx="889000" cy="7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19419</xdr:rowOff>
    </xdr:from>
    <xdr:ext cx="534377" cy="259045"/>
    <xdr:sp macro="" textlink="">
      <xdr:nvSpPr>
        <xdr:cNvPr id="360" name="テキスト ボックス 359"/>
        <xdr:cNvSpPr txBox="1"/>
      </xdr:nvSpPr>
      <xdr:spPr>
        <a:xfrm>
          <a:off x="8483111" y="979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164312</xdr:rowOff>
    </xdr:from>
    <xdr:to>
      <xdr:col>41</xdr:col>
      <xdr:colOff>50800</xdr:colOff>
      <xdr:row>58</xdr:row>
      <xdr:rowOff>23495</xdr:rowOff>
    </xdr:to>
    <xdr:cxnSp macro="">
      <xdr:nvCxnSpPr>
        <xdr:cNvPr id="361" name="直線コネクタ 360"/>
        <xdr:cNvCxnSpPr/>
      </xdr:nvCxnSpPr>
      <xdr:spPr>
        <a:xfrm flipV="1">
          <a:off x="6972300" y="9594062"/>
          <a:ext cx="889000" cy="3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38709</xdr:rowOff>
    </xdr:from>
    <xdr:ext cx="534377" cy="259045"/>
    <xdr:sp macro="" textlink="">
      <xdr:nvSpPr>
        <xdr:cNvPr id="363" name="テキスト ボックス 362"/>
        <xdr:cNvSpPr txBox="1"/>
      </xdr:nvSpPr>
      <xdr:spPr>
        <a:xfrm>
          <a:off x="7594111" y="98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80551</xdr:rowOff>
    </xdr:from>
    <xdr:to>
      <xdr:col>36</xdr:col>
      <xdr:colOff>165100</xdr:colOff>
      <xdr:row>57</xdr:row>
      <xdr:rowOff>10701</xdr:rowOff>
    </xdr:to>
    <xdr:sp macro="" textlink="">
      <xdr:nvSpPr>
        <xdr:cNvPr id="364" name="フローチャート: 判断 363"/>
        <xdr:cNvSpPr/>
      </xdr:nvSpPr>
      <xdr:spPr>
        <a:xfrm>
          <a:off x="6921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27228</xdr:rowOff>
    </xdr:from>
    <xdr:ext cx="534377" cy="259045"/>
    <xdr:sp macro="" textlink="">
      <xdr:nvSpPr>
        <xdr:cNvPr id="365" name="テキスト ボックス 364"/>
        <xdr:cNvSpPr txBox="1"/>
      </xdr:nvSpPr>
      <xdr:spPr>
        <a:xfrm>
          <a:off x="6705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12907</xdr:rowOff>
    </xdr:from>
    <xdr:to>
      <xdr:col>55</xdr:col>
      <xdr:colOff>50800</xdr:colOff>
      <xdr:row>50</xdr:row>
      <xdr:rowOff>114507</xdr:rowOff>
    </xdr:to>
    <xdr:sp macro="" textlink="">
      <xdr:nvSpPr>
        <xdr:cNvPr id="371" name="楕円 370"/>
        <xdr:cNvSpPr/>
      </xdr:nvSpPr>
      <xdr:spPr>
        <a:xfrm>
          <a:off x="10426700" y="858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137384</xdr:rowOff>
    </xdr:from>
    <xdr:ext cx="599010" cy="259045"/>
    <xdr:sp macro="" textlink="">
      <xdr:nvSpPr>
        <xdr:cNvPr id="372" name="普通建設事業費該当値テキスト"/>
        <xdr:cNvSpPr txBox="1"/>
      </xdr:nvSpPr>
      <xdr:spPr>
        <a:xfrm>
          <a:off x="10528300" y="853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168659</xdr:rowOff>
    </xdr:from>
    <xdr:to>
      <xdr:col>50</xdr:col>
      <xdr:colOff>165100</xdr:colOff>
      <xdr:row>51</xdr:row>
      <xdr:rowOff>98809</xdr:rowOff>
    </xdr:to>
    <xdr:sp macro="" textlink="">
      <xdr:nvSpPr>
        <xdr:cNvPr id="373" name="楕円 372"/>
        <xdr:cNvSpPr/>
      </xdr:nvSpPr>
      <xdr:spPr>
        <a:xfrm>
          <a:off x="9588500" y="874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115336</xdr:rowOff>
    </xdr:from>
    <xdr:ext cx="599010" cy="259045"/>
    <xdr:sp macro="" textlink="">
      <xdr:nvSpPr>
        <xdr:cNvPr id="374" name="テキスト ボックス 373"/>
        <xdr:cNvSpPr txBox="1"/>
      </xdr:nvSpPr>
      <xdr:spPr>
        <a:xfrm>
          <a:off x="9339795" y="851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49820</xdr:rowOff>
    </xdr:from>
    <xdr:to>
      <xdr:col>46</xdr:col>
      <xdr:colOff>38100</xdr:colOff>
      <xdr:row>51</xdr:row>
      <xdr:rowOff>151420</xdr:rowOff>
    </xdr:to>
    <xdr:sp macro="" textlink="">
      <xdr:nvSpPr>
        <xdr:cNvPr id="375" name="楕円 374"/>
        <xdr:cNvSpPr/>
      </xdr:nvSpPr>
      <xdr:spPr>
        <a:xfrm>
          <a:off x="8699500" y="879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167947</xdr:rowOff>
    </xdr:from>
    <xdr:ext cx="599010" cy="259045"/>
    <xdr:sp macro="" textlink="">
      <xdr:nvSpPr>
        <xdr:cNvPr id="376" name="テキスト ボックス 375"/>
        <xdr:cNvSpPr txBox="1"/>
      </xdr:nvSpPr>
      <xdr:spPr>
        <a:xfrm>
          <a:off x="8450795" y="856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113512</xdr:rowOff>
    </xdr:from>
    <xdr:to>
      <xdr:col>41</xdr:col>
      <xdr:colOff>101600</xdr:colOff>
      <xdr:row>56</xdr:row>
      <xdr:rowOff>43662</xdr:rowOff>
    </xdr:to>
    <xdr:sp macro="" textlink="">
      <xdr:nvSpPr>
        <xdr:cNvPr id="377" name="楕円 376"/>
        <xdr:cNvSpPr/>
      </xdr:nvSpPr>
      <xdr:spPr>
        <a:xfrm>
          <a:off x="7810500" y="954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60189</xdr:rowOff>
    </xdr:from>
    <xdr:ext cx="534377" cy="259045"/>
    <xdr:sp macro="" textlink="">
      <xdr:nvSpPr>
        <xdr:cNvPr id="378" name="テキスト ボックス 377"/>
        <xdr:cNvSpPr txBox="1"/>
      </xdr:nvSpPr>
      <xdr:spPr>
        <a:xfrm>
          <a:off x="7594111" y="93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144145</xdr:rowOff>
    </xdr:from>
    <xdr:to>
      <xdr:col>36</xdr:col>
      <xdr:colOff>165100</xdr:colOff>
      <xdr:row>58</xdr:row>
      <xdr:rowOff>74295</xdr:rowOff>
    </xdr:to>
    <xdr:sp macro="" textlink="">
      <xdr:nvSpPr>
        <xdr:cNvPr id="379" name="楕円 378"/>
        <xdr:cNvSpPr/>
      </xdr:nvSpPr>
      <xdr:spPr>
        <a:xfrm>
          <a:off x="6921500" y="99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65422</xdr:rowOff>
    </xdr:from>
    <xdr:ext cx="534377" cy="259045"/>
    <xdr:sp macro="" textlink="">
      <xdr:nvSpPr>
        <xdr:cNvPr id="380" name="テキスト ボックス 379"/>
        <xdr:cNvSpPr txBox="1"/>
      </xdr:nvSpPr>
      <xdr:spPr>
        <a:xfrm>
          <a:off x="6705111" y="1000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144520</xdr:rowOff>
    </xdr:from>
    <xdr:to>
      <xdr:col>55</xdr:col>
      <xdr:colOff>0</xdr:colOff>
      <xdr:row>71</xdr:row>
      <xdr:rowOff>52718</xdr:rowOff>
    </xdr:to>
    <xdr:cxnSp macro="">
      <xdr:nvCxnSpPr>
        <xdr:cNvPr id="409" name="直線コネクタ 408"/>
        <xdr:cNvCxnSpPr/>
      </xdr:nvCxnSpPr>
      <xdr:spPr>
        <a:xfrm flipV="1">
          <a:off x="9639300" y="12146020"/>
          <a:ext cx="838200" cy="7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88149</xdr:rowOff>
    </xdr:from>
    <xdr:ext cx="534377" cy="259045"/>
    <xdr:sp macro="" textlink="">
      <xdr:nvSpPr>
        <xdr:cNvPr id="410" name="普通建設事業費 （ うち新規整備　）平均値テキスト"/>
        <xdr:cNvSpPr txBox="1"/>
      </xdr:nvSpPr>
      <xdr:spPr>
        <a:xfrm>
          <a:off x="10528300" y="13289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52718</xdr:rowOff>
    </xdr:from>
    <xdr:to>
      <xdr:col>50</xdr:col>
      <xdr:colOff>114300</xdr:colOff>
      <xdr:row>74</xdr:row>
      <xdr:rowOff>164312</xdr:rowOff>
    </xdr:to>
    <xdr:cxnSp macro="">
      <xdr:nvCxnSpPr>
        <xdr:cNvPr id="412" name="直線コネクタ 411"/>
        <xdr:cNvCxnSpPr/>
      </xdr:nvCxnSpPr>
      <xdr:spPr>
        <a:xfrm flipV="1">
          <a:off x="8750300" y="12225668"/>
          <a:ext cx="889000" cy="62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50964</xdr:rowOff>
    </xdr:from>
    <xdr:ext cx="534377" cy="259045"/>
    <xdr:sp macro="" textlink="">
      <xdr:nvSpPr>
        <xdr:cNvPr id="414" name="テキスト ボックス 413"/>
        <xdr:cNvSpPr txBox="1"/>
      </xdr:nvSpPr>
      <xdr:spPr>
        <a:xfrm>
          <a:off x="9372111" y="1342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164312</xdr:rowOff>
    </xdr:from>
    <xdr:to>
      <xdr:col>45</xdr:col>
      <xdr:colOff>177800</xdr:colOff>
      <xdr:row>77</xdr:row>
      <xdr:rowOff>152845</xdr:rowOff>
    </xdr:to>
    <xdr:cxnSp macro="">
      <xdr:nvCxnSpPr>
        <xdr:cNvPr id="415" name="直線コネクタ 414"/>
        <xdr:cNvCxnSpPr/>
      </xdr:nvCxnSpPr>
      <xdr:spPr>
        <a:xfrm flipV="1">
          <a:off x="7861300" y="12851612"/>
          <a:ext cx="889000" cy="50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58183</xdr:rowOff>
    </xdr:from>
    <xdr:ext cx="534377" cy="259045"/>
    <xdr:sp macro="" textlink="">
      <xdr:nvSpPr>
        <xdr:cNvPr id="417" name="テキスト ボックス 416"/>
        <xdr:cNvSpPr txBox="1"/>
      </xdr:nvSpPr>
      <xdr:spPr>
        <a:xfrm>
          <a:off x="8483111" y="13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143911</xdr:rowOff>
    </xdr:from>
    <xdr:to>
      <xdr:col>41</xdr:col>
      <xdr:colOff>50800</xdr:colOff>
      <xdr:row>77</xdr:row>
      <xdr:rowOff>152845</xdr:rowOff>
    </xdr:to>
    <xdr:cxnSp macro="">
      <xdr:nvCxnSpPr>
        <xdr:cNvPr id="418" name="直線コネクタ 417"/>
        <xdr:cNvCxnSpPr/>
      </xdr:nvCxnSpPr>
      <xdr:spPr>
        <a:xfrm>
          <a:off x="6972300" y="13345561"/>
          <a:ext cx="8890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73823</xdr:rowOff>
    </xdr:from>
    <xdr:ext cx="469744" cy="259045"/>
    <xdr:sp macro="" textlink="">
      <xdr:nvSpPr>
        <xdr:cNvPr id="420" name="テキスト ボックス 419"/>
        <xdr:cNvSpPr txBox="1"/>
      </xdr:nvSpPr>
      <xdr:spPr>
        <a:xfrm>
          <a:off x="7626428" y="1344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168815</xdr:rowOff>
    </xdr:from>
    <xdr:to>
      <xdr:col>36</xdr:col>
      <xdr:colOff>165100</xdr:colOff>
      <xdr:row>77</xdr:row>
      <xdr:rowOff>98965</xdr:rowOff>
    </xdr:to>
    <xdr:sp macro="" textlink="">
      <xdr:nvSpPr>
        <xdr:cNvPr id="421" name="フローチャート: 判断 420"/>
        <xdr:cNvSpPr/>
      </xdr:nvSpPr>
      <xdr:spPr>
        <a:xfrm>
          <a:off x="6921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115492</xdr:rowOff>
    </xdr:from>
    <xdr:ext cx="534377" cy="259045"/>
    <xdr:sp macro="" textlink="">
      <xdr:nvSpPr>
        <xdr:cNvPr id="422" name="テキスト ボックス 421"/>
        <xdr:cNvSpPr txBox="1"/>
      </xdr:nvSpPr>
      <xdr:spPr>
        <a:xfrm>
          <a:off x="6705111" y="129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93720</xdr:rowOff>
    </xdr:from>
    <xdr:to>
      <xdr:col>55</xdr:col>
      <xdr:colOff>50800</xdr:colOff>
      <xdr:row>71</xdr:row>
      <xdr:rowOff>23870</xdr:rowOff>
    </xdr:to>
    <xdr:sp macro="" textlink="">
      <xdr:nvSpPr>
        <xdr:cNvPr id="428" name="楕円 427"/>
        <xdr:cNvSpPr/>
      </xdr:nvSpPr>
      <xdr:spPr>
        <a:xfrm>
          <a:off x="10426700" y="1209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46747</xdr:rowOff>
    </xdr:from>
    <xdr:ext cx="534377" cy="259045"/>
    <xdr:sp macro="" textlink="">
      <xdr:nvSpPr>
        <xdr:cNvPr id="429" name="普通建設事業費 （ うち新規整備　）該当値テキスト"/>
        <xdr:cNvSpPr txBox="1"/>
      </xdr:nvSpPr>
      <xdr:spPr>
        <a:xfrm>
          <a:off x="10528300" y="1204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1918</xdr:rowOff>
    </xdr:from>
    <xdr:to>
      <xdr:col>50</xdr:col>
      <xdr:colOff>165100</xdr:colOff>
      <xdr:row>71</xdr:row>
      <xdr:rowOff>103518</xdr:rowOff>
    </xdr:to>
    <xdr:sp macro="" textlink="">
      <xdr:nvSpPr>
        <xdr:cNvPr id="430" name="楕円 429"/>
        <xdr:cNvSpPr/>
      </xdr:nvSpPr>
      <xdr:spPr>
        <a:xfrm>
          <a:off x="9588500" y="1217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120045</xdr:rowOff>
    </xdr:from>
    <xdr:ext cx="534377" cy="259045"/>
    <xdr:sp macro="" textlink="">
      <xdr:nvSpPr>
        <xdr:cNvPr id="431" name="テキスト ボックス 430"/>
        <xdr:cNvSpPr txBox="1"/>
      </xdr:nvSpPr>
      <xdr:spPr>
        <a:xfrm>
          <a:off x="9372111" y="1195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113512</xdr:rowOff>
    </xdr:from>
    <xdr:to>
      <xdr:col>46</xdr:col>
      <xdr:colOff>38100</xdr:colOff>
      <xdr:row>75</xdr:row>
      <xdr:rowOff>43662</xdr:rowOff>
    </xdr:to>
    <xdr:sp macro="" textlink="">
      <xdr:nvSpPr>
        <xdr:cNvPr id="432" name="楕円 431"/>
        <xdr:cNvSpPr/>
      </xdr:nvSpPr>
      <xdr:spPr>
        <a:xfrm>
          <a:off x="8699500" y="1280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60189</xdr:rowOff>
    </xdr:from>
    <xdr:ext cx="534377" cy="259045"/>
    <xdr:sp macro="" textlink="">
      <xdr:nvSpPr>
        <xdr:cNvPr id="433" name="テキスト ボックス 432"/>
        <xdr:cNvSpPr txBox="1"/>
      </xdr:nvSpPr>
      <xdr:spPr>
        <a:xfrm>
          <a:off x="8483111" y="1257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102045</xdr:rowOff>
    </xdr:from>
    <xdr:to>
      <xdr:col>41</xdr:col>
      <xdr:colOff>101600</xdr:colOff>
      <xdr:row>78</xdr:row>
      <xdr:rowOff>32195</xdr:rowOff>
    </xdr:to>
    <xdr:sp macro="" textlink="">
      <xdr:nvSpPr>
        <xdr:cNvPr id="434" name="楕円 433"/>
        <xdr:cNvSpPr/>
      </xdr:nvSpPr>
      <xdr:spPr>
        <a:xfrm>
          <a:off x="7810500" y="133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48722</xdr:rowOff>
    </xdr:from>
    <xdr:ext cx="534377" cy="259045"/>
    <xdr:sp macro="" textlink="">
      <xdr:nvSpPr>
        <xdr:cNvPr id="435" name="テキスト ボックス 434"/>
        <xdr:cNvSpPr txBox="1"/>
      </xdr:nvSpPr>
      <xdr:spPr>
        <a:xfrm>
          <a:off x="7594111" y="130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93111</xdr:rowOff>
    </xdr:from>
    <xdr:to>
      <xdr:col>36</xdr:col>
      <xdr:colOff>165100</xdr:colOff>
      <xdr:row>78</xdr:row>
      <xdr:rowOff>23261</xdr:rowOff>
    </xdr:to>
    <xdr:sp macro="" textlink="">
      <xdr:nvSpPr>
        <xdr:cNvPr id="436" name="楕円 435"/>
        <xdr:cNvSpPr/>
      </xdr:nvSpPr>
      <xdr:spPr>
        <a:xfrm>
          <a:off x="6921500" y="1329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14388</xdr:rowOff>
    </xdr:from>
    <xdr:ext cx="534377" cy="259045"/>
    <xdr:sp macro="" textlink="">
      <xdr:nvSpPr>
        <xdr:cNvPr id="437" name="テキスト ボックス 436"/>
        <xdr:cNvSpPr txBox="1"/>
      </xdr:nvSpPr>
      <xdr:spPr>
        <a:xfrm>
          <a:off x="6705111" y="13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149256</xdr:rowOff>
    </xdr:from>
    <xdr:to>
      <xdr:col>54</xdr:col>
      <xdr:colOff>189865</xdr:colOff>
      <xdr:row>98</xdr:row>
      <xdr:rowOff>5124</xdr:rowOff>
    </xdr:to>
    <xdr:cxnSp macro="">
      <xdr:nvCxnSpPr>
        <xdr:cNvPr id="459" name="直線コネクタ 458"/>
        <xdr:cNvCxnSpPr/>
      </xdr:nvCxnSpPr>
      <xdr:spPr>
        <a:xfrm flipV="1">
          <a:off x="10475595" y="15751206"/>
          <a:ext cx="1270" cy="1056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8951</xdr:rowOff>
    </xdr:from>
    <xdr:ext cx="469744" cy="259045"/>
    <xdr:sp macro="" textlink="">
      <xdr:nvSpPr>
        <xdr:cNvPr id="460" name="普通建設事業費 （ うち更新整備　）最小値テキスト"/>
        <xdr:cNvSpPr txBox="1"/>
      </xdr:nvSpPr>
      <xdr:spPr>
        <a:xfrm>
          <a:off x="10528300" y="1681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5124</xdr:rowOff>
    </xdr:from>
    <xdr:to>
      <xdr:col>55</xdr:col>
      <xdr:colOff>88900</xdr:colOff>
      <xdr:row>98</xdr:row>
      <xdr:rowOff>5124</xdr:rowOff>
    </xdr:to>
    <xdr:cxnSp macro="">
      <xdr:nvCxnSpPr>
        <xdr:cNvPr id="461" name="直線コネクタ 460"/>
        <xdr:cNvCxnSpPr/>
      </xdr:nvCxnSpPr>
      <xdr:spPr>
        <a:xfrm>
          <a:off x="10388600" y="1680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95933</xdr:rowOff>
    </xdr:from>
    <xdr:ext cx="534377" cy="259045"/>
    <xdr:sp macro="" textlink="">
      <xdr:nvSpPr>
        <xdr:cNvPr id="462" name="普通建設事業費 （ うち更新整備　）最大値テキスト"/>
        <xdr:cNvSpPr txBox="1"/>
      </xdr:nvSpPr>
      <xdr:spPr>
        <a:xfrm>
          <a:off x="10528300" y="1552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149256</xdr:rowOff>
    </xdr:from>
    <xdr:to>
      <xdr:col>55</xdr:col>
      <xdr:colOff>88900</xdr:colOff>
      <xdr:row>91</xdr:row>
      <xdr:rowOff>149256</xdr:rowOff>
    </xdr:to>
    <xdr:cxnSp macro="">
      <xdr:nvCxnSpPr>
        <xdr:cNvPr id="463" name="直線コネクタ 462"/>
        <xdr:cNvCxnSpPr/>
      </xdr:nvCxnSpPr>
      <xdr:spPr>
        <a:xfrm>
          <a:off x="10388600" y="1575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135448</xdr:rowOff>
    </xdr:from>
    <xdr:to>
      <xdr:col>55</xdr:col>
      <xdr:colOff>0</xdr:colOff>
      <xdr:row>97</xdr:row>
      <xdr:rowOff>127721</xdr:rowOff>
    </xdr:to>
    <xdr:cxnSp macro="">
      <xdr:nvCxnSpPr>
        <xdr:cNvPr id="464" name="直線コネクタ 463"/>
        <xdr:cNvCxnSpPr/>
      </xdr:nvCxnSpPr>
      <xdr:spPr>
        <a:xfrm flipV="1">
          <a:off x="9639300" y="16423198"/>
          <a:ext cx="838200" cy="33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96679</xdr:rowOff>
    </xdr:from>
    <xdr:ext cx="534377" cy="259045"/>
    <xdr:sp macro="" textlink="">
      <xdr:nvSpPr>
        <xdr:cNvPr id="465" name="普通建設事業費 （ うち更新整備　）平均値テキスト"/>
        <xdr:cNvSpPr txBox="1"/>
      </xdr:nvSpPr>
      <xdr:spPr>
        <a:xfrm>
          <a:off x="10528300" y="16384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118252</xdr:rowOff>
    </xdr:from>
    <xdr:to>
      <xdr:col>55</xdr:col>
      <xdr:colOff>50800</xdr:colOff>
      <xdr:row>96</xdr:row>
      <xdr:rowOff>48402</xdr:rowOff>
    </xdr:to>
    <xdr:sp macro="" textlink="">
      <xdr:nvSpPr>
        <xdr:cNvPr id="466" name="フローチャート: 判断 465"/>
        <xdr:cNvSpPr/>
      </xdr:nvSpPr>
      <xdr:spPr>
        <a:xfrm>
          <a:off x="104267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9238</xdr:rowOff>
    </xdr:from>
    <xdr:to>
      <xdr:col>50</xdr:col>
      <xdr:colOff>114300</xdr:colOff>
      <xdr:row>97</xdr:row>
      <xdr:rowOff>127721</xdr:rowOff>
    </xdr:to>
    <xdr:cxnSp macro="">
      <xdr:nvCxnSpPr>
        <xdr:cNvPr id="467" name="直線コネクタ 466"/>
        <xdr:cNvCxnSpPr/>
      </xdr:nvCxnSpPr>
      <xdr:spPr>
        <a:xfrm>
          <a:off x="8750300" y="15439738"/>
          <a:ext cx="889000" cy="131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92055</xdr:rowOff>
    </xdr:from>
    <xdr:to>
      <xdr:col>50</xdr:col>
      <xdr:colOff>165100</xdr:colOff>
      <xdr:row>96</xdr:row>
      <xdr:rowOff>22205</xdr:rowOff>
    </xdr:to>
    <xdr:sp macro="" textlink="">
      <xdr:nvSpPr>
        <xdr:cNvPr id="468" name="フローチャート: 判断 467"/>
        <xdr:cNvSpPr/>
      </xdr:nvSpPr>
      <xdr:spPr>
        <a:xfrm>
          <a:off x="9588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38732</xdr:rowOff>
    </xdr:from>
    <xdr:ext cx="534377" cy="259045"/>
    <xdr:sp macro="" textlink="">
      <xdr:nvSpPr>
        <xdr:cNvPr id="469" name="テキスト ボックス 468"/>
        <xdr:cNvSpPr txBox="1"/>
      </xdr:nvSpPr>
      <xdr:spPr>
        <a:xfrm>
          <a:off x="9372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9238</xdr:rowOff>
    </xdr:from>
    <xdr:to>
      <xdr:col>45</xdr:col>
      <xdr:colOff>177800</xdr:colOff>
      <xdr:row>98</xdr:row>
      <xdr:rowOff>25</xdr:rowOff>
    </xdr:to>
    <xdr:cxnSp macro="">
      <xdr:nvCxnSpPr>
        <xdr:cNvPr id="470" name="直線コネクタ 469"/>
        <xdr:cNvCxnSpPr/>
      </xdr:nvCxnSpPr>
      <xdr:spPr>
        <a:xfrm flipV="1">
          <a:off x="7861300" y="15439738"/>
          <a:ext cx="889000" cy="136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98958</xdr:rowOff>
    </xdr:from>
    <xdr:to>
      <xdr:col>46</xdr:col>
      <xdr:colOff>38100</xdr:colOff>
      <xdr:row>96</xdr:row>
      <xdr:rowOff>29108</xdr:rowOff>
    </xdr:to>
    <xdr:sp macro="" textlink="">
      <xdr:nvSpPr>
        <xdr:cNvPr id="471" name="フローチャート: 判断 470"/>
        <xdr:cNvSpPr/>
      </xdr:nvSpPr>
      <xdr:spPr>
        <a:xfrm>
          <a:off x="8699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20235</xdr:rowOff>
    </xdr:from>
    <xdr:ext cx="534377" cy="259045"/>
    <xdr:sp macro="" textlink="">
      <xdr:nvSpPr>
        <xdr:cNvPr id="472" name="テキスト ボックス 471"/>
        <xdr:cNvSpPr txBox="1"/>
      </xdr:nvSpPr>
      <xdr:spPr>
        <a:xfrm>
          <a:off x="8483111" y="1647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xdr:rowOff>
    </xdr:from>
    <xdr:to>
      <xdr:col>41</xdr:col>
      <xdr:colOff>50800</xdr:colOff>
      <xdr:row>98</xdr:row>
      <xdr:rowOff>11044</xdr:rowOff>
    </xdr:to>
    <xdr:cxnSp macro="">
      <xdr:nvCxnSpPr>
        <xdr:cNvPr id="473" name="直線コネクタ 472"/>
        <xdr:cNvCxnSpPr/>
      </xdr:nvCxnSpPr>
      <xdr:spPr>
        <a:xfrm flipV="1">
          <a:off x="6972300" y="16802125"/>
          <a:ext cx="889000" cy="1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99758</xdr:rowOff>
    </xdr:from>
    <xdr:to>
      <xdr:col>41</xdr:col>
      <xdr:colOff>101600</xdr:colOff>
      <xdr:row>96</xdr:row>
      <xdr:rowOff>29908</xdr:rowOff>
    </xdr:to>
    <xdr:sp macro="" textlink="">
      <xdr:nvSpPr>
        <xdr:cNvPr id="474" name="フローチャート: 判断 473"/>
        <xdr:cNvSpPr/>
      </xdr:nvSpPr>
      <xdr:spPr>
        <a:xfrm>
          <a:off x="7810500" y="163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46435</xdr:rowOff>
    </xdr:from>
    <xdr:ext cx="534377" cy="259045"/>
    <xdr:sp macro="" textlink="">
      <xdr:nvSpPr>
        <xdr:cNvPr id="475" name="テキスト ボックス 474"/>
        <xdr:cNvSpPr txBox="1"/>
      </xdr:nvSpPr>
      <xdr:spPr>
        <a:xfrm>
          <a:off x="7594111" y="161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3769</xdr:rowOff>
    </xdr:from>
    <xdr:to>
      <xdr:col>36</xdr:col>
      <xdr:colOff>165100</xdr:colOff>
      <xdr:row>96</xdr:row>
      <xdr:rowOff>105369</xdr:rowOff>
    </xdr:to>
    <xdr:sp macro="" textlink="">
      <xdr:nvSpPr>
        <xdr:cNvPr id="476" name="フローチャート: 判断 475"/>
        <xdr:cNvSpPr/>
      </xdr:nvSpPr>
      <xdr:spPr>
        <a:xfrm>
          <a:off x="69215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121896</xdr:rowOff>
    </xdr:from>
    <xdr:ext cx="534377" cy="259045"/>
    <xdr:sp macro="" textlink="">
      <xdr:nvSpPr>
        <xdr:cNvPr id="477" name="テキスト ボックス 476"/>
        <xdr:cNvSpPr txBox="1"/>
      </xdr:nvSpPr>
      <xdr:spPr>
        <a:xfrm>
          <a:off x="6705111" y="1623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84648</xdr:rowOff>
    </xdr:from>
    <xdr:to>
      <xdr:col>55</xdr:col>
      <xdr:colOff>50800</xdr:colOff>
      <xdr:row>96</xdr:row>
      <xdr:rowOff>14798</xdr:rowOff>
    </xdr:to>
    <xdr:sp macro="" textlink="">
      <xdr:nvSpPr>
        <xdr:cNvPr id="483" name="楕円 482"/>
        <xdr:cNvSpPr/>
      </xdr:nvSpPr>
      <xdr:spPr>
        <a:xfrm>
          <a:off x="10426700" y="1637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107525</xdr:rowOff>
    </xdr:from>
    <xdr:ext cx="534377" cy="259045"/>
    <xdr:sp macro="" textlink="">
      <xdr:nvSpPr>
        <xdr:cNvPr id="484" name="普通建設事業費 （ うち更新整備　）該当値テキスト"/>
        <xdr:cNvSpPr txBox="1"/>
      </xdr:nvSpPr>
      <xdr:spPr>
        <a:xfrm>
          <a:off x="10528300" y="1622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76921</xdr:rowOff>
    </xdr:from>
    <xdr:to>
      <xdr:col>50</xdr:col>
      <xdr:colOff>165100</xdr:colOff>
      <xdr:row>98</xdr:row>
      <xdr:rowOff>7071</xdr:rowOff>
    </xdr:to>
    <xdr:sp macro="" textlink="">
      <xdr:nvSpPr>
        <xdr:cNvPr id="485" name="楕円 484"/>
        <xdr:cNvSpPr/>
      </xdr:nvSpPr>
      <xdr:spPr>
        <a:xfrm>
          <a:off x="9588500" y="1670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97</xdr:row>
      <xdr:rowOff>169648</xdr:rowOff>
    </xdr:from>
    <xdr:ext cx="469744" cy="259045"/>
    <xdr:sp macro="" textlink="">
      <xdr:nvSpPr>
        <xdr:cNvPr id="486" name="テキスト ボックス 485"/>
        <xdr:cNvSpPr txBox="1"/>
      </xdr:nvSpPr>
      <xdr:spPr>
        <a:xfrm>
          <a:off x="9404428" y="1680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129888</xdr:rowOff>
    </xdr:from>
    <xdr:to>
      <xdr:col>46</xdr:col>
      <xdr:colOff>38100</xdr:colOff>
      <xdr:row>90</xdr:row>
      <xdr:rowOff>60038</xdr:rowOff>
    </xdr:to>
    <xdr:sp macro="" textlink="">
      <xdr:nvSpPr>
        <xdr:cNvPr id="487" name="楕円 486"/>
        <xdr:cNvSpPr/>
      </xdr:nvSpPr>
      <xdr:spPr>
        <a:xfrm>
          <a:off x="8699500" y="153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88</xdr:row>
      <xdr:rowOff>76565</xdr:rowOff>
    </xdr:from>
    <xdr:ext cx="534377" cy="259045"/>
    <xdr:sp macro="" textlink="">
      <xdr:nvSpPr>
        <xdr:cNvPr id="488" name="テキスト ボックス 487"/>
        <xdr:cNvSpPr txBox="1"/>
      </xdr:nvSpPr>
      <xdr:spPr>
        <a:xfrm>
          <a:off x="8483111" y="1516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120675</xdr:rowOff>
    </xdr:from>
    <xdr:to>
      <xdr:col>41</xdr:col>
      <xdr:colOff>101600</xdr:colOff>
      <xdr:row>98</xdr:row>
      <xdr:rowOff>50825</xdr:rowOff>
    </xdr:to>
    <xdr:sp macro="" textlink="">
      <xdr:nvSpPr>
        <xdr:cNvPr id="489" name="楕円 488"/>
        <xdr:cNvSpPr/>
      </xdr:nvSpPr>
      <xdr:spPr>
        <a:xfrm>
          <a:off x="7810500" y="1675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41952</xdr:rowOff>
    </xdr:from>
    <xdr:ext cx="469744" cy="259045"/>
    <xdr:sp macro="" textlink="">
      <xdr:nvSpPr>
        <xdr:cNvPr id="490" name="テキスト ボックス 489"/>
        <xdr:cNvSpPr txBox="1"/>
      </xdr:nvSpPr>
      <xdr:spPr>
        <a:xfrm>
          <a:off x="7626428" y="1684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131694</xdr:rowOff>
    </xdr:from>
    <xdr:to>
      <xdr:col>36</xdr:col>
      <xdr:colOff>165100</xdr:colOff>
      <xdr:row>98</xdr:row>
      <xdr:rowOff>61844</xdr:rowOff>
    </xdr:to>
    <xdr:sp macro="" textlink="">
      <xdr:nvSpPr>
        <xdr:cNvPr id="491" name="楕円 490"/>
        <xdr:cNvSpPr/>
      </xdr:nvSpPr>
      <xdr:spPr>
        <a:xfrm>
          <a:off x="6921500" y="1676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52971</xdr:rowOff>
    </xdr:from>
    <xdr:ext cx="469744" cy="259045"/>
    <xdr:sp macro="" textlink="">
      <xdr:nvSpPr>
        <xdr:cNvPr id="492" name="テキスト ボックス 491"/>
        <xdr:cNvSpPr txBox="1"/>
      </xdr:nvSpPr>
      <xdr:spPr>
        <a:xfrm>
          <a:off x="6737428" y="1685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4" name="テキスト ボックス 50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2" name="直線コネクタ 511"/>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4" name="直線コネクタ 51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5" name="災害復旧事業費最大値テキスト"/>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16" name="直線コネクタ 515"/>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130270</xdr:rowOff>
    </xdr:from>
    <xdr:to>
      <xdr:col>85</xdr:col>
      <xdr:colOff>127000</xdr:colOff>
      <xdr:row>37</xdr:row>
      <xdr:rowOff>130327</xdr:rowOff>
    </xdr:to>
    <xdr:cxnSp macro="">
      <xdr:nvCxnSpPr>
        <xdr:cNvPr id="517" name="直線コネクタ 516"/>
        <xdr:cNvCxnSpPr/>
      </xdr:nvCxnSpPr>
      <xdr:spPr>
        <a:xfrm>
          <a:off x="15481300" y="6302470"/>
          <a:ext cx="838200" cy="17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97204</xdr:rowOff>
    </xdr:from>
    <xdr:ext cx="469744" cy="259045"/>
    <xdr:sp macro="" textlink="">
      <xdr:nvSpPr>
        <xdr:cNvPr id="518" name="災害復旧事業費平均値テキスト"/>
        <xdr:cNvSpPr txBox="1"/>
      </xdr:nvSpPr>
      <xdr:spPr>
        <a:xfrm>
          <a:off x="16370300" y="626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19" name="フローチャート: 判断 518"/>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130270</xdr:rowOff>
    </xdr:from>
    <xdr:to>
      <xdr:col>81</xdr:col>
      <xdr:colOff>50800</xdr:colOff>
      <xdr:row>37</xdr:row>
      <xdr:rowOff>164103</xdr:rowOff>
    </xdr:to>
    <xdr:cxnSp macro="">
      <xdr:nvCxnSpPr>
        <xdr:cNvPr id="520" name="直線コネクタ 519"/>
        <xdr:cNvCxnSpPr/>
      </xdr:nvCxnSpPr>
      <xdr:spPr>
        <a:xfrm flipV="1">
          <a:off x="14592300" y="6302470"/>
          <a:ext cx="889000" cy="20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1" name="フローチャート: 判断 520"/>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158310</xdr:rowOff>
    </xdr:from>
    <xdr:ext cx="469744" cy="259045"/>
    <xdr:sp macro="" textlink="">
      <xdr:nvSpPr>
        <xdr:cNvPr id="522" name="テキスト ボックス 521"/>
        <xdr:cNvSpPr txBox="1"/>
      </xdr:nvSpPr>
      <xdr:spPr>
        <a:xfrm>
          <a:off x="15246428" y="650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164103</xdr:rowOff>
    </xdr:from>
    <xdr:to>
      <xdr:col>76</xdr:col>
      <xdr:colOff>114300</xdr:colOff>
      <xdr:row>38</xdr:row>
      <xdr:rowOff>16713</xdr:rowOff>
    </xdr:to>
    <xdr:cxnSp macro="">
      <xdr:nvCxnSpPr>
        <xdr:cNvPr id="523" name="直線コネクタ 522"/>
        <xdr:cNvCxnSpPr/>
      </xdr:nvCxnSpPr>
      <xdr:spPr>
        <a:xfrm flipV="1">
          <a:off x="13703300" y="6507753"/>
          <a:ext cx="889000" cy="2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4" name="フローチャート: 判断 523"/>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39495</xdr:rowOff>
    </xdr:from>
    <xdr:ext cx="378565" cy="259045"/>
    <xdr:sp macro="" textlink="">
      <xdr:nvSpPr>
        <xdr:cNvPr id="525" name="テキスト ボックス 524"/>
        <xdr:cNvSpPr txBox="1"/>
      </xdr:nvSpPr>
      <xdr:spPr>
        <a:xfrm>
          <a:off x="14403017" y="6554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10770</xdr:rowOff>
    </xdr:from>
    <xdr:to>
      <xdr:col>71</xdr:col>
      <xdr:colOff>177800</xdr:colOff>
      <xdr:row>38</xdr:row>
      <xdr:rowOff>16713</xdr:rowOff>
    </xdr:to>
    <xdr:cxnSp macro="">
      <xdr:nvCxnSpPr>
        <xdr:cNvPr id="526" name="直線コネクタ 525"/>
        <xdr:cNvCxnSpPr/>
      </xdr:nvCxnSpPr>
      <xdr:spPr>
        <a:xfrm>
          <a:off x="12814300" y="6525870"/>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27" name="フローチャート: 判断 526"/>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28" name="テキスト ボックス 527"/>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118789</xdr:rowOff>
    </xdr:from>
    <xdr:to>
      <xdr:col>67</xdr:col>
      <xdr:colOff>101600</xdr:colOff>
      <xdr:row>38</xdr:row>
      <xdr:rowOff>48940</xdr:rowOff>
    </xdr:to>
    <xdr:sp macro="" textlink="">
      <xdr:nvSpPr>
        <xdr:cNvPr id="529" name="フローチャート: 判断 528"/>
        <xdr:cNvSpPr/>
      </xdr:nvSpPr>
      <xdr:spPr>
        <a:xfrm>
          <a:off x="12763500" y="6462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65466</xdr:rowOff>
    </xdr:from>
    <xdr:ext cx="378565" cy="259045"/>
    <xdr:sp macro="" textlink="">
      <xdr:nvSpPr>
        <xdr:cNvPr id="530" name="テキスト ボックス 529"/>
        <xdr:cNvSpPr txBox="1"/>
      </xdr:nvSpPr>
      <xdr:spPr>
        <a:xfrm>
          <a:off x="12625017" y="6237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79527</xdr:rowOff>
    </xdr:from>
    <xdr:to>
      <xdr:col>85</xdr:col>
      <xdr:colOff>177800</xdr:colOff>
      <xdr:row>38</xdr:row>
      <xdr:rowOff>9677</xdr:rowOff>
    </xdr:to>
    <xdr:sp macro="" textlink="">
      <xdr:nvSpPr>
        <xdr:cNvPr id="536" name="楕円 535"/>
        <xdr:cNvSpPr/>
      </xdr:nvSpPr>
      <xdr:spPr>
        <a:xfrm>
          <a:off x="16268700" y="642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52753</xdr:rowOff>
    </xdr:from>
    <xdr:ext cx="469744" cy="259045"/>
    <xdr:sp macro="" textlink="">
      <xdr:nvSpPr>
        <xdr:cNvPr id="537" name="災害復旧事業費該当値テキスト"/>
        <xdr:cNvSpPr txBox="1"/>
      </xdr:nvSpPr>
      <xdr:spPr>
        <a:xfrm>
          <a:off x="16370300" y="639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79470</xdr:rowOff>
    </xdr:from>
    <xdr:to>
      <xdr:col>81</xdr:col>
      <xdr:colOff>101600</xdr:colOff>
      <xdr:row>37</xdr:row>
      <xdr:rowOff>9620</xdr:rowOff>
    </xdr:to>
    <xdr:sp macro="" textlink="">
      <xdr:nvSpPr>
        <xdr:cNvPr id="538" name="楕円 537"/>
        <xdr:cNvSpPr/>
      </xdr:nvSpPr>
      <xdr:spPr>
        <a:xfrm>
          <a:off x="15430500" y="62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26147</xdr:rowOff>
    </xdr:from>
    <xdr:ext cx="469744" cy="259045"/>
    <xdr:sp macro="" textlink="">
      <xdr:nvSpPr>
        <xdr:cNvPr id="539" name="テキスト ボックス 538"/>
        <xdr:cNvSpPr txBox="1"/>
      </xdr:nvSpPr>
      <xdr:spPr>
        <a:xfrm>
          <a:off x="15246428" y="602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113303</xdr:rowOff>
    </xdr:from>
    <xdr:to>
      <xdr:col>76</xdr:col>
      <xdr:colOff>165100</xdr:colOff>
      <xdr:row>38</xdr:row>
      <xdr:rowOff>43453</xdr:rowOff>
    </xdr:to>
    <xdr:sp macro="" textlink="">
      <xdr:nvSpPr>
        <xdr:cNvPr id="540" name="楕円 539"/>
        <xdr:cNvSpPr/>
      </xdr:nvSpPr>
      <xdr:spPr>
        <a:xfrm>
          <a:off x="14541500" y="64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59980</xdr:rowOff>
    </xdr:from>
    <xdr:ext cx="378565" cy="259045"/>
    <xdr:sp macro="" textlink="">
      <xdr:nvSpPr>
        <xdr:cNvPr id="541" name="テキスト ボックス 540"/>
        <xdr:cNvSpPr txBox="1"/>
      </xdr:nvSpPr>
      <xdr:spPr>
        <a:xfrm>
          <a:off x="14403017" y="6232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137363</xdr:rowOff>
    </xdr:from>
    <xdr:to>
      <xdr:col>72</xdr:col>
      <xdr:colOff>38100</xdr:colOff>
      <xdr:row>38</xdr:row>
      <xdr:rowOff>67514</xdr:rowOff>
    </xdr:to>
    <xdr:sp macro="" textlink="">
      <xdr:nvSpPr>
        <xdr:cNvPr id="542" name="楕円 541"/>
        <xdr:cNvSpPr/>
      </xdr:nvSpPr>
      <xdr:spPr>
        <a:xfrm>
          <a:off x="13652500" y="6481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58640</xdr:rowOff>
    </xdr:from>
    <xdr:ext cx="378565" cy="259045"/>
    <xdr:sp macro="" textlink="">
      <xdr:nvSpPr>
        <xdr:cNvPr id="543" name="テキスト ボックス 542"/>
        <xdr:cNvSpPr txBox="1"/>
      </xdr:nvSpPr>
      <xdr:spPr>
        <a:xfrm>
          <a:off x="13514017" y="6573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131419</xdr:rowOff>
    </xdr:from>
    <xdr:to>
      <xdr:col>67</xdr:col>
      <xdr:colOff>101600</xdr:colOff>
      <xdr:row>38</xdr:row>
      <xdr:rowOff>61570</xdr:rowOff>
    </xdr:to>
    <xdr:sp macro="" textlink="">
      <xdr:nvSpPr>
        <xdr:cNvPr id="544" name="楕円 543"/>
        <xdr:cNvSpPr/>
      </xdr:nvSpPr>
      <xdr:spPr>
        <a:xfrm>
          <a:off x="12763500" y="64750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52697</xdr:rowOff>
    </xdr:from>
    <xdr:ext cx="378565" cy="259045"/>
    <xdr:sp macro="" textlink="">
      <xdr:nvSpPr>
        <xdr:cNvPr id="545" name="テキスト ボックス 544"/>
        <xdr:cNvSpPr txBox="1"/>
      </xdr:nvSpPr>
      <xdr:spPr>
        <a:xfrm>
          <a:off x="12625017" y="65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7" name="テキスト ボックス 60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7" name="テキスト ボックス 61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1" name="直線コネクタ 620"/>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2" name="公債費最小値テキスト"/>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3" name="直線コネクタ 622"/>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4" name="公債費最大値テキスト"/>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5" name="直線コネクタ 624"/>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91858</xdr:rowOff>
    </xdr:from>
    <xdr:to>
      <xdr:col>85</xdr:col>
      <xdr:colOff>127000</xdr:colOff>
      <xdr:row>77</xdr:row>
      <xdr:rowOff>144207</xdr:rowOff>
    </xdr:to>
    <xdr:cxnSp macro="">
      <xdr:nvCxnSpPr>
        <xdr:cNvPr id="626" name="直線コネクタ 625"/>
        <xdr:cNvCxnSpPr/>
      </xdr:nvCxnSpPr>
      <xdr:spPr>
        <a:xfrm>
          <a:off x="15481300" y="13293508"/>
          <a:ext cx="8382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45940</xdr:rowOff>
    </xdr:from>
    <xdr:ext cx="534377" cy="259045"/>
    <xdr:sp macro="" textlink="">
      <xdr:nvSpPr>
        <xdr:cNvPr id="627" name="公債費平均値テキスト"/>
        <xdr:cNvSpPr txBox="1"/>
      </xdr:nvSpPr>
      <xdr:spPr>
        <a:xfrm>
          <a:off x="16370300" y="1273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28" name="フローチャート: 判断 627"/>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91858</xdr:rowOff>
    </xdr:from>
    <xdr:to>
      <xdr:col>81</xdr:col>
      <xdr:colOff>50800</xdr:colOff>
      <xdr:row>77</xdr:row>
      <xdr:rowOff>112757</xdr:rowOff>
    </xdr:to>
    <xdr:cxnSp macro="">
      <xdr:nvCxnSpPr>
        <xdr:cNvPr id="629" name="直線コネクタ 628"/>
        <xdr:cNvCxnSpPr/>
      </xdr:nvCxnSpPr>
      <xdr:spPr>
        <a:xfrm flipV="1">
          <a:off x="14592300" y="13293508"/>
          <a:ext cx="889000" cy="2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0" name="フローチャート: 判断 629"/>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108990</xdr:rowOff>
    </xdr:from>
    <xdr:ext cx="534377" cy="259045"/>
    <xdr:sp macro="" textlink="">
      <xdr:nvSpPr>
        <xdr:cNvPr id="631" name="テキスト ボックス 630"/>
        <xdr:cNvSpPr txBox="1"/>
      </xdr:nvSpPr>
      <xdr:spPr>
        <a:xfrm>
          <a:off x="15214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112757</xdr:rowOff>
    </xdr:from>
    <xdr:to>
      <xdr:col>76</xdr:col>
      <xdr:colOff>114300</xdr:colOff>
      <xdr:row>78</xdr:row>
      <xdr:rowOff>53680</xdr:rowOff>
    </xdr:to>
    <xdr:cxnSp macro="">
      <xdr:nvCxnSpPr>
        <xdr:cNvPr id="632" name="直線コネクタ 631"/>
        <xdr:cNvCxnSpPr/>
      </xdr:nvCxnSpPr>
      <xdr:spPr>
        <a:xfrm flipV="1">
          <a:off x="13703300" y="13314407"/>
          <a:ext cx="889000" cy="11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3" name="フローチャート: 判断 632"/>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84726</xdr:rowOff>
    </xdr:from>
    <xdr:ext cx="534377" cy="259045"/>
    <xdr:sp macro="" textlink="">
      <xdr:nvSpPr>
        <xdr:cNvPr id="634" name="テキスト ボックス 633"/>
        <xdr:cNvSpPr txBox="1"/>
      </xdr:nvSpPr>
      <xdr:spPr>
        <a:xfrm>
          <a:off x="14325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48358</xdr:rowOff>
    </xdr:from>
    <xdr:to>
      <xdr:col>71</xdr:col>
      <xdr:colOff>177800</xdr:colOff>
      <xdr:row>78</xdr:row>
      <xdr:rowOff>53680</xdr:rowOff>
    </xdr:to>
    <xdr:cxnSp macro="">
      <xdr:nvCxnSpPr>
        <xdr:cNvPr id="635" name="直線コネクタ 634"/>
        <xdr:cNvCxnSpPr/>
      </xdr:nvCxnSpPr>
      <xdr:spPr>
        <a:xfrm>
          <a:off x="12814300" y="13421458"/>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36" name="フローチャート: 判断 635"/>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41031</xdr:rowOff>
    </xdr:from>
    <xdr:ext cx="534377" cy="259045"/>
    <xdr:sp macro="" textlink="">
      <xdr:nvSpPr>
        <xdr:cNvPr id="637" name="テキスト ボックス 636"/>
        <xdr:cNvSpPr txBox="1"/>
      </xdr:nvSpPr>
      <xdr:spPr>
        <a:xfrm>
          <a:off x="13436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1542</xdr:rowOff>
    </xdr:from>
    <xdr:to>
      <xdr:col>67</xdr:col>
      <xdr:colOff>101600</xdr:colOff>
      <xdr:row>75</xdr:row>
      <xdr:rowOff>103142</xdr:rowOff>
    </xdr:to>
    <xdr:sp macro="" textlink="">
      <xdr:nvSpPr>
        <xdr:cNvPr id="638" name="フローチャート: 判断 637"/>
        <xdr:cNvSpPr/>
      </xdr:nvSpPr>
      <xdr:spPr>
        <a:xfrm>
          <a:off x="12763500" y="1286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119669</xdr:rowOff>
    </xdr:from>
    <xdr:ext cx="534377" cy="259045"/>
    <xdr:sp macro="" textlink="">
      <xdr:nvSpPr>
        <xdr:cNvPr id="639" name="テキスト ボックス 638"/>
        <xdr:cNvSpPr txBox="1"/>
      </xdr:nvSpPr>
      <xdr:spPr>
        <a:xfrm>
          <a:off x="12547111" y="126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93407</xdr:rowOff>
    </xdr:from>
    <xdr:to>
      <xdr:col>85</xdr:col>
      <xdr:colOff>177800</xdr:colOff>
      <xdr:row>78</xdr:row>
      <xdr:rowOff>23557</xdr:rowOff>
    </xdr:to>
    <xdr:sp macro="" textlink="">
      <xdr:nvSpPr>
        <xdr:cNvPr id="645" name="楕円 644"/>
        <xdr:cNvSpPr/>
      </xdr:nvSpPr>
      <xdr:spPr>
        <a:xfrm>
          <a:off x="16268700" y="1329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71834</xdr:rowOff>
    </xdr:from>
    <xdr:ext cx="534377" cy="259045"/>
    <xdr:sp macro="" textlink="">
      <xdr:nvSpPr>
        <xdr:cNvPr id="646" name="公債費該当値テキスト"/>
        <xdr:cNvSpPr txBox="1"/>
      </xdr:nvSpPr>
      <xdr:spPr>
        <a:xfrm>
          <a:off x="16370300" y="1327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41058</xdr:rowOff>
    </xdr:from>
    <xdr:to>
      <xdr:col>81</xdr:col>
      <xdr:colOff>101600</xdr:colOff>
      <xdr:row>77</xdr:row>
      <xdr:rowOff>142658</xdr:rowOff>
    </xdr:to>
    <xdr:sp macro="" textlink="">
      <xdr:nvSpPr>
        <xdr:cNvPr id="647" name="楕円 646"/>
        <xdr:cNvSpPr/>
      </xdr:nvSpPr>
      <xdr:spPr>
        <a:xfrm>
          <a:off x="15430500" y="1324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133785</xdr:rowOff>
    </xdr:from>
    <xdr:ext cx="534377" cy="259045"/>
    <xdr:sp macro="" textlink="">
      <xdr:nvSpPr>
        <xdr:cNvPr id="648" name="テキスト ボックス 647"/>
        <xdr:cNvSpPr txBox="1"/>
      </xdr:nvSpPr>
      <xdr:spPr>
        <a:xfrm>
          <a:off x="15214111" y="1333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20,715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61957</xdr:rowOff>
    </xdr:from>
    <xdr:to>
      <xdr:col>76</xdr:col>
      <xdr:colOff>165100</xdr:colOff>
      <xdr:row>77</xdr:row>
      <xdr:rowOff>163557</xdr:rowOff>
    </xdr:to>
    <xdr:sp macro="" textlink="">
      <xdr:nvSpPr>
        <xdr:cNvPr id="649" name="楕円 648"/>
        <xdr:cNvSpPr/>
      </xdr:nvSpPr>
      <xdr:spPr>
        <a:xfrm>
          <a:off x="14541500" y="1326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154684</xdr:rowOff>
    </xdr:from>
    <xdr:ext cx="534377" cy="259045"/>
    <xdr:sp macro="" textlink="">
      <xdr:nvSpPr>
        <xdr:cNvPr id="650" name="テキスト ボックス 649"/>
        <xdr:cNvSpPr txBox="1"/>
      </xdr:nvSpPr>
      <xdr:spPr>
        <a:xfrm>
          <a:off x="14325111" y="1335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2880</xdr:rowOff>
    </xdr:from>
    <xdr:to>
      <xdr:col>72</xdr:col>
      <xdr:colOff>38100</xdr:colOff>
      <xdr:row>78</xdr:row>
      <xdr:rowOff>104480</xdr:rowOff>
    </xdr:to>
    <xdr:sp macro="" textlink="">
      <xdr:nvSpPr>
        <xdr:cNvPr id="651" name="楕円 650"/>
        <xdr:cNvSpPr/>
      </xdr:nvSpPr>
      <xdr:spPr>
        <a:xfrm>
          <a:off x="13652500" y="1337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95607</xdr:rowOff>
    </xdr:from>
    <xdr:ext cx="534377" cy="259045"/>
    <xdr:sp macro="" textlink="">
      <xdr:nvSpPr>
        <xdr:cNvPr id="652" name="テキスト ボックス 651"/>
        <xdr:cNvSpPr txBox="1"/>
      </xdr:nvSpPr>
      <xdr:spPr>
        <a:xfrm>
          <a:off x="13436111" y="134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169008</xdr:rowOff>
    </xdr:from>
    <xdr:to>
      <xdr:col>67</xdr:col>
      <xdr:colOff>101600</xdr:colOff>
      <xdr:row>78</xdr:row>
      <xdr:rowOff>99158</xdr:rowOff>
    </xdr:to>
    <xdr:sp macro="" textlink="">
      <xdr:nvSpPr>
        <xdr:cNvPr id="653" name="楕円 652"/>
        <xdr:cNvSpPr/>
      </xdr:nvSpPr>
      <xdr:spPr>
        <a:xfrm>
          <a:off x="12763500" y="1337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90285</xdr:rowOff>
    </xdr:from>
    <xdr:ext cx="534377" cy="259045"/>
    <xdr:sp macro="" textlink="">
      <xdr:nvSpPr>
        <xdr:cNvPr id="654" name="テキスト ボックス 653"/>
        <xdr:cNvSpPr txBox="1"/>
      </xdr:nvSpPr>
      <xdr:spPr>
        <a:xfrm>
          <a:off x="12547111" y="1346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78" name="直線コネクタ 677"/>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79"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0" name="直線コネクタ 679"/>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1" name="積立金最大値テキスト"/>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2" name="直線コネクタ 681"/>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115781</xdr:rowOff>
    </xdr:from>
    <xdr:to>
      <xdr:col>85</xdr:col>
      <xdr:colOff>127000</xdr:colOff>
      <xdr:row>98</xdr:row>
      <xdr:rowOff>156510</xdr:rowOff>
    </xdr:to>
    <xdr:cxnSp macro="">
      <xdr:nvCxnSpPr>
        <xdr:cNvPr id="683" name="直線コネクタ 682"/>
        <xdr:cNvCxnSpPr/>
      </xdr:nvCxnSpPr>
      <xdr:spPr>
        <a:xfrm flipV="1">
          <a:off x="15481300" y="16917881"/>
          <a:ext cx="8382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84948</xdr:rowOff>
    </xdr:from>
    <xdr:ext cx="534377" cy="259045"/>
    <xdr:sp macro="" textlink="">
      <xdr:nvSpPr>
        <xdr:cNvPr id="684" name="積立金平均値テキスト"/>
        <xdr:cNvSpPr txBox="1"/>
      </xdr:nvSpPr>
      <xdr:spPr>
        <a:xfrm>
          <a:off x="16370300" y="16715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5" name="フローチャート: 判断 684"/>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39170</xdr:rowOff>
    </xdr:from>
    <xdr:to>
      <xdr:col>81</xdr:col>
      <xdr:colOff>50800</xdr:colOff>
      <xdr:row>98</xdr:row>
      <xdr:rowOff>156510</xdr:rowOff>
    </xdr:to>
    <xdr:cxnSp macro="">
      <xdr:nvCxnSpPr>
        <xdr:cNvPr id="686" name="直線コネクタ 685"/>
        <xdr:cNvCxnSpPr/>
      </xdr:nvCxnSpPr>
      <xdr:spPr>
        <a:xfrm>
          <a:off x="14592300" y="16841270"/>
          <a:ext cx="889000" cy="1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87" name="フローチャート: 判断 686"/>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88" name="テキスト ボックス 687"/>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143807</xdr:rowOff>
    </xdr:from>
    <xdr:to>
      <xdr:col>76</xdr:col>
      <xdr:colOff>114300</xdr:colOff>
      <xdr:row>98</xdr:row>
      <xdr:rowOff>39170</xdr:rowOff>
    </xdr:to>
    <xdr:cxnSp macro="">
      <xdr:nvCxnSpPr>
        <xdr:cNvPr id="689" name="直線コネクタ 688"/>
        <xdr:cNvCxnSpPr/>
      </xdr:nvCxnSpPr>
      <xdr:spPr>
        <a:xfrm>
          <a:off x="13703300" y="16774457"/>
          <a:ext cx="889000" cy="6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0" name="フローチャート: 判断 689"/>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156367</xdr:rowOff>
    </xdr:from>
    <xdr:ext cx="534377" cy="259045"/>
    <xdr:sp macro="" textlink="">
      <xdr:nvSpPr>
        <xdr:cNvPr id="691" name="テキスト ボックス 690"/>
        <xdr:cNvSpPr txBox="1"/>
      </xdr:nvSpPr>
      <xdr:spPr>
        <a:xfrm>
          <a:off x="14325111" y="1695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143807</xdr:rowOff>
    </xdr:from>
    <xdr:to>
      <xdr:col>71</xdr:col>
      <xdr:colOff>177800</xdr:colOff>
      <xdr:row>98</xdr:row>
      <xdr:rowOff>111094</xdr:rowOff>
    </xdr:to>
    <xdr:cxnSp macro="">
      <xdr:nvCxnSpPr>
        <xdr:cNvPr id="692" name="直線コネクタ 691"/>
        <xdr:cNvCxnSpPr/>
      </xdr:nvCxnSpPr>
      <xdr:spPr>
        <a:xfrm flipV="1">
          <a:off x="12814300" y="16774457"/>
          <a:ext cx="889000" cy="13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3" name="フローチャート: 判断 692"/>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11777</xdr:rowOff>
    </xdr:from>
    <xdr:ext cx="469744" cy="259045"/>
    <xdr:sp macro="" textlink="">
      <xdr:nvSpPr>
        <xdr:cNvPr id="694" name="テキスト ボックス 693"/>
        <xdr:cNvSpPr txBox="1"/>
      </xdr:nvSpPr>
      <xdr:spPr>
        <a:xfrm>
          <a:off x="13468428" y="169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75747</xdr:rowOff>
    </xdr:from>
    <xdr:to>
      <xdr:col>67</xdr:col>
      <xdr:colOff>101600</xdr:colOff>
      <xdr:row>99</xdr:row>
      <xdr:rowOff>5897</xdr:rowOff>
    </xdr:to>
    <xdr:sp macro="" textlink="">
      <xdr:nvSpPr>
        <xdr:cNvPr id="695" name="フローチャート: 判断 694"/>
        <xdr:cNvSpPr/>
      </xdr:nvSpPr>
      <xdr:spPr>
        <a:xfrm>
          <a:off x="12763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168474</xdr:rowOff>
    </xdr:from>
    <xdr:ext cx="534377" cy="259045"/>
    <xdr:sp macro="" textlink="">
      <xdr:nvSpPr>
        <xdr:cNvPr id="696" name="テキスト ボックス 695"/>
        <xdr:cNvSpPr txBox="1"/>
      </xdr:nvSpPr>
      <xdr:spPr>
        <a:xfrm>
          <a:off x="12547111" y="1697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64981</xdr:rowOff>
    </xdr:from>
    <xdr:to>
      <xdr:col>85</xdr:col>
      <xdr:colOff>177800</xdr:colOff>
      <xdr:row>98</xdr:row>
      <xdr:rowOff>166581</xdr:rowOff>
    </xdr:to>
    <xdr:sp macro="" textlink="">
      <xdr:nvSpPr>
        <xdr:cNvPr id="702" name="楕円 701"/>
        <xdr:cNvSpPr/>
      </xdr:nvSpPr>
      <xdr:spPr>
        <a:xfrm>
          <a:off x="16268700" y="168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40497</xdr:rowOff>
    </xdr:from>
    <xdr:ext cx="534377" cy="259045"/>
    <xdr:sp macro="" textlink="">
      <xdr:nvSpPr>
        <xdr:cNvPr id="703" name="積立金該当値テキスト"/>
        <xdr:cNvSpPr txBox="1"/>
      </xdr:nvSpPr>
      <xdr:spPr>
        <a:xfrm>
          <a:off x="16370300" y="168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105710</xdr:rowOff>
    </xdr:from>
    <xdr:to>
      <xdr:col>81</xdr:col>
      <xdr:colOff>101600</xdr:colOff>
      <xdr:row>99</xdr:row>
      <xdr:rowOff>35860</xdr:rowOff>
    </xdr:to>
    <xdr:sp macro="" textlink="">
      <xdr:nvSpPr>
        <xdr:cNvPr id="704" name="楕円 703"/>
        <xdr:cNvSpPr/>
      </xdr:nvSpPr>
      <xdr:spPr>
        <a:xfrm>
          <a:off x="15430500" y="169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26987</xdr:rowOff>
    </xdr:from>
    <xdr:ext cx="469744" cy="259045"/>
    <xdr:sp macro="" textlink="">
      <xdr:nvSpPr>
        <xdr:cNvPr id="705" name="テキスト ボックス 704"/>
        <xdr:cNvSpPr txBox="1"/>
      </xdr:nvSpPr>
      <xdr:spPr>
        <a:xfrm>
          <a:off x="15246428" y="1700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159820</xdr:rowOff>
    </xdr:from>
    <xdr:to>
      <xdr:col>76</xdr:col>
      <xdr:colOff>165100</xdr:colOff>
      <xdr:row>98</xdr:row>
      <xdr:rowOff>89970</xdr:rowOff>
    </xdr:to>
    <xdr:sp macro="" textlink="">
      <xdr:nvSpPr>
        <xdr:cNvPr id="706" name="楕円 705"/>
        <xdr:cNvSpPr/>
      </xdr:nvSpPr>
      <xdr:spPr>
        <a:xfrm>
          <a:off x="14541500" y="1679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106497</xdr:rowOff>
    </xdr:from>
    <xdr:ext cx="534377" cy="259045"/>
    <xdr:sp macro="" textlink="">
      <xdr:nvSpPr>
        <xdr:cNvPr id="707" name="テキスト ボックス 706"/>
        <xdr:cNvSpPr txBox="1"/>
      </xdr:nvSpPr>
      <xdr:spPr>
        <a:xfrm>
          <a:off x="14325111" y="1656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93007</xdr:rowOff>
    </xdr:from>
    <xdr:to>
      <xdr:col>72</xdr:col>
      <xdr:colOff>38100</xdr:colOff>
      <xdr:row>98</xdr:row>
      <xdr:rowOff>23157</xdr:rowOff>
    </xdr:to>
    <xdr:sp macro="" textlink="">
      <xdr:nvSpPr>
        <xdr:cNvPr id="708" name="楕円 707"/>
        <xdr:cNvSpPr/>
      </xdr:nvSpPr>
      <xdr:spPr>
        <a:xfrm>
          <a:off x="13652500" y="1672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39684</xdr:rowOff>
    </xdr:from>
    <xdr:ext cx="534377" cy="259045"/>
    <xdr:sp macro="" textlink="">
      <xdr:nvSpPr>
        <xdr:cNvPr id="709" name="テキスト ボックス 708"/>
        <xdr:cNvSpPr txBox="1"/>
      </xdr:nvSpPr>
      <xdr:spPr>
        <a:xfrm>
          <a:off x="13436111" y="1649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60294</xdr:rowOff>
    </xdr:from>
    <xdr:to>
      <xdr:col>67</xdr:col>
      <xdr:colOff>101600</xdr:colOff>
      <xdr:row>98</xdr:row>
      <xdr:rowOff>161894</xdr:rowOff>
    </xdr:to>
    <xdr:sp macro="" textlink="">
      <xdr:nvSpPr>
        <xdr:cNvPr id="710" name="楕円 709"/>
        <xdr:cNvSpPr/>
      </xdr:nvSpPr>
      <xdr:spPr>
        <a:xfrm>
          <a:off x="12763500" y="1686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6971</xdr:rowOff>
    </xdr:from>
    <xdr:ext cx="534377" cy="259045"/>
    <xdr:sp macro="" textlink="">
      <xdr:nvSpPr>
        <xdr:cNvPr id="711" name="テキスト ボックス 710"/>
        <xdr:cNvSpPr txBox="1"/>
      </xdr:nvSpPr>
      <xdr:spPr>
        <a:xfrm>
          <a:off x="12547111" y="1663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5" name="直線コネクタ 734"/>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38" name="投資及び出資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39" name="直線コネクタ 738"/>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22161</xdr:rowOff>
    </xdr:from>
    <xdr:to>
      <xdr:col>116</xdr:col>
      <xdr:colOff>63500</xdr:colOff>
      <xdr:row>39</xdr:row>
      <xdr:rowOff>23876</xdr:rowOff>
    </xdr:to>
    <xdr:cxnSp macro="">
      <xdr:nvCxnSpPr>
        <xdr:cNvPr id="740" name="直線コネクタ 739"/>
        <xdr:cNvCxnSpPr/>
      </xdr:nvCxnSpPr>
      <xdr:spPr>
        <a:xfrm>
          <a:off x="21323300" y="6708711"/>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1" name="投資及び出資金平均値テキスト"/>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2" name="フローチャート: 判断 741"/>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22161</xdr:rowOff>
    </xdr:from>
    <xdr:to>
      <xdr:col>111</xdr:col>
      <xdr:colOff>177800</xdr:colOff>
      <xdr:row>39</xdr:row>
      <xdr:rowOff>23495</xdr:rowOff>
    </xdr:to>
    <xdr:cxnSp macro="">
      <xdr:nvCxnSpPr>
        <xdr:cNvPr id="743" name="直線コネクタ 742"/>
        <xdr:cNvCxnSpPr/>
      </xdr:nvCxnSpPr>
      <xdr:spPr>
        <a:xfrm flipV="1">
          <a:off x="20434300" y="6708711"/>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4" name="フローチャート: 判断 743"/>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5" name="テキスト ボックス 744"/>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23495</xdr:rowOff>
    </xdr:from>
    <xdr:to>
      <xdr:col>107</xdr:col>
      <xdr:colOff>50800</xdr:colOff>
      <xdr:row>39</xdr:row>
      <xdr:rowOff>28829</xdr:rowOff>
    </xdr:to>
    <xdr:cxnSp macro="">
      <xdr:nvCxnSpPr>
        <xdr:cNvPr id="746" name="直線コネクタ 745"/>
        <xdr:cNvCxnSpPr/>
      </xdr:nvCxnSpPr>
      <xdr:spPr>
        <a:xfrm flipV="1">
          <a:off x="19545300" y="671004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47" name="フローチャート: 判断 746"/>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48" name="テキスト ボックス 747"/>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18542</xdr:rowOff>
    </xdr:from>
    <xdr:to>
      <xdr:col>102</xdr:col>
      <xdr:colOff>114300</xdr:colOff>
      <xdr:row>39</xdr:row>
      <xdr:rowOff>28829</xdr:rowOff>
    </xdr:to>
    <xdr:cxnSp macro="">
      <xdr:nvCxnSpPr>
        <xdr:cNvPr id="749" name="直線コネクタ 748"/>
        <xdr:cNvCxnSpPr/>
      </xdr:nvCxnSpPr>
      <xdr:spPr>
        <a:xfrm>
          <a:off x="18656300" y="6362192"/>
          <a:ext cx="889000" cy="35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0" name="フローチャート: 判断 749"/>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1" name="テキスト ボックス 750"/>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19748</xdr:rowOff>
    </xdr:from>
    <xdr:to>
      <xdr:col>98</xdr:col>
      <xdr:colOff>38100</xdr:colOff>
      <xdr:row>38</xdr:row>
      <xdr:rowOff>121348</xdr:rowOff>
    </xdr:to>
    <xdr:sp macro="" textlink="">
      <xdr:nvSpPr>
        <xdr:cNvPr id="752" name="フローチャート: 判断 751"/>
        <xdr:cNvSpPr/>
      </xdr:nvSpPr>
      <xdr:spPr>
        <a:xfrm>
          <a:off x="18605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112475</xdr:rowOff>
    </xdr:from>
    <xdr:ext cx="378565" cy="259045"/>
    <xdr:sp macro="" textlink="">
      <xdr:nvSpPr>
        <xdr:cNvPr id="753" name="テキスト ボックス 752"/>
        <xdr:cNvSpPr txBox="1"/>
      </xdr:nvSpPr>
      <xdr:spPr>
        <a:xfrm>
          <a:off x="18467017" y="6627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144526</xdr:rowOff>
    </xdr:from>
    <xdr:to>
      <xdr:col>116</xdr:col>
      <xdr:colOff>114300</xdr:colOff>
      <xdr:row>39</xdr:row>
      <xdr:rowOff>74676</xdr:rowOff>
    </xdr:to>
    <xdr:sp macro="" textlink="">
      <xdr:nvSpPr>
        <xdr:cNvPr id="759" name="楕円 758"/>
        <xdr:cNvSpPr/>
      </xdr:nvSpPr>
      <xdr:spPr>
        <a:xfrm>
          <a:off x="22110700" y="66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59453</xdr:rowOff>
    </xdr:from>
    <xdr:ext cx="378565" cy="259045"/>
    <xdr:sp macro="" textlink="">
      <xdr:nvSpPr>
        <xdr:cNvPr id="760" name="投資及び出資金該当値テキスト"/>
        <xdr:cNvSpPr txBox="1"/>
      </xdr:nvSpPr>
      <xdr:spPr>
        <a:xfrm>
          <a:off x="22212300" y="6574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142811</xdr:rowOff>
    </xdr:from>
    <xdr:to>
      <xdr:col>112</xdr:col>
      <xdr:colOff>38100</xdr:colOff>
      <xdr:row>39</xdr:row>
      <xdr:rowOff>72961</xdr:rowOff>
    </xdr:to>
    <xdr:sp macro="" textlink="">
      <xdr:nvSpPr>
        <xdr:cNvPr id="761" name="楕円 760"/>
        <xdr:cNvSpPr/>
      </xdr:nvSpPr>
      <xdr:spPr>
        <a:xfrm>
          <a:off x="21272500" y="66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64088</xdr:rowOff>
    </xdr:from>
    <xdr:ext cx="378565" cy="259045"/>
    <xdr:sp macro="" textlink="">
      <xdr:nvSpPr>
        <xdr:cNvPr id="762" name="テキスト ボックス 761"/>
        <xdr:cNvSpPr txBox="1"/>
      </xdr:nvSpPr>
      <xdr:spPr>
        <a:xfrm>
          <a:off x="21134017" y="675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144145</xdr:rowOff>
    </xdr:from>
    <xdr:to>
      <xdr:col>107</xdr:col>
      <xdr:colOff>101600</xdr:colOff>
      <xdr:row>39</xdr:row>
      <xdr:rowOff>74295</xdr:rowOff>
    </xdr:to>
    <xdr:sp macro="" textlink="">
      <xdr:nvSpPr>
        <xdr:cNvPr id="763" name="楕円 762"/>
        <xdr:cNvSpPr/>
      </xdr:nvSpPr>
      <xdr:spPr>
        <a:xfrm>
          <a:off x="203835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65422</xdr:rowOff>
    </xdr:from>
    <xdr:ext cx="378565" cy="259045"/>
    <xdr:sp macro="" textlink="">
      <xdr:nvSpPr>
        <xdr:cNvPr id="764" name="テキスト ボックス 763"/>
        <xdr:cNvSpPr txBox="1"/>
      </xdr:nvSpPr>
      <xdr:spPr>
        <a:xfrm>
          <a:off x="20245017" y="675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149479</xdr:rowOff>
    </xdr:from>
    <xdr:to>
      <xdr:col>102</xdr:col>
      <xdr:colOff>165100</xdr:colOff>
      <xdr:row>39</xdr:row>
      <xdr:rowOff>79629</xdr:rowOff>
    </xdr:to>
    <xdr:sp macro="" textlink="">
      <xdr:nvSpPr>
        <xdr:cNvPr id="765" name="楕円 764"/>
        <xdr:cNvSpPr/>
      </xdr:nvSpPr>
      <xdr:spPr>
        <a:xfrm>
          <a:off x="19494500" y="66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70756</xdr:rowOff>
    </xdr:from>
    <xdr:ext cx="313932" cy="259045"/>
    <xdr:sp macro="" textlink="">
      <xdr:nvSpPr>
        <xdr:cNvPr id="766" name="テキスト ボックス 765"/>
        <xdr:cNvSpPr txBox="1"/>
      </xdr:nvSpPr>
      <xdr:spPr>
        <a:xfrm>
          <a:off x="19388333" y="67573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139192</xdr:rowOff>
    </xdr:from>
    <xdr:to>
      <xdr:col>98</xdr:col>
      <xdr:colOff>38100</xdr:colOff>
      <xdr:row>37</xdr:row>
      <xdr:rowOff>69342</xdr:rowOff>
    </xdr:to>
    <xdr:sp macro="" textlink="">
      <xdr:nvSpPr>
        <xdr:cNvPr id="767" name="楕円 766"/>
        <xdr:cNvSpPr/>
      </xdr:nvSpPr>
      <xdr:spPr>
        <a:xfrm>
          <a:off x="18605500" y="63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85869</xdr:rowOff>
    </xdr:from>
    <xdr:ext cx="469744" cy="259045"/>
    <xdr:sp macro="" textlink="">
      <xdr:nvSpPr>
        <xdr:cNvPr id="768" name="テキスト ボックス 767"/>
        <xdr:cNvSpPr txBox="1"/>
      </xdr:nvSpPr>
      <xdr:spPr>
        <a:xfrm>
          <a:off x="18421428" y="608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4" name="直線コネクタ 793"/>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797" name="貸付金最大値テキスト"/>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798" name="直線コネクタ 797"/>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141006</xdr:rowOff>
    </xdr:from>
    <xdr:to>
      <xdr:col>116</xdr:col>
      <xdr:colOff>63500</xdr:colOff>
      <xdr:row>59</xdr:row>
      <xdr:rowOff>93392</xdr:rowOff>
    </xdr:to>
    <xdr:cxnSp macro="">
      <xdr:nvCxnSpPr>
        <xdr:cNvPr id="799" name="直線コネクタ 798"/>
        <xdr:cNvCxnSpPr/>
      </xdr:nvCxnSpPr>
      <xdr:spPr>
        <a:xfrm>
          <a:off x="21323300" y="10085106"/>
          <a:ext cx="838200" cy="12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800" name="貸付金平均値テキスト"/>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1" name="フローチャート: 判断 800"/>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79088</xdr:rowOff>
    </xdr:from>
    <xdr:to>
      <xdr:col>111</xdr:col>
      <xdr:colOff>177800</xdr:colOff>
      <xdr:row>58</xdr:row>
      <xdr:rowOff>141006</xdr:rowOff>
    </xdr:to>
    <xdr:cxnSp macro="">
      <xdr:nvCxnSpPr>
        <xdr:cNvPr id="802" name="直線コネクタ 801"/>
        <xdr:cNvCxnSpPr/>
      </xdr:nvCxnSpPr>
      <xdr:spPr>
        <a:xfrm>
          <a:off x="20434300" y="10023188"/>
          <a:ext cx="889000" cy="6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3" name="フローチャート: 判断 802"/>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16415</xdr:rowOff>
    </xdr:from>
    <xdr:ext cx="469744" cy="259045"/>
    <xdr:sp macro="" textlink="">
      <xdr:nvSpPr>
        <xdr:cNvPr id="804" name="テキスト ボックス 803"/>
        <xdr:cNvSpPr txBox="1"/>
      </xdr:nvSpPr>
      <xdr:spPr>
        <a:xfrm>
          <a:off x="21088428" y="1013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79088</xdr:rowOff>
    </xdr:from>
    <xdr:to>
      <xdr:col>107</xdr:col>
      <xdr:colOff>50800</xdr:colOff>
      <xdr:row>59</xdr:row>
      <xdr:rowOff>5741</xdr:rowOff>
    </xdr:to>
    <xdr:cxnSp macro="">
      <xdr:nvCxnSpPr>
        <xdr:cNvPr id="805" name="直線コネクタ 804"/>
        <xdr:cNvCxnSpPr/>
      </xdr:nvCxnSpPr>
      <xdr:spPr>
        <a:xfrm flipV="1">
          <a:off x="19545300" y="10023188"/>
          <a:ext cx="889000" cy="9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06" name="フローチャート: 判断 805"/>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7630</xdr:rowOff>
    </xdr:from>
    <xdr:ext cx="469744" cy="259045"/>
    <xdr:sp macro="" textlink="">
      <xdr:nvSpPr>
        <xdr:cNvPr id="807" name="テキスト ボックス 806"/>
        <xdr:cNvSpPr txBox="1"/>
      </xdr:nvSpPr>
      <xdr:spPr>
        <a:xfrm>
          <a:off x="20199428" y="1012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5741</xdr:rowOff>
    </xdr:from>
    <xdr:to>
      <xdr:col>102</xdr:col>
      <xdr:colOff>114300</xdr:colOff>
      <xdr:row>59</xdr:row>
      <xdr:rowOff>98878</xdr:rowOff>
    </xdr:to>
    <xdr:cxnSp macro="">
      <xdr:nvCxnSpPr>
        <xdr:cNvPr id="808" name="直線コネクタ 807"/>
        <xdr:cNvCxnSpPr/>
      </xdr:nvCxnSpPr>
      <xdr:spPr>
        <a:xfrm flipV="1">
          <a:off x="18656300" y="10121291"/>
          <a:ext cx="889000" cy="9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09" name="フローチャート: 判断 808"/>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10" name="テキスト ボックス 809"/>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112120</xdr:rowOff>
    </xdr:from>
    <xdr:to>
      <xdr:col>98</xdr:col>
      <xdr:colOff>38100</xdr:colOff>
      <xdr:row>59</xdr:row>
      <xdr:rowOff>42270</xdr:rowOff>
    </xdr:to>
    <xdr:sp macro="" textlink="">
      <xdr:nvSpPr>
        <xdr:cNvPr id="811" name="フローチャート: 判断 810"/>
        <xdr:cNvSpPr/>
      </xdr:nvSpPr>
      <xdr:spPr>
        <a:xfrm>
          <a:off x="18605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58797</xdr:rowOff>
    </xdr:from>
    <xdr:ext cx="469744" cy="259045"/>
    <xdr:sp macro="" textlink="">
      <xdr:nvSpPr>
        <xdr:cNvPr id="812" name="テキスト ボックス 811"/>
        <xdr:cNvSpPr txBox="1"/>
      </xdr:nvSpPr>
      <xdr:spPr>
        <a:xfrm>
          <a:off x="18421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42592</xdr:rowOff>
    </xdr:from>
    <xdr:to>
      <xdr:col>116</xdr:col>
      <xdr:colOff>114300</xdr:colOff>
      <xdr:row>59</xdr:row>
      <xdr:rowOff>144192</xdr:rowOff>
    </xdr:to>
    <xdr:sp macro="" textlink="">
      <xdr:nvSpPr>
        <xdr:cNvPr id="818" name="楕円 817"/>
        <xdr:cNvSpPr/>
      </xdr:nvSpPr>
      <xdr:spPr>
        <a:xfrm>
          <a:off x="22110700" y="1015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128969</xdr:rowOff>
    </xdr:from>
    <xdr:ext cx="378565" cy="259045"/>
    <xdr:sp macro="" textlink="">
      <xdr:nvSpPr>
        <xdr:cNvPr id="819" name="貸付金該当値テキスト"/>
        <xdr:cNvSpPr txBox="1"/>
      </xdr:nvSpPr>
      <xdr:spPr>
        <a:xfrm>
          <a:off x="22212300" y="10073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90206</xdr:rowOff>
    </xdr:from>
    <xdr:to>
      <xdr:col>112</xdr:col>
      <xdr:colOff>38100</xdr:colOff>
      <xdr:row>59</xdr:row>
      <xdr:rowOff>20356</xdr:rowOff>
    </xdr:to>
    <xdr:sp macro="" textlink="">
      <xdr:nvSpPr>
        <xdr:cNvPr id="820" name="楕円 819"/>
        <xdr:cNvSpPr/>
      </xdr:nvSpPr>
      <xdr:spPr>
        <a:xfrm>
          <a:off x="21272500" y="1003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36883</xdr:rowOff>
    </xdr:from>
    <xdr:ext cx="469744" cy="259045"/>
    <xdr:sp macro="" textlink="">
      <xdr:nvSpPr>
        <xdr:cNvPr id="821" name="テキスト ボックス 820"/>
        <xdr:cNvSpPr txBox="1"/>
      </xdr:nvSpPr>
      <xdr:spPr>
        <a:xfrm>
          <a:off x="21088428" y="980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28288</xdr:rowOff>
    </xdr:from>
    <xdr:to>
      <xdr:col>107</xdr:col>
      <xdr:colOff>101600</xdr:colOff>
      <xdr:row>58</xdr:row>
      <xdr:rowOff>129888</xdr:rowOff>
    </xdr:to>
    <xdr:sp macro="" textlink="">
      <xdr:nvSpPr>
        <xdr:cNvPr id="822" name="楕円 821"/>
        <xdr:cNvSpPr/>
      </xdr:nvSpPr>
      <xdr:spPr>
        <a:xfrm>
          <a:off x="20383500" y="99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146415</xdr:rowOff>
    </xdr:from>
    <xdr:ext cx="469744" cy="259045"/>
    <xdr:sp macro="" textlink="">
      <xdr:nvSpPr>
        <xdr:cNvPr id="823" name="テキスト ボックス 822"/>
        <xdr:cNvSpPr txBox="1"/>
      </xdr:nvSpPr>
      <xdr:spPr>
        <a:xfrm>
          <a:off x="20199428" y="974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126391</xdr:rowOff>
    </xdr:from>
    <xdr:to>
      <xdr:col>102</xdr:col>
      <xdr:colOff>165100</xdr:colOff>
      <xdr:row>59</xdr:row>
      <xdr:rowOff>56541</xdr:rowOff>
    </xdr:to>
    <xdr:sp macro="" textlink="">
      <xdr:nvSpPr>
        <xdr:cNvPr id="824" name="楕円 823"/>
        <xdr:cNvSpPr/>
      </xdr:nvSpPr>
      <xdr:spPr>
        <a:xfrm>
          <a:off x="19494500" y="100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47668</xdr:rowOff>
    </xdr:from>
    <xdr:ext cx="469744" cy="259045"/>
    <xdr:sp macro="" textlink="">
      <xdr:nvSpPr>
        <xdr:cNvPr id="825" name="テキスト ボックス 824"/>
        <xdr:cNvSpPr txBox="1"/>
      </xdr:nvSpPr>
      <xdr:spPr>
        <a:xfrm>
          <a:off x="19310428" y="1016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6" name="楕円 82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7" name="テキスト ボックス 82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2" name="直線コネクタ 851"/>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3" name="繰出金最小値テキスト"/>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4" name="直線コネクタ 853"/>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5" name="繰出金最大値テキスト"/>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56" name="直線コネクタ 855"/>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81978</xdr:rowOff>
    </xdr:from>
    <xdr:to>
      <xdr:col>116</xdr:col>
      <xdr:colOff>63500</xdr:colOff>
      <xdr:row>76</xdr:row>
      <xdr:rowOff>88379</xdr:rowOff>
    </xdr:to>
    <xdr:cxnSp macro="">
      <xdr:nvCxnSpPr>
        <xdr:cNvPr id="857" name="直線コネクタ 856"/>
        <xdr:cNvCxnSpPr/>
      </xdr:nvCxnSpPr>
      <xdr:spPr>
        <a:xfrm>
          <a:off x="21323300" y="13112178"/>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1402</xdr:rowOff>
    </xdr:from>
    <xdr:ext cx="534377" cy="259045"/>
    <xdr:sp macro="" textlink="">
      <xdr:nvSpPr>
        <xdr:cNvPr id="858" name="繰出金平均値テキスト"/>
        <xdr:cNvSpPr txBox="1"/>
      </xdr:nvSpPr>
      <xdr:spPr>
        <a:xfrm>
          <a:off x="22212300" y="1268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59" name="フローチャート: 判断 858"/>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81978</xdr:rowOff>
    </xdr:from>
    <xdr:to>
      <xdr:col>111</xdr:col>
      <xdr:colOff>177800</xdr:colOff>
      <xdr:row>76</xdr:row>
      <xdr:rowOff>88912</xdr:rowOff>
    </xdr:to>
    <xdr:cxnSp macro="">
      <xdr:nvCxnSpPr>
        <xdr:cNvPr id="860" name="直線コネクタ 859"/>
        <xdr:cNvCxnSpPr/>
      </xdr:nvCxnSpPr>
      <xdr:spPr>
        <a:xfrm flipV="1">
          <a:off x="20434300" y="13112178"/>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1" name="フローチャート: 判断 860"/>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111015</xdr:rowOff>
    </xdr:from>
    <xdr:ext cx="534377" cy="259045"/>
    <xdr:sp macro="" textlink="">
      <xdr:nvSpPr>
        <xdr:cNvPr id="862" name="テキスト ボックス 861"/>
        <xdr:cNvSpPr txBox="1"/>
      </xdr:nvSpPr>
      <xdr:spPr>
        <a:xfrm>
          <a:off x="21056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88912</xdr:rowOff>
    </xdr:from>
    <xdr:to>
      <xdr:col>107</xdr:col>
      <xdr:colOff>50800</xdr:colOff>
      <xdr:row>76</xdr:row>
      <xdr:rowOff>129832</xdr:rowOff>
    </xdr:to>
    <xdr:cxnSp macro="">
      <xdr:nvCxnSpPr>
        <xdr:cNvPr id="863" name="直線コネクタ 862"/>
        <xdr:cNvCxnSpPr/>
      </xdr:nvCxnSpPr>
      <xdr:spPr>
        <a:xfrm flipV="1">
          <a:off x="19545300" y="13119112"/>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4" name="フローチャート: 判断 863"/>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93603</xdr:rowOff>
    </xdr:from>
    <xdr:ext cx="534377" cy="259045"/>
    <xdr:sp macro="" textlink="">
      <xdr:nvSpPr>
        <xdr:cNvPr id="865" name="テキスト ボックス 864"/>
        <xdr:cNvSpPr txBox="1"/>
      </xdr:nvSpPr>
      <xdr:spPr>
        <a:xfrm>
          <a:off x="20167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83313</xdr:rowOff>
    </xdr:from>
    <xdr:to>
      <xdr:col>102</xdr:col>
      <xdr:colOff>114300</xdr:colOff>
      <xdr:row>76</xdr:row>
      <xdr:rowOff>129832</xdr:rowOff>
    </xdr:to>
    <xdr:cxnSp macro="">
      <xdr:nvCxnSpPr>
        <xdr:cNvPr id="866" name="直線コネクタ 865"/>
        <xdr:cNvCxnSpPr/>
      </xdr:nvCxnSpPr>
      <xdr:spPr>
        <a:xfrm>
          <a:off x="18656300" y="13113513"/>
          <a:ext cx="889000" cy="4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67" name="フローチャート: 判断 866"/>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59732</xdr:rowOff>
    </xdr:from>
    <xdr:ext cx="534377" cy="259045"/>
    <xdr:sp macro="" textlink="">
      <xdr:nvSpPr>
        <xdr:cNvPr id="868" name="テキスト ボックス 867"/>
        <xdr:cNvSpPr txBox="1"/>
      </xdr:nvSpPr>
      <xdr:spPr>
        <a:xfrm>
          <a:off x="19278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151346</xdr:rowOff>
    </xdr:from>
    <xdr:to>
      <xdr:col>98</xdr:col>
      <xdr:colOff>38100</xdr:colOff>
      <xdr:row>75</xdr:row>
      <xdr:rowOff>81496</xdr:rowOff>
    </xdr:to>
    <xdr:sp macro="" textlink="">
      <xdr:nvSpPr>
        <xdr:cNvPr id="869" name="フローチャート: 判断 868"/>
        <xdr:cNvSpPr/>
      </xdr:nvSpPr>
      <xdr:spPr>
        <a:xfrm>
          <a:off x="18605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98023</xdr:rowOff>
    </xdr:from>
    <xdr:ext cx="534377" cy="259045"/>
    <xdr:sp macro="" textlink="">
      <xdr:nvSpPr>
        <xdr:cNvPr id="870" name="テキスト ボックス 869"/>
        <xdr:cNvSpPr txBox="1"/>
      </xdr:nvSpPr>
      <xdr:spPr>
        <a:xfrm>
          <a:off x="18389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37579</xdr:rowOff>
    </xdr:from>
    <xdr:to>
      <xdr:col>116</xdr:col>
      <xdr:colOff>114300</xdr:colOff>
      <xdr:row>76</xdr:row>
      <xdr:rowOff>139179</xdr:rowOff>
    </xdr:to>
    <xdr:sp macro="" textlink="">
      <xdr:nvSpPr>
        <xdr:cNvPr id="876" name="楕円 875"/>
        <xdr:cNvSpPr/>
      </xdr:nvSpPr>
      <xdr:spPr>
        <a:xfrm>
          <a:off x="22110700" y="130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16006</xdr:rowOff>
    </xdr:from>
    <xdr:ext cx="534377" cy="259045"/>
    <xdr:sp macro="" textlink="">
      <xdr:nvSpPr>
        <xdr:cNvPr id="877" name="繰出金該当値テキスト"/>
        <xdr:cNvSpPr txBox="1"/>
      </xdr:nvSpPr>
      <xdr:spPr>
        <a:xfrm>
          <a:off x="22212300"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31178</xdr:rowOff>
    </xdr:from>
    <xdr:to>
      <xdr:col>112</xdr:col>
      <xdr:colOff>38100</xdr:colOff>
      <xdr:row>76</xdr:row>
      <xdr:rowOff>132778</xdr:rowOff>
    </xdr:to>
    <xdr:sp macro="" textlink="">
      <xdr:nvSpPr>
        <xdr:cNvPr id="878" name="楕円 877"/>
        <xdr:cNvSpPr/>
      </xdr:nvSpPr>
      <xdr:spPr>
        <a:xfrm>
          <a:off x="21272500" y="1306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123905</xdr:rowOff>
    </xdr:from>
    <xdr:ext cx="534377" cy="259045"/>
    <xdr:sp macro="" textlink="">
      <xdr:nvSpPr>
        <xdr:cNvPr id="879" name="テキスト ボックス 878"/>
        <xdr:cNvSpPr txBox="1"/>
      </xdr:nvSpPr>
      <xdr:spPr>
        <a:xfrm>
          <a:off x="21056111" y="1315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38112</xdr:rowOff>
    </xdr:from>
    <xdr:to>
      <xdr:col>107</xdr:col>
      <xdr:colOff>101600</xdr:colOff>
      <xdr:row>76</xdr:row>
      <xdr:rowOff>139712</xdr:rowOff>
    </xdr:to>
    <xdr:sp macro="" textlink="">
      <xdr:nvSpPr>
        <xdr:cNvPr id="880" name="楕円 879"/>
        <xdr:cNvSpPr/>
      </xdr:nvSpPr>
      <xdr:spPr>
        <a:xfrm>
          <a:off x="20383500" y="1306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130839</xdr:rowOff>
    </xdr:from>
    <xdr:ext cx="534377" cy="259045"/>
    <xdr:sp macro="" textlink="">
      <xdr:nvSpPr>
        <xdr:cNvPr id="881" name="テキスト ボックス 880"/>
        <xdr:cNvSpPr txBox="1"/>
      </xdr:nvSpPr>
      <xdr:spPr>
        <a:xfrm>
          <a:off x="20167111" y="1316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79032</xdr:rowOff>
    </xdr:from>
    <xdr:to>
      <xdr:col>102</xdr:col>
      <xdr:colOff>165100</xdr:colOff>
      <xdr:row>77</xdr:row>
      <xdr:rowOff>9182</xdr:rowOff>
    </xdr:to>
    <xdr:sp macro="" textlink="">
      <xdr:nvSpPr>
        <xdr:cNvPr id="882" name="楕円 881"/>
        <xdr:cNvSpPr/>
      </xdr:nvSpPr>
      <xdr:spPr>
        <a:xfrm>
          <a:off x="19494500" y="1310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309</xdr:rowOff>
    </xdr:from>
    <xdr:ext cx="534377" cy="259045"/>
    <xdr:sp macro="" textlink="">
      <xdr:nvSpPr>
        <xdr:cNvPr id="883" name="テキスト ボックス 882"/>
        <xdr:cNvSpPr txBox="1"/>
      </xdr:nvSpPr>
      <xdr:spPr>
        <a:xfrm>
          <a:off x="19278111" y="1320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32513</xdr:rowOff>
    </xdr:from>
    <xdr:to>
      <xdr:col>98</xdr:col>
      <xdr:colOff>38100</xdr:colOff>
      <xdr:row>76</xdr:row>
      <xdr:rowOff>134113</xdr:rowOff>
    </xdr:to>
    <xdr:sp macro="" textlink="">
      <xdr:nvSpPr>
        <xdr:cNvPr id="884" name="楕円 883"/>
        <xdr:cNvSpPr/>
      </xdr:nvSpPr>
      <xdr:spPr>
        <a:xfrm>
          <a:off x="18605500" y="1306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125240</xdr:rowOff>
    </xdr:from>
    <xdr:ext cx="534377" cy="259045"/>
    <xdr:sp macro="" textlink="">
      <xdr:nvSpPr>
        <xdr:cNvPr id="885" name="テキスト ボックス 884"/>
        <xdr:cNvSpPr txBox="1"/>
      </xdr:nvSpPr>
      <xdr:spPr>
        <a:xfrm>
          <a:off x="18389111" y="1315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歳出決算総額は、住民一人</a:t>
          </a:r>
          <a:r>
            <a:rPr kumimoji="1" lang="ja-JP" altLang="ja-JP" sz="1100" baseline="0">
              <a:solidFill>
                <a:srgbClr val="000000"/>
              </a:solidFill>
              <a:effectLst/>
              <a:latin typeface="ＭＳ ゴシック" panose="020B0609070205080204" pitchFamily="49" charset="-128"/>
              <a:ea typeface="ＭＳ ゴシック" panose="020B0609070205080204" pitchFamily="49" charset="-128"/>
              <a:cs typeface="+mn-cs"/>
            </a:rPr>
            <a:t>当たり</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４５９，９９８</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円とな</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り、前年度から増加している。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主な項目で見ると、まず人件費については依然として類似団体内平均値を大きく上回る</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６８，８９６</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円となっている。これは、ごみ処理といった業務を本市単独実施していることが主な要因となっているほか、図書館等の公共施設を数多く有し、充実した公共サービスを提供していることによるものである。このほか特徴的な経費としては普通建設事業費が挙げられ、</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依然として</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類似団体内平均値を大きく上回る状況にあり、特に新規整備が右肩上がりの傾向にある。これは、北大阪急行線延伸や新駅周辺整備の進展によるものであり、令和</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以降は事業費のピークを過ぎたことから右肩下がりになっていくことが見込まれている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。なお、現在は類似団体内平均値以下である公債費についても、これらの整備にかかる市債の償還が本格化していく中で、一定の上昇が見込まれる。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北大阪急行線延伸や新駅周辺整備の進展に伴う公債費の増加や社会保障関費の増加、</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さらに新型コロナウイルス感染症の影響などによる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財源不足</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に陥る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可能性がある</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中で</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、今後は「箕面市新改革プラン」を元に、そのような状況を打開し、質の高い市民サービスを提供していくため、アウトソーシングのさらなる拡大</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引き続きあらゆる手立てを講じて経費の圧縮を図</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っていく。</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大阪府箕面市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138,377
135,397
47.90
69,718,711
63,653,150
2,121,519
26,534,301
48,288,482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3,683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124460</xdr:rowOff>
    </xdr:from>
    <xdr:to>
      <xdr:col>24</xdr:col>
      <xdr:colOff>63500</xdr:colOff>
      <xdr:row>34</xdr:row>
      <xdr:rowOff>6350</xdr:rowOff>
    </xdr:to>
    <xdr:cxnSp macro="">
      <xdr:nvCxnSpPr>
        <xdr:cNvPr id="61" name="直線コネクタ 60"/>
        <xdr:cNvCxnSpPr/>
      </xdr:nvCxnSpPr>
      <xdr:spPr>
        <a:xfrm flipV="1">
          <a:off x="3797300" y="57823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17797</xdr:rowOff>
    </xdr:from>
    <xdr:ext cx="469744" cy="259045"/>
    <xdr:sp macro="" textlink="">
      <xdr:nvSpPr>
        <xdr:cNvPr id="62" name="議会費平均値テキスト"/>
        <xdr:cNvSpPr txBox="1"/>
      </xdr:nvSpPr>
      <xdr:spPr>
        <a:xfrm>
          <a:off x="4686300" y="6189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145034</xdr:rowOff>
    </xdr:from>
    <xdr:to>
      <xdr:col>19</xdr:col>
      <xdr:colOff>177800</xdr:colOff>
      <xdr:row>34</xdr:row>
      <xdr:rowOff>6350</xdr:rowOff>
    </xdr:to>
    <xdr:cxnSp macro="">
      <xdr:nvCxnSpPr>
        <xdr:cNvPr id="64" name="直線コネクタ 63"/>
        <xdr:cNvCxnSpPr/>
      </xdr:nvCxnSpPr>
      <xdr:spPr>
        <a:xfrm>
          <a:off x="2908300" y="5802884"/>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103141</xdr:rowOff>
    </xdr:from>
    <xdr:ext cx="469744" cy="259045"/>
    <xdr:sp macro="" textlink="">
      <xdr:nvSpPr>
        <xdr:cNvPr id="66" name="テキスト ボックス 65"/>
        <xdr:cNvSpPr txBox="1"/>
      </xdr:nvSpPr>
      <xdr:spPr>
        <a:xfrm>
          <a:off x="3562428"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145034</xdr:rowOff>
    </xdr:from>
    <xdr:to>
      <xdr:col>15</xdr:col>
      <xdr:colOff>50800</xdr:colOff>
      <xdr:row>34</xdr:row>
      <xdr:rowOff>63500</xdr:rowOff>
    </xdr:to>
    <xdr:cxnSp macro="">
      <xdr:nvCxnSpPr>
        <xdr:cNvPr id="67" name="直線コネクタ 66"/>
        <xdr:cNvCxnSpPr/>
      </xdr:nvCxnSpPr>
      <xdr:spPr>
        <a:xfrm flipV="1">
          <a:off x="2019300" y="5802884"/>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74168</xdr:rowOff>
    </xdr:from>
    <xdr:to>
      <xdr:col>10</xdr:col>
      <xdr:colOff>114300</xdr:colOff>
      <xdr:row>34</xdr:row>
      <xdr:rowOff>63500</xdr:rowOff>
    </xdr:to>
    <xdr:cxnSp macro="">
      <xdr:nvCxnSpPr>
        <xdr:cNvPr id="70" name="直線コネクタ 69"/>
        <xdr:cNvCxnSpPr/>
      </xdr:nvCxnSpPr>
      <xdr:spPr>
        <a:xfrm>
          <a:off x="1130300" y="5732018"/>
          <a:ext cx="889000" cy="16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91711</xdr:rowOff>
    </xdr:from>
    <xdr:ext cx="469744" cy="259045"/>
    <xdr:sp macro="" textlink="">
      <xdr:nvSpPr>
        <xdr:cNvPr id="72" name="テキスト ボックス 71"/>
        <xdr:cNvSpPr txBox="1"/>
      </xdr:nvSpPr>
      <xdr:spPr>
        <a:xfrm>
          <a:off x="1784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xdr:rowOff>
    </xdr:from>
    <xdr:to>
      <xdr:col>6</xdr:col>
      <xdr:colOff>38100</xdr:colOff>
      <xdr:row>35</xdr:row>
      <xdr:rowOff>108966</xdr:rowOff>
    </xdr:to>
    <xdr:sp macro="" textlink="">
      <xdr:nvSpPr>
        <xdr:cNvPr id="73" name="フローチャート: 判断 72"/>
        <xdr:cNvSpPr/>
      </xdr:nvSpPr>
      <xdr:spPr>
        <a:xfrm>
          <a:off x="1079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100093</xdr:rowOff>
    </xdr:from>
    <xdr:ext cx="469744" cy="259045"/>
    <xdr:sp macro="" textlink="">
      <xdr:nvSpPr>
        <xdr:cNvPr id="74" name="テキスト ボックス 73"/>
        <xdr:cNvSpPr txBox="1"/>
      </xdr:nvSpPr>
      <xdr:spPr>
        <a:xfrm>
          <a:off x="895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73660</xdr:rowOff>
    </xdr:from>
    <xdr:to>
      <xdr:col>24</xdr:col>
      <xdr:colOff>114300</xdr:colOff>
      <xdr:row>34</xdr:row>
      <xdr:rowOff>3810</xdr:rowOff>
    </xdr:to>
    <xdr:sp macro="" textlink="">
      <xdr:nvSpPr>
        <xdr:cNvPr id="80" name="楕円 79"/>
        <xdr:cNvSpPr/>
      </xdr:nvSpPr>
      <xdr:spPr>
        <a:xfrm>
          <a:off x="4584700" y="57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96537</xdr:rowOff>
    </xdr:from>
    <xdr:ext cx="469744" cy="259045"/>
    <xdr:sp macro="" textlink="">
      <xdr:nvSpPr>
        <xdr:cNvPr id="81" name="議会費該当値テキスト"/>
        <xdr:cNvSpPr txBox="1"/>
      </xdr:nvSpPr>
      <xdr:spPr>
        <a:xfrm>
          <a:off x="4686300" y="558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127000</xdr:rowOff>
    </xdr:from>
    <xdr:to>
      <xdr:col>20</xdr:col>
      <xdr:colOff>38100</xdr:colOff>
      <xdr:row>34</xdr:row>
      <xdr:rowOff>57150</xdr:rowOff>
    </xdr:to>
    <xdr:sp macro="" textlink="">
      <xdr:nvSpPr>
        <xdr:cNvPr id="82" name="楕円 81"/>
        <xdr:cNvSpPr/>
      </xdr:nvSpPr>
      <xdr:spPr>
        <a:xfrm>
          <a:off x="3746500" y="57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73677</xdr:rowOff>
    </xdr:from>
    <xdr:ext cx="469744" cy="259045"/>
    <xdr:sp macro="" textlink="">
      <xdr:nvSpPr>
        <xdr:cNvPr id="83" name="テキスト ボックス 82"/>
        <xdr:cNvSpPr txBox="1"/>
      </xdr:nvSpPr>
      <xdr:spPr>
        <a:xfrm>
          <a:off x="3562428" y="556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94234</xdr:rowOff>
    </xdr:from>
    <xdr:to>
      <xdr:col>15</xdr:col>
      <xdr:colOff>101600</xdr:colOff>
      <xdr:row>34</xdr:row>
      <xdr:rowOff>24384</xdr:rowOff>
    </xdr:to>
    <xdr:sp macro="" textlink="">
      <xdr:nvSpPr>
        <xdr:cNvPr id="84" name="楕円 83"/>
        <xdr:cNvSpPr/>
      </xdr:nvSpPr>
      <xdr:spPr>
        <a:xfrm>
          <a:off x="2857500" y="57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40911</xdr:rowOff>
    </xdr:from>
    <xdr:ext cx="469744" cy="259045"/>
    <xdr:sp macro="" textlink="">
      <xdr:nvSpPr>
        <xdr:cNvPr id="85" name="テキスト ボックス 84"/>
        <xdr:cNvSpPr txBox="1"/>
      </xdr:nvSpPr>
      <xdr:spPr>
        <a:xfrm>
          <a:off x="2673428" y="552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12700</xdr:rowOff>
    </xdr:from>
    <xdr:to>
      <xdr:col>10</xdr:col>
      <xdr:colOff>165100</xdr:colOff>
      <xdr:row>34</xdr:row>
      <xdr:rowOff>114300</xdr:rowOff>
    </xdr:to>
    <xdr:sp macro="" textlink="">
      <xdr:nvSpPr>
        <xdr:cNvPr id="86" name="楕円 85"/>
        <xdr:cNvSpPr/>
      </xdr:nvSpPr>
      <xdr:spPr>
        <a:xfrm>
          <a:off x="19685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130827</xdr:rowOff>
    </xdr:from>
    <xdr:ext cx="469744" cy="259045"/>
    <xdr:sp macro="" textlink="">
      <xdr:nvSpPr>
        <xdr:cNvPr id="87" name="テキスト ボックス 86"/>
        <xdr:cNvSpPr txBox="1"/>
      </xdr:nvSpPr>
      <xdr:spPr>
        <a:xfrm>
          <a:off x="1784428"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23368</xdr:rowOff>
    </xdr:from>
    <xdr:to>
      <xdr:col>6</xdr:col>
      <xdr:colOff>38100</xdr:colOff>
      <xdr:row>33</xdr:row>
      <xdr:rowOff>124968</xdr:rowOff>
    </xdr:to>
    <xdr:sp macro="" textlink="">
      <xdr:nvSpPr>
        <xdr:cNvPr id="88" name="楕円 87"/>
        <xdr:cNvSpPr/>
      </xdr:nvSpPr>
      <xdr:spPr>
        <a:xfrm>
          <a:off x="1079500" y="568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141495</xdr:rowOff>
    </xdr:from>
    <xdr:ext cx="469744" cy="259045"/>
    <xdr:sp macro="" textlink="">
      <xdr:nvSpPr>
        <xdr:cNvPr id="89" name="テキスト ボックス 88"/>
        <xdr:cNvSpPr txBox="1"/>
      </xdr:nvSpPr>
      <xdr:spPr>
        <a:xfrm>
          <a:off x="895428" y="545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509,332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144912</xdr:rowOff>
    </xdr:from>
    <xdr:to>
      <xdr:col>24</xdr:col>
      <xdr:colOff>63500</xdr:colOff>
      <xdr:row>58</xdr:row>
      <xdr:rowOff>147799</xdr:rowOff>
    </xdr:to>
    <xdr:cxnSp macro="">
      <xdr:nvCxnSpPr>
        <xdr:cNvPr id="120" name="直線コネクタ 119"/>
        <xdr:cNvCxnSpPr/>
      </xdr:nvCxnSpPr>
      <xdr:spPr>
        <a:xfrm flipV="1">
          <a:off x="3797300" y="10089012"/>
          <a:ext cx="8382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106318</xdr:rowOff>
    </xdr:from>
    <xdr:to>
      <xdr:col>19</xdr:col>
      <xdr:colOff>177800</xdr:colOff>
      <xdr:row>58</xdr:row>
      <xdr:rowOff>147799</xdr:rowOff>
    </xdr:to>
    <xdr:cxnSp macro="">
      <xdr:nvCxnSpPr>
        <xdr:cNvPr id="123" name="直線コネクタ 122"/>
        <xdr:cNvCxnSpPr/>
      </xdr:nvCxnSpPr>
      <xdr:spPr>
        <a:xfrm>
          <a:off x="2908300" y="10050418"/>
          <a:ext cx="889000" cy="4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5" name="テキスト ボックス 124"/>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78402</xdr:rowOff>
    </xdr:from>
    <xdr:to>
      <xdr:col>15</xdr:col>
      <xdr:colOff>50800</xdr:colOff>
      <xdr:row>58</xdr:row>
      <xdr:rowOff>106318</xdr:rowOff>
    </xdr:to>
    <xdr:cxnSp macro="">
      <xdr:nvCxnSpPr>
        <xdr:cNvPr id="126" name="直線コネクタ 125"/>
        <xdr:cNvCxnSpPr/>
      </xdr:nvCxnSpPr>
      <xdr:spPr>
        <a:xfrm>
          <a:off x="2019300" y="10022502"/>
          <a:ext cx="889000" cy="2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157425</xdr:rowOff>
    </xdr:from>
    <xdr:ext cx="534377" cy="259045"/>
    <xdr:sp macro="" textlink="">
      <xdr:nvSpPr>
        <xdr:cNvPr id="128" name="テキスト ボックス 127"/>
        <xdr:cNvSpPr txBox="1"/>
      </xdr:nvSpPr>
      <xdr:spPr>
        <a:xfrm>
          <a:off x="2641111" y="1010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78402</xdr:rowOff>
    </xdr:from>
    <xdr:to>
      <xdr:col>10</xdr:col>
      <xdr:colOff>114300</xdr:colOff>
      <xdr:row>58</xdr:row>
      <xdr:rowOff>138217</xdr:rowOff>
    </xdr:to>
    <xdr:cxnSp macro="">
      <xdr:nvCxnSpPr>
        <xdr:cNvPr id="129" name="直線コネクタ 128"/>
        <xdr:cNvCxnSpPr/>
      </xdr:nvCxnSpPr>
      <xdr:spPr>
        <a:xfrm flipV="1">
          <a:off x="1130300" y="10022502"/>
          <a:ext cx="889000" cy="5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164586</xdr:rowOff>
    </xdr:from>
    <xdr:ext cx="534377" cy="259045"/>
    <xdr:sp macro="" textlink="">
      <xdr:nvSpPr>
        <xdr:cNvPr id="131" name="テキスト ボックス 130"/>
        <xdr:cNvSpPr txBox="1"/>
      </xdr:nvSpPr>
      <xdr:spPr>
        <a:xfrm>
          <a:off x="1752111" y="1010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71487</xdr:rowOff>
    </xdr:from>
    <xdr:to>
      <xdr:col>6</xdr:col>
      <xdr:colOff>38100</xdr:colOff>
      <xdr:row>59</xdr:row>
      <xdr:rowOff>1637</xdr:rowOff>
    </xdr:to>
    <xdr:sp macro="" textlink="">
      <xdr:nvSpPr>
        <xdr:cNvPr id="132" name="フローチャート: 判断 131"/>
        <xdr:cNvSpPr/>
      </xdr:nvSpPr>
      <xdr:spPr>
        <a:xfrm>
          <a:off x="1079500" y="100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18164</xdr:rowOff>
    </xdr:from>
    <xdr:ext cx="534377" cy="259045"/>
    <xdr:sp macro="" textlink="">
      <xdr:nvSpPr>
        <xdr:cNvPr id="133" name="テキスト ボックス 132"/>
        <xdr:cNvSpPr txBox="1"/>
      </xdr:nvSpPr>
      <xdr:spPr>
        <a:xfrm>
          <a:off x="863111" y="9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94112</xdr:rowOff>
    </xdr:from>
    <xdr:to>
      <xdr:col>24</xdr:col>
      <xdr:colOff>114300</xdr:colOff>
      <xdr:row>59</xdr:row>
      <xdr:rowOff>24262</xdr:rowOff>
    </xdr:to>
    <xdr:sp macro="" textlink="">
      <xdr:nvSpPr>
        <xdr:cNvPr id="139" name="楕円 138"/>
        <xdr:cNvSpPr/>
      </xdr:nvSpPr>
      <xdr:spPr>
        <a:xfrm>
          <a:off x="4584700" y="1003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28184</xdr:rowOff>
    </xdr:from>
    <xdr:ext cx="534377" cy="259045"/>
    <xdr:sp macro="" textlink="">
      <xdr:nvSpPr>
        <xdr:cNvPr id="140" name="総務費該当値テキスト"/>
        <xdr:cNvSpPr txBox="1"/>
      </xdr:nvSpPr>
      <xdr:spPr>
        <a:xfrm>
          <a:off x="4686300" y="99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96999</xdr:rowOff>
    </xdr:from>
    <xdr:to>
      <xdr:col>20</xdr:col>
      <xdr:colOff>38100</xdr:colOff>
      <xdr:row>59</xdr:row>
      <xdr:rowOff>27149</xdr:rowOff>
    </xdr:to>
    <xdr:sp macro="" textlink="">
      <xdr:nvSpPr>
        <xdr:cNvPr id="141" name="楕円 140"/>
        <xdr:cNvSpPr/>
      </xdr:nvSpPr>
      <xdr:spPr>
        <a:xfrm>
          <a:off x="3746500" y="100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18276</xdr:rowOff>
    </xdr:from>
    <xdr:ext cx="534377" cy="259045"/>
    <xdr:sp macro="" textlink="">
      <xdr:nvSpPr>
        <xdr:cNvPr id="142" name="テキスト ボックス 141"/>
        <xdr:cNvSpPr txBox="1"/>
      </xdr:nvSpPr>
      <xdr:spPr>
        <a:xfrm>
          <a:off x="3530111" y="1013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55518</xdr:rowOff>
    </xdr:from>
    <xdr:to>
      <xdr:col>15</xdr:col>
      <xdr:colOff>101600</xdr:colOff>
      <xdr:row>58</xdr:row>
      <xdr:rowOff>157118</xdr:rowOff>
    </xdr:to>
    <xdr:sp macro="" textlink="">
      <xdr:nvSpPr>
        <xdr:cNvPr id="143" name="楕円 142"/>
        <xdr:cNvSpPr/>
      </xdr:nvSpPr>
      <xdr:spPr>
        <a:xfrm>
          <a:off x="2857500" y="99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2195</xdr:rowOff>
    </xdr:from>
    <xdr:ext cx="534377" cy="259045"/>
    <xdr:sp macro="" textlink="">
      <xdr:nvSpPr>
        <xdr:cNvPr id="144" name="テキスト ボックス 143"/>
        <xdr:cNvSpPr txBox="1"/>
      </xdr:nvSpPr>
      <xdr:spPr>
        <a:xfrm>
          <a:off x="2641111" y="977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27602</xdr:rowOff>
    </xdr:from>
    <xdr:to>
      <xdr:col>10</xdr:col>
      <xdr:colOff>165100</xdr:colOff>
      <xdr:row>58</xdr:row>
      <xdr:rowOff>129202</xdr:rowOff>
    </xdr:to>
    <xdr:sp macro="" textlink="">
      <xdr:nvSpPr>
        <xdr:cNvPr id="145" name="楕円 144"/>
        <xdr:cNvSpPr/>
      </xdr:nvSpPr>
      <xdr:spPr>
        <a:xfrm>
          <a:off x="1968500" y="997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145729</xdr:rowOff>
    </xdr:from>
    <xdr:ext cx="534377" cy="259045"/>
    <xdr:sp macro="" textlink="">
      <xdr:nvSpPr>
        <xdr:cNvPr id="146" name="テキスト ボックス 145"/>
        <xdr:cNvSpPr txBox="1"/>
      </xdr:nvSpPr>
      <xdr:spPr>
        <a:xfrm>
          <a:off x="1752111" y="974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87417</xdr:rowOff>
    </xdr:from>
    <xdr:to>
      <xdr:col>6</xdr:col>
      <xdr:colOff>38100</xdr:colOff>
      <xdr:row>59</xdr:row>
      <xdr:rowOff>17567</xdr:rowOff>
    </xdr:to>
    <xdr:sp macro="" textlink="">
      <xdr:nvSpPr>
        <xdr:cNvPr id="147" name="楕円 146"/>
        <xdr:cNvSpPr/>
      </xdr:nvSpPr>
      <xdr:spPr>
        <a:xfrm>
          <a:off x="1079500" y="1003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8694</xdr:rowOff>
    </xdr:from>
    <xdr:ext cx="534377" cy="259045"/>
    <xdr:sp macro="" textlink="">
      <xdr:nvSpPr>
        <xdr:cNvPr id="148" name="テキスト ボックス 147"/>
        <xdr:cNvSpPr txBox="1"/>
      </xdr:nvSpPr>
      <xdr:spPr>
        <a:xfrm>
          <a:off x="863111" y="101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239,583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86677</xdr:rowOff>
    </xdr:from>
    <xdr:to>
      <xdr:col>24</xdr:col>
      <xdr:colOff>63500</xdr:colOff>
      <xdr:row>76</xdr:row>
      <xdr:rowOff>155930</xdr:rowOff>
    </xdr:to>
    <xdr:cxnSp macro="">
      <xdr:nvCxnSpPr>
        <xdr:cNvPr id="178" name="直線コネクタ 177"/>
        <xdr:cNvCxnSpPr/>
      </xdr:nvCxnSpPr>
      <xdr:spPr>
        <a:xfrm flipV="1">
          <a:off x="3797300" y="13116877"/>
          <a:ext cx="838200" cy="6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116387</xdr:rowOff>
    </xdr:from>
    <xdr:ext cx="599010" cy="259045"/>
    <xdr:sp macro="" textlink="">
      <xdr:nvSpPr>
        <xdr:cNvPr id="179" name="民生費平均値テキスト"/>
        <xdr:cNvSpPr txBox="1"/>
      </xdr:nvSpPr>
      <xdr:spPr>
        <a:xfrm>
          <a:off x="4686300" y="12803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155930</xdr:rowOff>
    </xdr:from>
    <xdr:to>
      <xdr:col>19</xdr:col>
      <xdr:colOff>177800</xdr:colOff>
      <xdr:row>77</xdr:row>
      <xdr:rowOff>44945</xdr:rowOff>
    </xdr:to>
    <xdr:cxnSp macro="">
      <xdr:nvCxnSpPr>
        <xdr:cNvPr id="181" name="直線コネクタ 180"/>
        <xdr:cNvCxnSpPr/>
      </xdr:nvCxnSpPr>
      <xdr:spPr>
        <a:xfrm flipV="1">
          <a:off x="2908300" y="13186130"/>
          <a:ext cx="889000" cy="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128897</xdr:rowOff>
    </xdr:from>
    <xdr:ext cx="599010" cy="259045"/>
    <xdr:sp macro="" textlink="">
      <xdr:nvSpPr>
        <xdr:cNvPr id="183" name="テキスト ボックス 182"/>
        <xdr:cNvSpPr txBox="1"/>
      </xdr:nvSpPr>
      <xdr:spPr>
        <a:xfrm>
          <a:off x="3497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44945</xdr:rowOff>
    </xdr:from>
    <xdr:to>
      <xdr:col>15</xdr:col>
      <xdr:colOff>50800</xdr:colOff>
      <xdr:row>77</xdr:row>
      <xdr:rowOff>140551</xdr:rowOff>
    </xdr:to>
    <xdr:cxnSp macro="">
      <xdr:nvCxnSpPr>
        <xdr:cNvPr id="184" name="直線コネクタ 183"/>
        <xdr:cNvCxnSpPr/>
      </xdr:nvCxnSpPr>
      <xdr:spPr>
        <a:xfrm flipV="1">
          <a:off x="2019300" y="13246595"/>
          <a:ext cx="889000" cy="9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132211</xdr:rowOff>
    </xdr:from>
    <xdr:ext cx="599010" cy="259045"/>
    <xdr:sp macro="" textlink="">
      <xdr:nvSpPr>
        <xdr:cNvPr id="186" name="テキスト ボックス 185"/>
        <xdr:cNvSpPr txBox="1"/>
      </xdr:nvSpPr>
      <xdr:spPr>
        <a:xfrm>
          <a:off x="2608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140551</xdr:rowOff>
    </xdr:from>
    <xdr:to>
      <xdr:col>10</xdr:col>
      <xdr:colOff>114300</xdr:colOff>
      <xdr:row>78</xdr:row>
      <xdr:rowOff>17678</xdr:rowOff>
    </xdr:to>
    <xdr:cxnSp macro="">
      <xdr:nvCxnSpPr>
        <xdr:cNvPr id="187" name="直線コネクタ 186"/>
        <xdr:cNvCxnSpPr/>
      </xdr:nvCxnSpPr>
      <xdr:spPr>
        <a:xfrm flipV="1">
          <a:off x="1130300" y="13342201"/>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7028</xdr:rowOff>
    </xdr:from>
    <xdr:ext cx="599010" cy="259045"/>
    <xdr:sp macro="" textlink="">
      <xdr:nvSpPr>
        <xdr:cNvPr id="189" name="テキスト ボックス 188"/>
        <xdr:cNvSpPr txBox="1"/>
      </xdr:nvSpPr>
      <xdr:spPr>
        <a:xfrm>
          <a:off x="1719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38328</xdr:rowOff>
    </xdr:from>
    <xdr:to>
      <xdr:col>6</xdr:col>
      <xdr:colOff>38100</xdr:colOff>
      <xdr:row>77</xdr:row>
      <xdr:rowOff>139928</xdr:rowOff>
    </xdr:to>
    <xdr:sp macro="" textlink="">
      <xdr:nvSpPr>
        <xdr:cNvPr id="190" name="フローチャート: 判断 189"/>
        <xdr:cNvSpPr/>
      </xdr:nvSpPr>
      <xdr:spPr>
        <a:xfrm>
          <a:off x="1079500" y="132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156455</xdr:rowOff>
    </xdr:from>
    <xdr:ext cx="599010" cy="259045"/>
    <xdr:sp macro="" textlink="">
      <xdr:nvSpPr>
        <xdr:cNvPr id="191" name="テキスト ボックス 190"/>
        <xdr:cNvSpPr txBox="1"/>
      </xdr:nvSpPr>
      <xdr:spPr>
        <a:xfrm>
          <a:off x="830795" y="130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35877</xdr:rowOff>
    </xdr:from>
    <xdr:to>
      <xdr:col>24</xdr:col>
      <xdr:colOff>114300</xdr:colOff>
      <xdr:row>76</xdr:row>
      <xdr:rowOff>137477</xdr:rowOff>
    </xdr:to>
    <xdr:sp macro="" textlink="">
      <xdr:nvSpPr>
        <xdr:cNvPr id="197" name="楕円 196"/>
        <xdr:cNvSpPr/>
      </xdr:nvSpPr>
      <xdr:spPr>
        <a:xfrm>
          <a:off x="4584700" y="130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14304</xdr:rowOff>
    </xdr:from>
    <xdr:ext cx="599010" cy="259045"/>
    <xdr:sp macro="" textlink="">
      <xdr:nvSpPr>
        <xdr:cNvPr id="198" name="民生費該当値テキスト"/>
        <xdr:cNvSpPr txBox="1"/>
      </xdr:nvSpPr>
      <xdr:spPr>
        <a:xfrm>
          <a:off x="4686300" y="1304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105130</xdr:rowOff>
    </xdr:from>
    <xdr:to>
      <xdr:col>20</xdr:col>
      <xdr:colOff>38100</xdr:colOff>
      <xdr:row>77</xdr:row>
      <xdr:rowOff>35280</xdr:rowOff>
    </xdr:to>
    <xdr:sp macro="" textlink="">
      <xdr:nvSpPr>
        <xdr:cNvPr id="199" name="楕円 198"/>
        <xdr:cNvSpPr/>
      </xdr:nvSpPr>
      <xdr:spPr>
        <a:xfrm>
          <a:off x="3746500" y="131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26407</xdr:rowOff>
    </xdr:from>
    <xdr:ext cx="599010" cy="259045"/>
    <xdr:sp macro="" textlink="">
      <xdr:nvSpPr>
        <xdr:cNvPr id="200" name="テキスト ボックス 199"/>
        <xdr:cNvSpPr txBox="1"/>
      </xdr:nvSpPr>
      <xdr:spPr>
        <a:xfrm>
          <a:off x="3497795" y="13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165595</xdr:rowOff>
    </xdr:from>
    <xdr:to>
      <xdr:col>15</xdr:col>
      <xdr:colOff>101600</xdr:colOff>
      <xdr:row>77</xdr:row>
      <xdr:rowOff>95745</xdr:rowOff>
    </xdr:to>
    <xdr:sp macro="" textlink="">
      <xdr:nvSpPr>
        <xdr:cNvPr id="201" name="楕円 200"/>
        <xdr:cNvSpPr/>
      </xdr:nvSpPr>
      <xdr:spPr>
        <a:xfrm>
          <a:off x="2857500" y="131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86872</xdr:rowOff>
    </xdr:from>
    <xdr:ext cx="599010" cy="259045"/>
    <xdr:sp macro="" textlink="">
      <xdr:nvSpPr>
        <xdr:cNvPr id="202" name="テキスト ボックス 201"/>
        <xdr:cNvSpPr txBox="1"/>
      </xdr:nvSpPr>
      <xdr:spPr>
        <a:xfrm>
          <a:off x="2608795" y="1328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89751</xdr:rowOff>
    </xdr:from>
    <xdr:to>
      <xdr:col>10</xdr:col>
      <xdr:colOff>165100</xdr:colOff>
      <xdr:row>78</xdr:row>
      <xdr:rowOff>19901</xdr:rowOff>
    </xdr:to>
    <xdr:sp macro="" textlink="">
      <xdr:nvSpPr>
        <xdr:cNvPr id="203" name="楕円 202"/>
        <xdr:cNvSpPr/>
      </xdr:nvSpPr>
      <xdr:spPr>
        <a:xfrm>
          <a:off x="1968500" y="132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11028</xdr:rowOff>
    </xdr:from>
    <xdr:ext cx="599010" cy="259045"/>
    <xdr:sp macro="" textlink="">
      <xdr:nvSpPr>
        <xdr:cNvPr id="204" name="テキスト ボックス 203"/>
        <xdr:cNvSpPr txBox="1"/>
      </xdr:nvSpPr>
      <xdr:spPr>
        <a:xfrm>
          <a:off x="1719795" y="1338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138328</xdr:rowOff>
    </xdr:from>
    <xdr:to>
      <xdr:col>6</xdr:col>
      <xdr:colOff>38100</xdr:colOff>
      <xdr:row>78</xdr:row>
      <xdr:rowOff>68478</xdr:rowOff>
    </xdr:to>
    <xdr:sp macro="" textlink="">
      <xdr:nvSpPr>
        <xdr:cNvPr id="205" name="楕円 204"/>
        <xdr:cNvSpPr/>
      </xdr:nvSpPr>
      <xdr:spPr>
        <a:xfrm>
          <a:off x="1079500" y="1333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59605</xdr:rowOff>
    </xdr:from>
    <xdr:ext cx="599010" cy="259045"/>
    <xdr:sp macro="" textlink="">
      <xdr:nvSpPr>
        <xdr:cNvPr id="206" name="テキスト ボックス 205"/>
        <xdr:cNvSpPr txBox="1"/>
      </xdr:nvSpPr>
      <xdr:spPr>
        <a:xfrm>
          <a:off x="830795" y="134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59,656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118799</xdr:rowOff>
    </xdr:from>
    <xdr:to>
      <xdr:col>24</xdr:col>
      <xdr:colOff>63500</xdr:colOff>
      <xdr:row>96</xdr:row>
      <xdr:rowOff>80656</xdr:rowOff>
    </xdr:to>
    <xdr:cxnSp macro="">
      <xdr:nvCxnSpPr>
        <xdr:cNvPr id="238" name="直線コネクタ 237"/>
        <xdr:cNvCxnSpPr/>
      </xdr:nvCxnSpPr>
      <xdr:spPr>
        <a:xfrm flipV="1">
          <a:off x="3797300" y="16235099"/>
          <a:ext cx="838200" cy="30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147631</xdr:rowOff>
    </xdr:from>
    <xdr:ext cx="534377" cy="259045"/>
    <xdr:sp macro="" textlink="">
      <xdr:nvSpPr>
        <xdr:cNvPr id="239" name="衛生費平均値テキスト"/>
        <xdr:cNvSpPr txBox="1"/>
      </xdr:nvSpPr>
      <xdr:spPr>
        <a:xfrm>
          <a:off x="4686300" y="16263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87319</xdr:rowOff>
    </xdr:from>
    <xdr:to>
      <xdr:col>19</xdr:col>
      <xdr:colOff>177800</xdr:colOff>
      <xdr:row>96</xdr:row>
      <xdr:rowOff>80656</xdr:rowOff>
    </xdr:to>
    <xdr:cxnSp macro="">
      <xdr:nvCxnSpPr>
        <xdr:cNvPr id="241" name="直線コネクタ 240"/>
        <xdr:cNvCxnSpPr/>
      </xdr:nvCxnSpPr>
      <xdr:spPr>
        <a:xfrm>
          <a:off x="2908300" y="16375069"/>
          <a:ext cx="889000" cy="16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24016</xdr:rowOff>
    </xdr:from>
    <xdr:ext cx="534377" cy="259045"/>
    <xdr:sp macro="" textlink="">
      <xdr:nvSpPr>
        <xdr:cNvPr id="243" name="テキスト ボックス 242"/>
        <xdr:cNvSpPr txBox="1"/>
      </xdr:nvSpPr>
      <xdr:spPr>
        <a:xfrm>
          <a:off x="3530111" y="159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87319</xdr:rowOff>
    </xdr:from>
    <xdr:to>
      <xdr:col>15</xdr:col>
      <xdr:colOff>50800</xdr:colOff>
      <xdr:row>96</xdr:row>
      <xdr:rowOff>126050</xdr:rowOff>
    </xdr:to>
    <xdr:cxnSp macro="">
      <xdr:nvCxnSpPr>
        <xdr:cNvPr id="244" name="直線コネクタ 243"/>
        <xdr:cNvCxnSpPr/>
      </xdr:nvCxnSpPr>
      <xdr:spPr>
        <a:xfrm flipV="1">
          <a:off x="2019300" y="16375069"/>
          <a:ext cx="889000" cy="21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96679</xdr:rowOff>
    </xdr:from>
    <xdr:ext cx="534377" cy="259045"/>
    <xdr:sp macro="" textlink="">
      <xdr:nvSpPr>
        <xdr:cNvPr id="246" name="テキスト ボックス 245"/>
        <xdr:cNvSpPr txBox="1"/>
      </xdr:nvSpPr>
      <xdr:spPr>
        <a:xfrm>
          <a:off x="2641111" y="160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92314</xdr:rowOff>
    </xdr:from>
    <xdr:to>
      <xdr:col>10</xdr:col>
      <xdr:colOff>114300</xdr:colOff>
      <xdr:row>96</xdr:row>
      <xdr:rowOff>126050</xdr:rowOff>
    </xdr:to>
    <xdr:cxnSp macro="">
      <xdr:nvCxnSpPr>
        <xdr:cNvPr id="247" name="直線コネクタ 246"/>
        <xdr:cNvCxnSpPr/>
      </xdr:nvCxnSpPr>
      <xdr:spPr>
        <a:xfrm>
          <a:off x="1130300" y="16551514"/>
          <a:ext cx="889000" cy="3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105887</xdr:rowOff>
    </xdr:from>
    <xdr:ext cx="534377" cy="259045"/>
    <xdr:sp macro="" textlink="">
      <xdr:nvSpPr>
        <xdr:cNvPr id="249" name="テキスト ボックス 248"/>
        <xdr:cNvSpPr txBox="1"/>
      </xdr:nvSpPr>
      <xdr:spPr>
        <a:xfrm>
          <a:off x="1752111" y="160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161072</xdr:rowOff>
    </xdr:from>
    <xdr:to>
      <xdr:col>6</xdr:col>
      <xdr:colOff>38100</xdr:colOff>
      <xdr:row>95</xdr:row>
      <xdr:rowOff>91222</xdr:rowOff>
    </xdr:to>
    <xdr:sp macro="" textlink="">
      <xdr:nvSpPr>
        <xdr:cNvPr id="250" name="フローチャート: 判断 249"/>
        <xdr:cNvSpPr/>
      </xdr:nvSpPr>
      <xdr:spPr>
        <a:xfrm>
          <a:off x="1079500" y="1627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107749</xdr:rowOff>
    </xdr:from>
    <xdr:ext cx="534377" cy="259045"/>
    <xdr:sp macro="" textlink="">
      <xdr:nvSpPr>
        <xdr:cNvPr id="251" name="テキスト ボックス 250"/>
        <xdr:cNvSpPr txBox="1"/>
      </xdr:nvSpPr>
      <xdr:spPr>
        <a:xfrm>
          <a:off x="863111" y="1605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67999</xdr:rowOff>
    </xdr:from>
    <xdr:to>
      <xdr:col>24</xdr:col>
      <xdr:colOff>114300</xdr:colOff>
      <xdr:row>94</xdr:row>
      <xdr:rowOff>169599</xdr:rowOff>
    </xdr:to>
    <xdr:sp macro="" textlink="">
      <xdr:nvSpPr>
        <xdr:cNvPr id="257" name="楕円 256"/>
        <xdr:cNvSpPr/>
      </xdr:nvSpPr>
      <xdr:spPr>
        <a:xfrm>
          <a:off x="4584700" y="1618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90876</xdr:rowOff>
    </xdr:from>
    <xdr:ext cx="534377" cy="259045"/>
    <xdr:sp macro="" textlink="">
      <xdr:nvSpPr>
        <xdr:cNvPr id="258" name="衛生費該当値テキスト"/>
        <xdr:cNvSpPr txBox="1"/>
      </xdr:nvSpPr>
      <xdr:spPr>
        <a:xfrm>
          <a:off x="4686300" y="1603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29856</xdr:rowOff>
    </xdr:from>
    <xdr:to>
      <xdr:col>20</xdr:col>
      <xdr:colOff>38100</xdr:colOff>
      <xdr:row>96</xdr:row>
      <xdr:rowOff>131456</xdr:rowOff>
    </xdr:to>
    <xdr:sp macro="" textlink="">
      <xdr:nvSpPr>
        <xdr:cNvPr id="259" name="楕円 258"/>
        <xdr:cNvSpPr/>
      </xdr:nvSpPr>
      <xdr:spPr>
        <a:xfrm>
          <a:off x="3746500" y="1648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122583</xdr:rowOff>
    </xdr:from>
    <xdr:ext cx="534377" cy="259045"/>
    <xdr:sp macro="" textlink="">
      <xdr:nvSpPr>
        <xdr:cNvPr id="260" name="テキスト ボックス 259"/>
        <xdr:cNvSpPr txBox="1"/>
      </xdr:nvSpPr>
      <xdr:spPr>
        <a:xfrm>
          <a:off x="3530111" y="1658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36519</xdr:rowOff>
    </xdr:from>
    <xdr:to>
      <xdr:col>15</xdr:col>
      <xdr:colOff>101600</xdr:colOff>
      <xdr:row>95</xdr:row>
      <xdr:rowOff>138119</xdr:rowOff>
    </xdr:to>
    <xdr:sp macro="" textlink="">
      <xdr:nvSpPr>
        <xdr:cNvPr id="261" name="楕円 260"/>
        <xdr:cNvSpPr/>
      </xdr:nvSpPr>
      <xdr:spPr>
        <a:xfrm>
          <a:off x="2857500" y="1632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129246</xdr:rowOff>
    </xdr:from>
    <xdr:ext cx="534377" cy="259045"/>
    <xdr:sp macro="" textlink="">
      <xdr:nvSpPr>
        <xdr:cNvPr id="262" name="テキスト ボックス 261"/>
        <xdr:cNvSpPr txBox="1"/>
      </xdr:nvSpPr>
      <xdr:spPr>
        <a:xfrm>
          <a:off x="2641111" y="164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75250</xdr:rowOff>
    </xdr:from>
    <xdr:to>
      <xdr:col>10</xdr:col>
      <xdr:colOff>165100</xdr:colOff>
      <xdr:row>97</xdr:row>
      <xdr:rowOff>5400</xdr:rowOff>
    </xdr:to>
    <xdr:sp macro="" textlink="">
      <xdr:nvSpPr>
        <xdr:cNvPr id="263" name="楕円 262"/>
        <xdr:cNvSpPr/>
      </xdr:nvSpPr>
      <xdr:spPr>
        <a:xfrm>
          <a:off x="1968500" y="165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167977</xdr:rowOff>
    </xdr:from>
    <xdr:ext cx="534377" cy="259045"/>
    <xdr:sp macro="" textlink="">
      <xdr:nvSpPr>
        <xdr:cNvPr id="264" name="テキスト ボックス 263"/>
        <xdr:cNvSpPr txBox="1"/>
      </xdr:nvSpPr>
      <xdr:spPr>
        <a:xfrm>
          <a:off x="1752111" y="1662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41514</xdr:rowOff>
    </xdr:from>
    <xdr:to>
      <xdr:col>6</xdr:col>
      <xdr:colOff>38100</xdr:colOff>
      <xdr:row>96</xdr:row>
      <xdr:rowOff>143114</xdr:rowOff>
    </xdr:to>
    <xdr:sp macro="" textlink="">
      <xdr:nvSpPr>
        <xdr:cNvPr id="265" name="楕円 264"/>
        <xdr:cNvSpPr/>
      </xdr:nvSpPr>
      <xdr:spPr>
        <a:xfrm>
          <a:off x="1079500" y="1650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134241</xdr:rowOff>
    </xdr:from>
    <xdr:ext cx="534377" cy="259045"/>
    <xdr:sp macro="" textlink="">
      <xdr:nvSpPr>
        <xdr:cNvPr id="266" name="テキスト ボックス 265"/>
        <xdr:cNvSpPr txBox="1"/>
      </xdr:nvSpPr>
      <xdr:spPr>
        <a:xfrm>
          <a:off x="863111" y="1659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3,272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109068</xdr:rowOff>
    </xdr:from>
    <xdr:to>
      <xdr:col>55</xdr:col>
      <xdr:colOff>0</xdr:colOff>
      <xdr:row>37</xdr:row>
      <xdr:rowOff>111354</xdr:rowOff>
    </xdr:to>
    <xdr:cxnSp macro="">
      <xdr:nvCxnSpPr>
        <xdr:cNvPr id="293" name="直線コネクタ 292"/>
        <xdr:cNvCxnSpPr/>
      </xdr:nvCxnSpPr>
      <xdr:spPr>
        <a:xfrm>
          <a:off x="9639300" y="645271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85717</xdr:rowOff>
    </xdr:from>
    <xdr:ext cx="378565" cy="259045"/>
    <xdr:sp macro="" textlink="">
      <xdr:nvSpPr>
        <xdr:cNvPr id="294" name="労働費平均値テキスト"/>
        <xdr:cNvSpPr txBox="1"/>
      </xdr:nvSpPr>
      <xdr:spPr>
        <a:xfrm>
          <a:off x="10528300" y="6086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109068</xdr:rowOff>
    </xdr:from>
    <xdr:to>
      <xdr:col>50</xdr:col>
      <xdr:colOff>114300</xdr:colOff>
      <xdr:row>37</xdr:row>
      <xdr:rowOff>115469</xdr:rowOff>
    </xdr:to>
    <xdr:cxnSp macro="">
      <xdr:nvCxnSpPr>
        <xdr:cNvPr id="296" name="直線コネクタ 295"/>
        <xdr:cNvCxnSpPr/>
      </xdr:nvCxnSpPr>
      <xdr:spPr>
        <a:xfrm flipV="1">
          <a:off x="8750300" y="645271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169994</xdr:rowOff>
    </xdr:from>
    <xdr:ext cx="378565" cy="259045"/>
    <xdr:sp macro="" textlink="">
      <xdr:nvSpPr>
        <xdr:cNvPr id="298" name="テキスト ボックス 297"/>
        <xdr:cNvSpPr txBox="1"/>
      </xdr:nvSpPr>
      <xdr:spPr>
        <a:xfrm>
          <a:off x="9450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102667</xdr:rowOff>
    </xdr:from>
    <xdr:to>
      <xdr:col>45</xdr:col>
      <xdr:colOff>177800</xdr:colOff>
      <xdr:row>37</xdr:row>
      <xdr:rowOff>115469</xdr:rowOff>
    </xdr:to>
    <xdr:cxnSp macro="">
      <xdr:nvCxnSpPr>
        <xdr:cNvPr id="299" name="直線コネクタ 298"/>
        <xdr:cNvCxnSpPr/>
      </xdr:nvCxnSpPr>
      <xdr:spPr>
        <a:xfrm>
          <a:off x="7861300" y="6446317"/>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114673</xdr:rowOff>
    </xdr:from>
    <xdr:ext cx="378565" cy="259045"/>
    <xdr:sp macro="" textlink="">
      <xdr:nvSpPr>
        <xdr:cNvPr id="301" name="テキスト ボックス 300"/>
        <xdr:cNvSpPr txBox="1"/>
      </xdr:nvSpPr>
      <xdr:spPr>
        <a:xfrm>
          <a:off x="8561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92151</xdr:rowOff>
    </xdr:from>
    <xdr:to>
      <xdr:col>41</xdr:col>
      <xdr:colOff>50800</xdr:colOff>
      <xdr:row>37</xdr:row>
      <xdr:rowOff>102667</xdr:rowOff>
    </xdr:to>
    <xdr:cxnSp macro="">
      <xdr:nvCxnSpPr>
        <xdr:cNvPr id="302" name="直線コネクタ 301"/>
        <xdr:cNvCxnSpPr/>
      </xdr:nvCxnSpPr>
      <xdr:spPr>
        <a:xfrm>
          <a:off x="6972300" y="6435801"/>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137075</xdr:rowOff>
    </xdr:from>
    <xdr:ext cx="378565" cy="259045"/>
    <xdr:sp macro="" textlink="">
      <xdr:nvSpPr>
        <xdr:cNvPr id="304" name="テキスト ボックス 303"/>
        <xdr:cNvSpPr txBox="1"/>
      </xdr:nvSpPr>
      <xdr:spPr>
        <a:xfrm>
          <a:off x="7672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158852</xdr:rowOff>
    </xdr:from>
    <xdr:to>
      <xdr:col>36</xdr:col>
      <xdr:colOff>165100</xdr:colOff>
      <xdr:row>36</xdr:row>
      <xdr:rowOff>89002</xdr:rowOff>
    </xdr:to>
    <xdr:sp macro="" textlink="">
      <xdr:nvSpPr>
        <xdr:cNvPr id="305" name="フローチャート: 判断 304"/>
        <xdr:cNvSpPr/>
      </xdr:nvSpPr>
      <xdr:spPr>
        <a:xfrm>
          <a:off x="6921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105529</xdr:rowOff>
    </xdr:from>
    <xdr:ext cx="378565" cy="259045"/>
    <xdr:sp macro="" textlink="">
      <xdr:nvSpPr>
        <xdr:cNvPr id="306" name="テキスト ボックス 305"/>
        <xdr:cNvSpPr txBox="1"/>
      </xdr:nvSpPr>
      <xdr:spPr>
        <a:xfrm>
          <a:off x="6783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60554</xdr:rowOff>
    </xdr:from>
    <xdr:to>
      <xdr:col>55</xdr:col>
      <xdr:colOff>50800</xdr:colOff>
      <xdr:row>37</xdr:row>
      <xdr:rowOff>162154</xdr:rowOff>
    </xdr:to>
    <xdr:sp macro="" textlink="">
      <xdr:nvSpPr>
        <xdr:cNvPr id="312" name="楕円 311"/>
        <xdr:cNvSpPr/>
      </xdr:nvSpPr>
      <xdr:spPr>
        <a:xfrm>
          <a:off x="10426700" y="640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38981</xdr:rowOff>
    </xdr:from>
    <xdr:ext cx="378565" cy="259045"/>
    <xdr:sp macro="" textlink="">
      <xdr:nvSpPr>
        <xdr:cNvPr id="313" name="労働費該当値テキスト"/>
        <xdr:cNvSpPr txBox="1"/>
      </xdr:nvSpPr>
      <xdr:spPr>
        <a:xfrm>
          <a:off x="10528300" y="6382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58268</xdr:rowOff>
    </xdr:from>
    <xdr:to>
      <xdr:col>50</xdr:col>
      <xdr:colOff>165100</xdr:colOff>
      <xdr:row>37</xdr:row>
      <xdr:rowOff>159868</xdr:rowOff>
    </xdr:to>
    <xdr:sp macro="" textlink="">
      <xdr:nvSpPr>
        <xdr:cNvPr id="314" name="楕円 313"/>
        <xdr:cNvSpPr/>
      </xdr:nvSpPr>
      <xdr:spPr>
        <a:xfrm>
          <a:off x="9588500" y="64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150995</xdr:rowOff>
    </xdr:from>
    <xdr:ext cx="378565" cy="259045"/>
    <xdr:sp macro="" textlink="">
      <xdr:nvSpPr>
        <xdr:cNvPr id="315" name="テキスト ボックス 314"/>
        <xdr:cNvSpPr txBox="1"/>
      </xdr:nvSpPr>
      <xdr:spPr>
        <a:xfrm>
          <a:off x="9450017" y="649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64669</xdr:rowOff>
    </xdr:from>
    <xdr:to>
      <xdr:col>46</xdr:col>
      <xdr:colOff>38100</xdr:colOff>
      <xdr:row>37</xdr:row>
      <xdr:rowOff>166269</xdr:rowOff>
    </xdr:to>
    <xdr:sp macro="" textlink="">
      <xdr:nvSpPr>
        <xdr:cNvPr id="316" name="楕円 315"/>
        <xdr:cNvSpPr/>
      </xdr:nvSpPr>
      <xdr:spPr>
        <a:xfrm>
          <a:off x="8699500" y="64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157395</xdr:rowOff>
    </xdr:from>
    <xdr:ext cx="378565" cy="259045"/>
    <xdr:sp macro="" textlink="">
      <xdr:nvSpPr>
        <xdr:cNvPr id="317" name="テキスト ボックス 316"/>
        <xdr:cNvSpPr txBox="1"/>
      </xdr:nvSpPr>
      <xdr:spPr>
        <a:xfrm>
          <a:off x="8561017" y="6501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51867</xdr:rowOff>
    </xdr:from>
    <xdr:to>
      <xdr:col>41</xdr:col>
      <xdr:colOff>101600</xdr:colOff>
      <xdr:row>37</xdr:row>
      <xdr:rowOff>153467</xdr:rowOff>
    </xdr:to>
    <xdr:sp macro="" textlink="">
      <xdr:nvSpPr>
        <xdr:cNvPr id="318" name="楕円 317"/>
        <xdr:cNvSpPr/>
      </xdr:nvSpPr>
      <xdr:spPr>
        <a:xfrm>
          <a:off x="7810500" y="63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144594</xdr:rowOff>
    </xdr:from>
    <xdr:ext cx="378565" cy="259045"/>
    <xdr:sp macro="" textlink="">
      <xdr:nvSpPr>
        <xdr:cNvPr id="319" name="テキスト ボックス 318"/>
        <xdr:cNvSpPr txBox="1"/>
      </xdr:nvSpPr>
      <xdr:spPr>
        <a:xfrm>
          <a:off x="7672017" y="6488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41351</xdr:rowOff>
    </xdr:from>
    <xdr:to>
      <xdr:col>36</xdr:col>
      <xdr:colOff>165100</xdr:colOff>
      <xdr:row>37</xdr:row>
      <xdr:rowOff>142951</xdr:rowOff>
    </xdr:to>
    <xdr:sp macro="" textlink="">
      <xdr:nvSpPr>
        <xdr:cNvPr id="320" name="楕円 319"/>
        <xdr:cNvSpPr/>
      </xdr:nvSpPr>
      <xdr:spPr>
        <a:xfrm>
          <a:off x="6921500" y="638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134078</xdr:rowOff>
    </xdr:from>
    <xdr:ext cx="378565" cy="259045"/>
    <xdr:sp macro="" textlink="">
      <xdr:nvSpPr>
        <xdr:cNvPr id="321" name="テキスト ボックス 320"/>
        <xdr:cNvSpPr txBox="1"/>
      </xdr:nvSpPr>
      <xdr:spPr>
        <a:xfrm>
          <a:off x="6783017" y="6477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24,672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103627</xdr:rowOff>
    </xdr:from>
    <xdr:to>
      <xdr:col>55</xdr:col>
      <xdr:colOff>0</xdr:colOff>
      <xdr:row>58</xdr:row>
      <xdr:rowOff>103901</xdr:rowOff>
    </xdr:to>
    <xdr:cxnSp macro="">
      <xdr:nvCxnSpPr>
        <xdr:cNvPr id="348" name="直線コネクタ 347"/>
        <xdr:cNvCxnSpPr/>
      </xdr:nvCxnSpPr>
      <xdr:spPr>
        <a:xfrm>
          <a:off x="9639300" y="10047727"/>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103227</xdr:rowOff>
    </xdr:from>
    <xdr:ext cx="469744" cy="259045"/>
    <xdr:sp macro="" textlink="">
      <xdr:nvSpPr>
        <xdr:cNvPr id="349" name="農林水産業費平均値テキスト"/>
        <xdr:cNvSpPr txBox="1"/>
      </xdr:nvSpPr>
      <xdr:spPr>
        <a:xfrm>
          <a:off x="10528300" y="970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95580</xdr:rowOff>
    </xdr:from>
    <xdr:to>
      <xdr:col>50</xdr:col>
      <xdr:colOff>114300</xdr:colOff>
      <xdr:row>58</xdr:row>
      <xdr:rowOff>103627</xdr:rowOff>
    </xdr:to>
    <xdr:cxnSp macro="">
      <xdr:nvCxnSpPr>
        <xdr:cNvPr id="351" name="直線コネクタ 350"/>
        <xdr:cNvCxnSpPr/>
      </xdr:nvCxnSpPr>
      <xdr:spPr>
        <a:xfrm>
          <a:off x="8750300" y="10039680"/>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25336</xdr:rowOff>
    </xdr:from>
    <xdr:ext cx="469744" cy="259045"/>
    <xdr:sp macro="" textlink="">
      <xdr:nvSpPr>
        <xdr:cNvPr id="353" name="テキスト ボックス 352"/>
        <xdr:cNvSpPr txBox="1"/>
      </xdr:nvSpPr>
      <xdr:spPr>
        <a:xfrm>
          <a:off x="9404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95580</xdr:rowOff>
    </xdr:from>
    <xdr:to>
      <xdr:col>45</xdr:col>
      <xdr:colOff>177800</xdr:colOff>
      <xdr:row>58</xdr:row>
      <xdr:rowOff>103215</xdr:rowOff>
    </xdr:to>
    <xdr:cxnSp macro="">
      <xdr:nvCxnSpPr>
        <xdr:cNvPr id="354" name="直線コネクタ 353"/>
        <xdr:cNvCxnSpPr/>
      </xdr:nvCxnSpPr>
      <xdr:spPr>
        <a:xfrm flipV="1">
          <a:off x="7861300" y="10039680"/>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5356</xdr:rowOff>
    </xdr:from>
    <xdr:ext cx="469744" cy="259045"/>
    <xdr:sp macro="" textlink="">
      <xdr:nvSpPr>
        <xdr:cNvPr id="356" name="テキスト ボックス 355"/>
        <xdr:cNvSpPr txBox="1"/>
      </xdr:nvSpPr>
      <xdr:spPr>
        <a:xfrm>
          <a:off x="8515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96358</xdr:rowOff>
    </xdr:from>
    <xdr:to>
      <xdr:col>41</xdr:col>
      <xdr:colOff>50800</xdr:colOff>
      <xdr:row>58</xdr:row>
      <xdr:rowOff>103215</xdr:rowOff>
    </xdr:to>
    <xdr:cxnSp macro="">
      <xdr:nvCxnSpPr>
        <xdr:cNvPr id="357" name="直線コネクタ 356"/>
        <xdr:cNvCxnSpPr/>
      </xdr:nvCxnSpPr>
      <xdr:spPr>
        <a:xfrm>
          <a:off x="6972300" y="1004045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24558</xdr:rowOff>
    </xdr:from>
    <xdr:ext cx="469744" cy="259045"/>
    <xdr:sp macro="" textlink="">
      <xdr:nvSpPr>
        <xdr:cNvPr id="359" name="テキスト ボックス 358"/>
        <xdr:cNvSpPr txBox="1"/>
      </xdr:nvSpPr>
      <xdr:spPr>
        <a:xfrm>
          <a:off x="7626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107188</xdr:rowOff>
    </xdr:from>
    <xdr:to>
      <xdr:col>36</xdr:col>
      <xdr:colOff>165100</xdr:colOff>
      <xdr:row>58</xdr:row>
      <xdr:rowOff>37338</xdr:rowOff>
    </xdr:to>
    <xdr:sp macro="" textlink="">
      <xdr:nvSpPr>
        <xdr:cNvPr id="360" name="フローチャート: 判断 359"/>
        <xdr:cNvSpPr/>
      </xdr:nvSpPr>
      <xdr:spPr>
        <a:xfrm>
          <a:off x="6921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53865</xdr:rowOff>
    </xdr:from>
    <xdr:ext cx="469744" cy="259045"/>
    <xdr:sp macro="" textlink="">
      <xdr:nvSpPr>
        <xdr:cNvPr id="361" name="テキスト ボックス 360"/>
        <xdr:cNvSpPr txBox="1"/>
      </xdr:nvSpPr>
      <xdr:spPr>
        <a:xfrm>
          <a:off x="6737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53101</xdr:rowOff>
    </xdr:from>
    <xdr:to>
      <xdr:col>55</xdr:col>
      <xdr:colOff>50800</xdr:colOff>
      <xdr:row>58</xdr:row>
      <xdr:rowOff>154701</xdr:rowOff>
    </xdr:to>
    <xdr:sp macro="" textlink="">
      <xdr:nvSpPr>
        <xdr:cNvPr id="367" name="楕円 366"/>
        <xdr:cNvSpPr/>
      </xdr:nvSpPr>
      <xdr:spPr>
        <a:xfrm>
          <a:off x="10426700" y="999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139478</xdr:rowOff>
    </xdr:from>
    <xdr:ext cx="378565" cy="259045"/>
    <xdr:sp macro="" textlink="">
      <xdr:nvSpPr>
        <xdr:cNvPr id="368" name="農林水産業費該当値テキスト"/>
        <xdr:cNvSpPr txBox="1"/>
      </xdr:nvSpPr>
      <xdr:spPr>
        <a:xfrm>
          <a:off x="10528300" y="9912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52827</xdr:rowOff>
    </xdr:from>
    <xdr:to>
      <xdr:col>50</xdr:col>
      <xdr:colOff>165100</xdr:colOff>
      <xdr:row>58</xdr:row>
      <xdr:rowOff>154427</xdr:rowOff>
    </xdr:to>
    <xdr:sp macro="" textlink="">
      <xdr:nvSpPr>
        <xdr:cNvPr id="369" name="楕円 368"/>
        <xdr:cNvSpPr/>
      </xdr:nvSpPr>
      <xdr:spPr>
        <a:xfrm>
          <a:off x="9588500" y="999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145554</xdr:rowOff>
    </xdr:from>
    <xdr:ext cx="378565" cy="259045"/>
    <xdr:sp macro="" textlink="">
      <xdr:nvSpPr>
        <xdr:cNvPr id="370" name="テキスト ボックス 369"/>
        <xdr:cNvSpPr txBox="1"/>
      </xdr:nvSpPr>
      <xdr:spPr>
        <a:xfrm>
          <a:off x="9450017" y="10089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44780</xdr:rowOff>
    </xdr:from>
    <xdr:to>
      <xdr:col>46</xdr:col>
      <xdr:colOff>38100</xdr:colOff>
      <xdr:row>58</xdr:row>
      <xdr:rowOff>146380</xdr:rowOff>
    </xdr:to>
    <xdr:sp macro="" textlink="">
      <xdr:nvSpPr>
        <xdr:cNvPr id="371" name="楕円 370"/>
        <xdr:cNvSpPr/>
      </xdr:nvSpPr>
      <xdr:spPr>
        <a:xfrm>
          <a:off x="8699500" y="99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137507</xdr:rowOff>
    </xdr:from>
    <xdr:ext cx="378565" cy="259045"/>
    <xdr:sp macro="" textlink="">
      <xdr:nvSpPr>
        <xdr:cNvPr id="372" name="テキスト ボックス 371"/>
        <xdr:cNvSpPr txBox="1"/>
      </xdr:nvSpPr>
      <xdr:spPr>
        <a:xfrm>
          <a:off x="8561017" y="10081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52415</xdr:rowOff>
    </xdr:from>
    <xdr:to>
      <xdr:col>41</xdr:col>
      <xdr:colOff>101600</xdr:colOff>
      <xdr:row>58</xdr:row>
      <xdr:rowOff>154015</xdr:rowOff>
    </xdr:to>
    <xdr:sp macro="" textlink="">
      <xdr:nvSpPr>
        <xdr:cNvPr id="373" name="楕円 372"/>
        <xdr:cNvSpPr/>
      </xdr:nvSpPr>
      <xdr:spPr>
        <a:xfrm>
          <a:off x="7810500" y="99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145142</xdr:rowOff>
    </xdr:from>
    <xdr:ext cx="378565" cy="259045"/>
    <xdr:sp macro="" textlink="">
      <xdr:nvSpPr>
        <xdr:cNvPr id="374" name="テキスト ボックス 373"/>
        <xdr:cNvSpPr txBox="1"/>
      </xdr:nvSpPr>
      <xdr:spPr>
        <a:xfrm>
          <a:off x="7672017" y="10089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45558</xdr:rowOff>
    </xdr:from>
    <xdr:to>
      <xdr:col>36</xdr:col>
      <xdr:colOff>165100</xdr:colOff>
      <xdr:row>58</xdr:row>
      <xdr:rowOff>147158</xdr:rowOff>
    </xdr:to>
    <xdr:sp macro="" textlink="">
      <xdr:nvSpPr>
        <xdr:cNvPr id="375" name="楕円 374"/>
        <xdr:cNvSpPr/>
      </xdr:nvSpPr>
      <xdr:spPr>
        <a:xfrm>
          <a:off x="6921500" y="998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138285</xdr:rowOff>
    </xdr:from>
    <xdr:ext cx="378565" cy="259045"/>
    <xdr:sp macro="" textlink="">
      <xdr:nvSpPr>
        <xdr:cNvPr id="376" name="テキスト ボックス 375"/>
        <xdr:cNvSpPr txBox="1"/>
      </xdr:nvSpPr>
      <xdr:spPr>
        <a:xfrm>
          <a:off x="6783017" y="10082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2" name="直線コネクタ 401"/>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3" name="商工費最小値テキスト"/>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4" name="直線コネクタ 403"/>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5" name="商工費最大値テキスト"/>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47,236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6" name="直線コネクタ 405"/>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20371</xdr:rowOff>
    </xdr:from>
    <xdr:to>
      <xdr:col>55</xdr:col>
      <xdr:colOff>0</xdr:colOff>
      <xdr:row>79</xdr:row>
      <xdr:rowOff>60768</xdr:rowOff>
    </xdr:to>
    <xdr:cxnSp macro="">
      <xdr:nvCxnSpPr>
        <xdr:cNvPr id="407" name="直線コネクタ 406"/>
        <xdr:cNvCxnSpPr/>
      </xdr:nvCxnSpPr>
      <xdr:spPr>
        <a:xfrm flipV="1">
          <a:off x="9639300" y="13564921"/>
          <a:ext cx="838200" cy="4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13054</xdr:rowOff>
    </xdr:from>
    <xdr:ext cx="469744" cy="259045"/>
    <xdr:sp macro="" textlink="">
      <xdr:nvSpPr>
        <xdr:cNvPr id="408" name="商工費平均値テキスト"/>
        <xdr:cNvSpPr txBox="1"/>
      </xdr:nvSpPr>
      <xdr:spPr>
        <a:xfrm>
          <a:off x="10528300" y="1321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9" name="フローチャート: 判断 408"/>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60768</xdr:rowOff>
    </xdr:from>
    <xdr:to>
      <xdr:col>50</xdr:col>
      <xdr:colOff>114300</xdr:colOff>
      <xdr:row>79</xdr:row>
      <xdr:rowOff>63641</xdr:rowOff>
    </xdr:to>
    <xdr:cxnSp macro="">
      <xdr:nvCxnSpPr>
        <xdr:cNvPr id="410" name="直線コネクタ 409"/>
        <xdr:cNvCxnSpPr/>
      </xdr:nvCxnSpPr>
      <xdr:spPr>
        <a:xfrm flipV="1">
          <a:off x="8750300" y="13605318"/>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1" name="フローチャート: 判断 410"/>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119440</xdr:rowOff>
    </xdr:from>
    <xdr:ext cx="469744" cy="259045"/>
    <xdr:sp macro="" textlink="">
      <xdr:nvSpPr>
        <xdr:cNvPr id="412" name="テキスト ボックス 411"/>
        <xdr:cNvSpPr txBox="1"/>
      </xdr:nvSpPr>
      <xdr:spPr>
        <a:xfrm>
          <a:off x="9404428" y="131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37026</xdr:rowOff>
    </xdr:from>
    <xdr:to>
      <xdr:col>45</xdr:col>
      <xdr:colOff>177800</xdr:colOff>
      <xdr:row>79</xdr:row>
      <xdr:rowOff>63641</xdr:rowOff>
    </xdr:to>
    <xdr:cxnSp macro="">
      <xdr:nvCxnSpPr>
        <xdr:cNvPr id="413" name="直線コネクタ 412"/>
        <xdr:cNvCxnSpPr/>
      </xdr:nvCxnSpPr>
      <xdr:spPr>
        <a:xfrm>
          <a:off x="7861300" y="13581576"/>
          <a:ext cx="8890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4" name="フローチャート: 判断 413"/>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5" name="テキスト ボックス 414"/>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32356</xdr:rowOff>
    </xdr:from>
    <xdr:to>
      <xdr:col>41</xdr:col>
      <xdr:colOff>50800</xdr:colOff>
      <xdr:row>79</xdr:row>
      <xdr:rowOff>37026</xdr:rowOff>
    </xdr:to>
    <xdr:cxnSp macro="">
      <xdr:nvCxnSpPr>
        <xdr:cNvPr id="416" name="直線コネクタ 415"/>
        <xdr:cNvCxnSpPr/>
      </xdr:nvCxnSpPr>
      <xdr:spPr>
        <a:xfrm>
          <a:off x="6972300" y="13576906"/>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7" name="フローチャート: 判断 416"/>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18" name="テキスト ボックス 417"/>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11633</xdr:rowOff>
    </xdr:from>
    <xdr:to>
      <xdr:col>36</xdr:col>
      <xdr:colOff>165100</xdr:colOff>
      <xdr:row>78</xdr:row>
      <xdr:rowOff>113233</xdr:rowOff>
    </xdr:to>
    <xdr:sp macro="" textlink="">
      <xdr:nvSpPr>
        <xdr:cNvPr id="419" name="フローチャート: 判断 418"/>
        <xdr:cNvSpPr/>
      </xdr:nvSpPr>
      <xdr:spPr>
        <a:xfrm>
          <a:off x="6921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129760</xdr:rowOff>
    </xdr:from>
    <xdr:ext cx="469744" cy="259045"/>
    <xdr:sp macro="" textlink="">
      <xdr:nvSpPr>
        <xdr:cNvPr id="420" name="テキスト ボックス 419"/>
        <xdr:cNvSpPr txBox="1"/>
      </xdr:nvSpPr>
      <xdr:spPr>
        <a:xfrm>
          <a:off x="6737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141021</xdr:rowOff>
    </xdr:from>
    <xdr:to>
      <xdr:col>55</xdr:col>
      <xdr:colOff>50800</xdr:colOff>
      <xdr:row>79</xdr:row>
      <xdr:rowOff>71171</xdr:rowOff>
    </xdr:to>
    <xdr:sp macro="" textlink="">
      <xdr:nvSpPr>
        <xdr:cNvPr id="426" name="楕円 425"/>
        <xdr:cNvSpPr/>
      </xdr:nvSpPr>
      <xdr:spPr>
        <a:xfrm>
          <a:off x="10426700" y="1351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55948</xdr:rowOff>
    </xdr:from>
    <xdr:ext cx="469744" cy="259045"/>
    <xdr:sp macro="" textlink="">
      <xdr:nvSpPr>
        <xdr:cNvPr id="427" name="商工費該当値テキスト"/>
        <xdr:cNvSpPr txBox="1"/>
      </xdr:nvSpPr>
      <xdr:spPr>
        <a:xfrm>
          <a:off x="10528300" y="1342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9968</xdr:rowOff>
    </xdr:from>
    <xdr:to>
      <xdr:col>50</xdr:col>
      <xdr:colOff>165100</xdr:colOff>
      <xdr:row>79</xdr:row>
      <xdr:rowOff>111568</xdr:rowOff>
    </xdr:to>
    <xdr:sp macro="" textlink="">
      <xdr:nvSpPr>
        <xdr:cNvPr id="428" name="楕円 427"/>
        <xdr:cNvSpPr/>
      </xdr:nvSpPr>
      <xdr:spPr>
        <a:xfrm>
          <a:off x="9588500" y="135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102695</xdr:rowOff>
    </xdr:from>
    <xdr:ext cx="469744" cy="259045"/>
    <xdr:sp macro="" textlink="">
      <xdr:nvSpPr>
        <xdr:cNvPr id="429" name="テキスト ボックス 428"/>
        <xdr:cNvSpPr txBox="1"/>
      </xdr:nvSpPr>
      <xdr:spPr>
        <a:xfrm>
          <a:off x="9404428" y="1364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12841</xdr:rowOff>
    </xdr:from>
    <xdr:to>
      <xdr:col>46</xdr:col>
      <xdr:colOff>38100</xdr:colOff>
      <xdr:row>79</xdr:row>
      <xdr:rowOff>114441</xdr:rowOff>
    </xdr:to>
    <xdr:sp macro="" textlink="">
      <xdr:nvSpPr>
        <xdr:cNvPr id="430" name="楕円 429"/>
        <xdr:cNvSpPr/>
      </xdr:nvSpPr>
      <xdr:spPr>
        <a:xfrm>
          <a:off x="8699500" y="135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105568</xdr:rowOff>
    </xdr:from>
    <xdr:ext cx="469744" cy="259045"/>
    <xdr:sp macro="" textlink="">
      <xdr:nvSpPr>
        <xdr:cNvPr id="431" name="テキスト ボックス 430"/>
        <xdr:cNvSpPr txBox="1"/>
      </xdr:nvSpPr>
      <xdr:spPr>
        <a:xfrm>
          <a:off x="8515428" y="1365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157676</xdr:rowOff>
    </xdr:from>
    <xdr:to>
      <xdr:col>41</xdr:col>
      <xdr:colOff>101600</xdr:colOff>
      <xdr:row>79</xdr:row>
      <xdr:rowOff>87826</xdr:rowOff>
    </xdr:to>
    <xdr:sp macro="" textlink="">
      <xdr:nvSpPr>
        <xdr:cNvPr id="432" name="楕円 431"/>
        <xdr:cNvSpPr/>
      </xdr:nvSpPr>
      <xdr:spPr>
        <a:xfrm>
          <a:off x="7810500" y="1353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78953</xdr:rowOff>
    </xdr:from>
    <xdr:ext cx="469744" cy="259045"/>
    <xdr:sp macro="" textlink="">
      <xdr:nvSpPr>
        <xdr:cNvPr id="433" name="テキスト ボックス 432"/>
        <xdr:cNvSpPr txBox="1"/>
      </xdr:nvSpPr>
      <xdr:spPr>
        <a:xfrm>
          <a:off x="7626428" y="1362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153006</xdr:rowOff>
    </xdr:from>
    <xdr:to>
      <xdr:col>36</xdr:col>
      <xdr:colOff>165100</xdr:colOff>
      <xdr:row>79</xdr:row>
      <xdr:rowOff>83156</xdr:rowOff>
    </xdr:to>
    <xdr:sp macro="" textlink="">
      <xdr:nvSpPr>
        <xdr:cNvPr id="434" name="楕円 433"/>
        <xdr:cNvSpPr/>
      </xdr:nvSpPr>
      <xdr:spPr>
        <a:xfrm>
          <a:off x="6921500" y="1352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74283</xdr:rowOff>
    </xdr:from>
    <xdr:ext cx="469744" cy="259045"/>
    <xdr:sp macro="" textlink="">
      <xdr:nvSpPr>
        <xdr:cNvPr id="435" name="テキスト ボックス 434"/>
        <xdr:cNvSpPr txBox="1"/>
      </xdr:nvSpPr>
      <xdr:spPr>
        <a:xfrm>
          <a:off x="6737428" y="1361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1" name="直線コネクタ 460"/>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2" name="土木費最小値テキスト"/>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3" name="直線コネクタ 462"/>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4" name="土木費最大値テキスト"/>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130,051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5" name="直線コネクタ 464"/>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52386</xdr:rowOff>
    </xdr:from>
    <xdr:to>
      <xdr:col>55</xdr:col>
      <xdr:colOff>0</xdr:colOff>
      <xdr:row>91</xdr:row>
      <xdr:rowOff>54781</xdr:rowOff>
    </xdr:to>
    <xdr:cxnSp macro="">
      <xdr:nvCxnSpPr>
        <xdr:cNvPr id="466" name="直線コネクタ 465"/>
        <xdr:cNvCxnSpPr/>
      </xdr:nvCxnSpPr>
      <xdr:spPr>
        <a:xfrm>
          <a:off x="9639300" y="15654336"/>
          <a:ext cx="8382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129233</xdr:rowOff>
    </xdr:from>
    <xdr:ext cx="534377" cy="259045"/>
    <xdr:sp macro="" textlink="">
      <xdr:nvSpPr>
        <xdr:cNvPr id="467" name="土木費平均値テキスト"/>
        <xdr:cNvSpPr txBox="1"/>
      </xdr:nvSpPr>
      <xdr:spPr>
        <a:xfrm>
          <a:off x="10528300" y="16588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8" name="フローチャート: 判断 467"/>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52386</xdr:rowOff>
    </xdr:from>
    <xdr:to>
      <xdr:col>50</xdr:col>
      <xdr:colOff>114300</xdr:colOff>
      <xdr:row>92</xdr:row>
      <xdr:rowOff>100174</xdr:rowOff>
    </xdr:to>
    <xdr:cxnSp macro="">
      <xdr:nvCxnSpPr>
        <xdr:cNvPr id="469" name="直線コネクタ 468"/>
        <xdr:cNvCxnSpPr/>
      </xdr:nvCxnSpPr>
      <xdr:spPr>
        <a:xfrm flipV="1">
          <a:off x="8750300" y="15654336"/>
          <a:ext cx="889000" cy="2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0" name="フローチャート: 判断 469"/>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61361</xdr:rowOff>
    </xdr:from>
    <xdr:ext cx="534377" cy="259045"/>
    <xdr:sp macro="" textlink="">
      <xdr:nvSpPr>
        <xdr:cNvPr id="471" name="テキスト ボックス 470"/>
        <xdr:cNvSpPr txBox="1"/>
      </xdr:nvSpPr>
      <xdr:spPr>
        <a:xfrm>
          <a:off x="9372111" y="1669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100174</xdr:rowOff>
    </xdr:from>
    <xdr:to>
      <xdr:col>45</xdr:col>
      <xdr:colOff>177800</xdr:colOff>
      <xdr:row>95</xdr:row>
      <xdr:rowOff>154950</xdr:rowOff>
    </xdr:to>
    <xdr:cxnSp macro="">
      <xdr:nvCxnSpPr>
        <xdr:cNvPr id="472" name="直線コネクタ 471"/>
        <xdr:cNvCxnSpPr/>
      </xdr:nvCxnSpPr>
      <xdr:spPr>
        <a:xfrm flipV="1">
          <a:off x="7861300" y="15873574"/>
          <a:ext cx="889000" cy="56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3" name="フローチャート: 判断 472"/>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88826</xdr:rowOff>
    </xdr:from>
    <xdr:ext cx="534377" cy="259045"/>
    <xdr:sp macro="" textlink="">
      <xdr:nvSpPr>
        <xdr:cNvPr id="474" name="テキスト ボックス 473"/>
        <xdr:cNvSpPr txBox="1"/>
      </xdr:nvSpPr>
      <xdr:spPr>
        <a:xfrm>
          <a:off x="8483111" y="167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154950</xdr:rowOff>
    </xdr:from>
    <xdr:to>
      <xdr:col>41</xdr:col>
      <xdr:colOff>50800</xdr:colOff>
      <xdr:row>97</xdr:row>
      <xdr:rowOff>67289</xdr:rowOff>
    </xdr:to>
    <xdr:cxnSp macro="">
      <xdr:nvCxnSpPr>
        <xdr:cNvPr id="475" name="直線コネクタ 474"/>
        <xdr:cNvCxnSpPr/>
      </xdr:nvCxnSpPr>
      <xdr:spPr>
        <a:xfrm flipV="1">
          <a:off x="6972300" y="16442700"/>
          <a:ext cx="889000" cy="25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6" name="フローチャート: 判断 475"/>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89555</xdr:rowOff>
    </xdr:from>
    <xdr:ext cx="534377" cy="259045"/>
    <xdr:sp macro="" textlink="">
      <xdr:nvSpPr>
        <xdr:cNvPr id="477" name="テキスト ボックス 476"/>
        <xdr:cNvSpPr txBox="1"/>
      </xdr:nvSpPr>
      <xdr:spPr>
        <a:xfrm>
          <a:off x="7594111" y="16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2141</xdr:rowOff>
    </xdr:from>
    <xdr:to>
      <xdr:col>36</xdr:col>
      <xdr:colOff>165100</xdr:colOff>
      <xdr:row>97</xdr:row>
      <xdr:rowOff>103741</xdr:rowOff>
    </xdr:to>
    <xdr:sp macro="" textlink="">
      <xdr:nvSpPr>
        <xdr:cNvPr id="478" name="フローチャート: 判断 477"/>
        <xdr:cNvSpPr/>
      </xdr:nvSpPr>
      <xdr:spPr>
        <a:xfrm>
          <a:off x="6921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120268</xdr:rowOff>
    </xdr:from>
    <xdr:ext cx="534377" cy="259045"/>
    <xdr:sp macro="" textlink="">
      <xdr:nvSpPr>
        <xdr:cNvPr id="479" name="テキスト ボックス 478"/>
        <xdr:cNvSpPr txBox="1"/>
      </xdr:nvSpPr>
      <xdr:spPr>
        <a:xfrm>
          <a:off x="6705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3981</xdr:rowOff>
    </xdr:from>
    <xdr:to>
      <xdr:col>55</xdr:col>
      <xdr:colOff>50800</xdr:colOff>
      <xdr:row>91</xdr:row>
      <xdr:rowOff>105581</xdr:rowOff>
    </xdr:to>
    <xdr:sp macro="" textlink="">
      <xdr:nvSpPr>
        <xdr:cNvPr id="485" name="楕円 484"/>
        <xdr:cNvSpPr/>
      </xdr:nvSpPr>
      <xdr:spPr>
        <a:xfrm>
          <a:off x="10426700" y="1560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128458</xdr:rowOff>
    </xdr:from>
    <xdr:ext cx="599010" cy="259045"/>
    <xdr:sp macro="" textlink="">
      <xdr:nvSpPr>
        <xdr:cNvPr id="486" name="土木費該当値テキスト"/>
        <xdr:cNvSpPr txBox="1"/>
      </xdr:nvSpPr>
      <xdr:spPr>
        <a:xfrm>
          <a:off x="10528300" y="1555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1586</xdr:rowOff>
    </xdr:from>
    <xdr:to>
      <xdr:col>50</xdr:col>
      <xdr:colOff>165100</xdr:colOff>
      <xdr:row>91</xdr:row>
      <xdr:rowOff>103186</xdr:rowOff>
    </xdr:to>
    <xdr:sp macro="" textlink="">
      <xdr:nvSpPr>
        <xdr:cNvPr id="487" name="楕円 486"/>
        <xdr:cNvSpPr/>
      </xdr:nvSpPr>
      <xdr:spPr>
        <a:xfrm>
          <a:off x="9588500" y="1560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119713</xdr:rowOff>
    </xdr:from>
    <xdr:ext cx="599010" cy="259045"/>
    <xdr:sp macro="" textlink="">
      <xdr:nvSpPr>
        <xdr:cNvPr id="488" name="テキスト ボックス 487"/>
        <xdr:cNvSpPr txBox="1"/>
      </xdr:nvSpPr>
      <xdr:spPr>
        <a:xfrm>
          <a:off x="9339795" y="1537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49374</xdr:rowOff>
    </xdr:from>
    <xdr:to>
      <xdr:col>46</xdr:col>
      <xdr:colOff>38100</xdr:colOff>
      <xdr:row>92</xdr:row>
      <xdr:rowOff>150974</xdr:rowOff>
    </xdr:to>
    <xdr:sp macro="" textlink="">
      <xdr:nvSpPr>
        <xdr:cNvPr id="489" name="楕円 488"/>
        <xdr:cNvSpPr/>
      </xdr:nvSpPr>
      <xdr:spPr>
        <a:xfrm>
          <a:off x="8699500" y="1582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167501</xdr:rowOff>
    </xdr:from>
    <xdr:ext cx="599010" cy="259045"/>
    <xdr:sp macro="" textlink="">
      <xdr:nvSpPr>
        <xdr:cNvPr id="490" name="テキスト ボックス 489"/>
        <xdr:cNvSpPr txBox="1"/>
      </xdr:nvSpPr>
      <xdr:spPr>
        <a:xfrm>
          <a:off x="8450795" y="1559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104150</xdr:rowOff>
    </xdr:from>
    <xdr:to>
      <xdr:col>41</xdr:col>
      <xdr:colOff>101600</xdr:colOff>
      <xdr:row>96</xdr:row>
      <xdr:rowOff>34300</xdr:rowOff>
    </xdr:to>
    <xdr:sp macro="" textlink="">
      <xdr:nvSpPr>
        <xdr:cNvPr id="491" name="楕円 490"/>
        <xdr:cNvSpPr/>
      </xdr:nvSpPr>
      <xdr:spPr>
        <a:xfrm>
          <a:off x="7810500" y="1639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50827</xdr:rowOff>
    </xdr:from>
    <xdr:ext cx="534377" cy="259045"/>
    <xdr:sp macro="" textlink="">
      <xdr:nvSpPr>
        <xdr:cNvPr id="492" name="テキスト ボックス 491"/>
        <xdr:cNvSpPr txBox="1"/>
      </xdr:nvSpPr>
      <xdr:spPr>
        <a:xfrm>
          <a:off x="7594111" y="161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16489</xdr:rowOff>
    </xdr:from>
    <xdr:to>
      <xdr:col>36</xdr:col>
      <xdr:colOff>165100</xdr:colOff>
      <xdr:row>97</xdr:row>
      <xdr:rowOff>118089</xdr:rowOff>
    </xdr:to>
    <xdr:sp macro="" textlink="">
      <xdr:nvSpPr>
        <xdr:cNvPr id="493" name="楕円 492"/>
        <xdr:cNvSpPr/>
      </xdr:nvSpPr>
      <xdr:spPr>
        <a:xfrm>
          <a:off x="6921500" y="166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109216</xdr:rowOff>
    </xdr:from>
    <xdr:ext cx="534377" cy="259045"/>
    <xdr:sp macro="" textlink="">
      <xdr:nvSpPr>
        <xdr:cNvPr id="494" name="テキスト ボックス 493"/>
        <xdr:cNvSpPr txBox="1"/>
      </xdr:nvSpPr>
      <xdr:spPr>
        <a:xfrm>
          <a:off x="6705111" y="1673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1" name="直線コネクタ 520"/>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2" name="消防費最小値テキスト"/>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3" name="直線コネクタ 522"/>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4" name="消防費最大値テキスト"/>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23,859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5" name="直線コネクタ 524"/>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121085</xdr:rowOff>
    </xdr:from>
    <xdr:to>
      <xdr:col>85</xdr:col>
      <xdr:colOff>127000</xdr:colOff>
      <xdr:row>37</xdr:row>
      <xdr:rowOff>158641</xdr:rowOff>
    </xdr:to>
    <xdr:cxnSp macro="">
      <xdr:nvCxnSpPr>
        <xdr:cNvPr id="526" name="直線コネクタ 525"/>
        <xdr:cNvCxnSpPr/>
      </xdr:nvCxnSpPr>
      <xdr:spPr>
        <a:xfrm flipV="1">
          <a:off x="15481300" y="6121835"/>
          <a:ext cx="838200" cy="38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143092</xdr:rowOff>
    </xdr:from>
    <xdr:ext cx="534377" cy="259045"/>
    <xdr:sp macro="" textlink="">
      <xdr:nvSpPr>
        <xdr:cNvPr id="527" name="消防費平均値テキスト"/>
        <xdr:cNvSpPr txBox="1"/>
      </xdr:nvSpPr>
      <xdr:spPr>
        <a:xfrm>
          <a:off x="16370300" y="6143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8" name="フローチャート: 判断 527"/>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92783</xdr:rowOff>
    </xdr:from>
    <xdr:to>
      <xdr:col>81</xdr:col>
      <xdr:colOff>50800</xdr:colOff>
      <xdr:row>37</xdr:row>
      <xdr:rowOff>158641</xdr:rowOff>
    </xdr:to>
    <xdr:cxnSp macro="">
      <xdr:nvCxnSpPr>
        <xdr:cNvPr id="529" name="直線コネクタ 528"/>
        <xdr:cNvCxnSpPr/>
      </xdr:nvCxnSpPr>
      <xdr:spPr>
        <a:xfrm>
          <a:off x="14592300" y="6436433"/>
          <a:ext cx="889000" cy="6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0" name="フローチャート: 判断 529"/>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169907</xdr:rowOff>
    </xdr:from>
    <xdr:ext cx="534377" cy="259045"/>
    <xdr:sp macro="" textlink="">
      <xdr:nvSpPr>
        <xdr:cNvPr id="531" name="テキスト ボックス 530"/>
        <xdr:cNvSpPr txBox="1"/>
      </xdr:nvSpPr>
      <xdr:spPr>
        <a:xfrm>
          <a:off x="15214111" y="59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92783</xdr:rowOff>
    </xdr:from>
    <xdr:to>
      <xdr:col>76</xdr:col>
      <xdr:colOff>114300</xdr:colOff>
      <xdr:row>37</xdr:row>
      <xdr:rowOff>98225</xdr:rowOff>
    </xdr:to>
    <xdr:cxnSp macro="">
      <xdr:nvCxnSpPr>
        <xdr:cNvPr id="532" name="直線コネクタ 531"/>
        <xdr:cNvCxnSpPr/>
      </xdr:nvCxnSpPr>
      <xdr:spPr>
        <a:xfrm flipV="1">
          <a:off x="13703300" y="6436433"/>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3" name="フローチャート: 判断 532"/>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8907</xdr:rowOff>
    </xdr:from>
    <xdr:ext cx="534377" cy="259045"/>
    <xdr:sp macro="" textlink="">
      <xdr:nvSpPr>
        <xdr:cNvPr id="534" name="テキスト ボックス 533"/>
        <xdr:cNvSpPr txBox="1"/>
      </xdr:nvSpPr>
      <xdr:spPr>
        <a:xfrm>
          <a:off x="14325111" y="6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98225</xdr:rowOff>
    </xdr:from>
    <xdr:to>
      <xdr:col>71</xdr:col>
      <xdr:colOff>177800</xdr:colOff>
      <xdr:row>39</xdr:row>
      <xdr:rowOff>31061</xdr:rowOff>
    </xdr:to>
    <xdr:cxnSp macro="">
      <xdr:nvCxnSpPr>
        <xdr:cNvPr id="535" name="直線コネクタ 534"/>
        <xdr:cNvCxnSpPr/>
      </xdr:nvCxnSpPr>
      <xdr:spPr>
        <a:xfrm flipV="1">
          <a:off x="12814300" y="6441875"/>
          <a:ext cx="889000" cy="27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6" name="フローチャート: 判断 535"/>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15003</xdr:rowOff>
    </xdr:from>
    <xdr:ext cx="534377" cy="259045"/>
    <xdr:sp macro="" textlink="">
      <xdr:nvSpPr>
        <xdr:cNvPr id="537" name="テキスト ボックス 536"/>
        <xdr:cNvSpPr txBox="1"/>
      </xdr:nvSpPr>
      <xdr:spPr>
        <a:xfrm>
          <a:off x="13436111" y="60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40894</xdr:rowOff>
    </xdr:from>
    <xdr:to>
      <xdr:col>67</xdr:col>
      <xdr:colOff>101600</xdr:colOff>
      <xdr:row>35</xdr:row>
      <xdr:rowOff>142494</xdr:rowOff>
    </xdr:to>
    <xdr:sp macro="" textlink="">
      <xdr:nvSpPr>
        <xdr:cNvPr id="538" name="フローチャート: 判断 537"/>
        <xdr:cNvSpPr/>
      </xdr:nvSpPr>
      <xdr:spPr>
        <a:xfrm>
          <a:off x="12763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159021</xdr:rowOff>
    </xdr:from>
    <xdr:ext cx="534377" cy="259045"/>
    <xdr:sp macro="" textlink="">
      <xdr:nvSpPr>
        <xdr:cNvPr id="539" name="テキスト ボックス 538"/>
        <xdr:cNvSpPr txBox="1"/>
      </xdr:nvSpPr>
      <xdr:spPr>
        <a:xfrm>
          <a:off x="12547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70285</xdr:rowOff>
    </xdr:from>
    <xdr:to>
      <xdr:col>85</xdr:col>
      <xdr:colOff>177800</xdr:colOff>
      <xdr:row>36</xdr:row>
      <xdr:rowOff>435</xdr:rowOff>
    </xdr:to>
    <xdr:sp macro="" textlink="">
      <xdr:nvSpPr>
        <xdr:cNvPr id="545" name="楕円 544"/>
        <xdr:cNvSpPr/>
      </xdr:nvSpPr>
      <xdr:spPr>
        <a:xfrm>
          <a:off x="16268700" y="607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93162</xdr:rowOff>
    </xdr:from>
    <xdr:ext cx="534377" cy="259045"/>
    <xdr:sp macro="" textlink="">
      <xdr:nvSpPr>
        <xdr:cNvPr id="546" name="消防費該当値テキスト"/>
        <xdr:cNvSpPr txBox="1"/>
      </xdr:nvSpPr>
      <xdr:spPr>
        <a:xfrm>
          <a:off x="16370300" y="592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107841</xdr:rowOff>
    </xdr:from>
    <xdr:to>
      <xdr:col>81</xdr:col>
      <xdr:colOff>101600</xdr:colOff>
      <xdr:row>38</xdr:row>
      <xdr:rowOff>37991</xdr:rowOff>
    </xdr:to>
    <xdr:sp macro="" textlink="">
      <xdr:nvSpPr>
        <xdr:cNvPr id="547" name="楕円 546"/>
        <xdr:cNvSpPr/>
      </xdr:nvSpPr>
      <xdr:spPr>
        <a:xfrm>
          <a:off x="15430500" y="64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29118</xdr:rowOff>
    </xdr:from>
    <xdr:ext cx="534377" cy="259045"/>
    <xdr:sp macro="" textlink="">
      <xdr:nvSpPr>
        <xdr:cNvPr id="548" name="テキスト ボックス 547"/>
        <xdr:cNvSpPr txBox="1"/>
      </xdr:nvSpPr>
      <xdr:spPr>
        <a:xfrm>
          <a:off x="15214111" y="654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41983</xdr:rowOff>
    </xdr:from>
    <xdr:to>
      <xdr:col>76</xdr:col>
      <xdr:colOff>165100</xdr:colOff>
      <xdr:row>37</xdr:row>
      <xdr:rowOff>143583</xdr:rowOff>
    </xdr:to>
    <xdr:sp macro="" textlink="">
      <xdr:nvSpPr>
        <xdr:cNvPr id="549" name="楕円 548"/>
        <xdr:cNvSpPr/>
      </xdr:nvSpPr>
      <xdr:spPr>
        <a:xfrm>
          <a:off x="14541500" y="638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134710</xdr:rowOff>
    </xdr:from>
    <xdr:ext cx="534377" cy="259045"/>
    <xdr:sp macro="" textlink="">
      <xdr:nvSpPr>
        <xdr:cNvPr id="550" name="テキスト ボックス 549"/>
        <xdr:cNvSpPr txBox="1"/>
      </xdr:nvSpPr>
      <xdr:spPr>
        <a:xfrm>
          <a:off x="14325111" y="647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47425</xdr:rowOff>
    </xdr:from>
    <xdr:to>
      <xdr:col>72</xdr:col>
      <xdr:colOff>38100</xdr:colOff>
      <xdr:row>37</xdr:row>
      <xdr:rowOff>149025</xdr:rowOff>
    </xdr:to>
    <xdr:sp macro="" textlink="">
      <xdr:nvSpPr>
        <xdr:cNvPr id="551" name="楕円 550"/>
        <xdr:cNvSpPr/>
      </xdr:nvSpPr>
      <xdr:spPr>
        <a:xfrm>
          <a:off x="13652500" y="639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140153</xdr:rowOff>
    </xdr:from>
    <xdr:ext cx="534377" cy="259045"/>
    <xdr:sp macro="" textlink="">
      <xdr:nvSpPr>
        <xdr:cNvPr id="552" name="テキスト ボックス 551"/>
        <xdr:cNvSpPr txBox="1"/>
      </xdr:nvSpPr>
      <xdr:spPr>
        <a:xfrm>
          <a:off x="13436111" y="648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151711</xdr:rowOff>
    </xdr:from>
    <xdr:to>
      <xdr:col>67</xdr:col>
      <xdr:colOff>101600</xdr:colOff>
      <xdr:row>39</xdr:row>
      <xdr:rowOff>81861</xdr:rowOff>
    </xdr:to>
    <xdr:sp macro="" textlink="">
      <xdr:nvSpPr>
        <xdr:cNvPr id="553" name="楕円 552"/>
        <xdr:cNvSpPr/>
      </xdr:nvSpPr>
      <xdr:spPr>
        <a:xfrm>
          <a:off x="12763500" y="666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72988</xdr:rowOff>
    </xdr:from>
    <xdr:ext cx="469744" cy="259045"/>
    <xdr:sp macro="" textlink="">
      <xdr:nvSpPr>
        <xdr:cNvPr id="554" name="テキスト ボックス 553"/>
        <xdr:cNvSpPr txBox="1"/>
      </xdr:nvSpPr>
      <xdr:spPr>
        <a:xfrm>
          <a:off x="12579428" y="675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1" name="直線コネクタ 580"/>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2" name="教育費最小値テキスト"/>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3" name="直線コネクタ 582"/>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4" name="教育費最大値テキスト"/>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70,570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5" name="直線コネクタ 584"/>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107500</xdr:rowOff>
    </xdr:from>
    <xdr:to>
      <xdr:col>85</xdr:col>
      <xdr:colOff>127000</xdr:colOff>
      <xdr:row>53</xdr:row>
      <xdr:rowOff>126637</xdr:rowOff>
    </xdr:to>
    <xdr:cxnSp macro="">
      <xdr:nvCxnSpPr>
        <xdr:cNvPr id="586" name="直線コネクタ 585"/>
        <xdr:cNvCxnSpPr/>
      </xdr:nvCxnSpPr>
      <xdr:spPr>
        <a:xfrm flipV="1">
          <a:off x="15481300" y="9022900"/>
          <a:ext cx="838200" cy="19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81076</xdr:rowOff>
    </xdr:from>
    <xdr:ext cx="534377" cy="259045"/>
    <xdr:sp macro="" textlink="">
      <xdr:nvSpPr>
        <xdr:cNvPr id="587" name="教育費平均値テキスト"/>
        <xdr:cNvSpPr txBox="1"/>
      </xdr:nvSpPr>
      <xdr:spPr>
        <a:xfrm>
          <a:off x="16370300" y="93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8" name="フローチャート: 判断 587"/>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104104</xdr:rowOff>
    </xdr:from>
    <xdr:to>
      <xdr:col>81</xdr:col>
      <xdr:colOff>50800</xdr:colOff>
      <xdr:row>53</xdr:row>
      <xdr:rowOff>126637</xdr:rowOff>
    </xdr:to>
    <xdr:cxnSp macro="">
      <xdr:nvCxnSpPr>
        <xdr:cNvPr id="589" name="直線コネクタ 588"/>
        <xdr:cNvCxnSpPr/>
      </xdr:nvCxnSpPr>
      <xdr:spPr>
        <a:xfrm>
          <a:off x="14592300" y="8676604"/>
          <a:ext cx="889000" cy="53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0" name="フローチャート: 判断 589"/>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10961</xdr:rowOff>
    </xdr:from>
    <xdr:ext cx="534377" cy="259045"/>
    <xdr:sp macro="" textlink="">
      <xdr:nvSpPr>
        <xdr:cNvPr id="591" name="テキスト ボックス 590"/>
        <xdr:cNvSpPr txBox="1"/>
      </xdr:nvSpPr>
      <xdr:spPr>
        <a:xfrm>
          <a:off x="15214111" y="961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104104</xdr:rowOff>
    </xdr:from>
    <xdr:to>
      <xdr:col>76</xdr:col>
      <xdr:colOff>114300</xdr:colOff>
      <xdr:row>53</xdr:row>
      <xdr:rowOff>125755</xdr:rowOff>
    </xdr:to>
    <xdr:cxnSp macro="">
      <xdr:nvCxnSpPr>
        <xdr:cNvPr id="592" name="直線コネクタ 591"/>
        <xdr:cNvCxnSpPr/>
      </xdr:nvCxnSpPr>
      <xdr:spPr>
        <a:xfrm flipV="1">
          <a:off x="13703300" y="8676604"/>
          <a:ext cx="889000" cy="53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3" name="フローチャート: 判断 592"/>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159812</xdr:rowOff>
    </xdr:from>
    <xdr:ext cx="534377" cy="259045"/>
    <xdr:sp macro="" textlink="">
      <xdr:nvSpPr>
        <xdr:cNvPr id="594" name="テキスト ボックス 593"/>
        <xdr:cNvSpPr txBox="1"/>
      </xdr:nvSpPr>
      <xdr:spPr>
        <a:xfrm>
          <a:off x="14325111" y="9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125755</xdr:rowOff>
    </xdr:from>
    <xdr:to>
      <xdr:col>71</xdr:col>
      <xdr:colOff>177800</xdr:colOff>
      <xdr:row>55</xdr:row>
      <xdr:rowOff>127486</xdr:rowOff>
    </xdr:to>
    <xdr:cxnSp macro="">
      <xdr:nvCxnSpPr>
        <xdr:cNvPr id="595" name="直線コネクタ 594"/>
        <xdr:cNvCxnSpPr/>
      </xdr:nvCxnSpPr>
      <xdr:spPr>
        <a:xfrm flipV="1">
          <a:off x="12814300" y="9212605"/>
          <a:ext cx="889000" cy="3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6" name="フローチャート: 判断 595"/>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44435</xdr:rowOff>
    </xdr:from>
    <xdr:ext cx="534377" cy="259045"/>
    <xdr:sp macro="" textlink="">
      <xdr:nvSpPr>
        <xdr:cNvPr id="597" name="テキスト ボックス 596"/>
        <xdr:cNvSpPr txBox="1"/>
      </xdr:nvSpPr>
      <xdr:spPr>
        <a:xfrm>
          <a:off x="13436111" y="964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14507</xdr:rowOff>
    </xdr:from>
    <xdr:to>
      <xdr:col>67</xdr:col>
      <xdr:colOff>101600</xdr:colOff>
      <xdr:row>55</xdr:row>
      <xdr:rowOff>116107</xdr:rowOff>
    </xdr:to>
    <xdr:sp macro="" textlink="">
      <xdr:nvSpPr>
        <xdr:cNvPr id="598" name="フローチャート: 判断 597"/>
        <xdr:cNvSpPr/>
      </xdr:nvSpPr>
      <xdr:spPr>
        <a:xfrm>
          <a:off x="12763500" y="94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132634</xdr:rowOff>
    </xdr:from>
    <xdr:ext cx="534377" cy="259045"/>
    <xdr:sp macro="" textlink="">
      <xdr:nvSpPr>
        <xdr:cNvPr id="599" name="テキスト ボックス 598"/>
        <xdr:cNvSpPr txBox="1"/>
      </xdr:nvSpPr>
      <xdr:spPr>
        <a:xfrm>
          <a:off x="12547111" y="92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56700</xdr:rowOff>
    </xdr:from>
    <xdr:to>
      <xdr:col>85</xdr:col>
      <xdr:colOff>177800</xdr:colOff>
      <xdr:row>52</xdr:row>
      <xdr:rowOff>158300</xdr:rowOff>
    </xdr:to>
    <xdr:sp macro="" textlink="">
      <xdr:nvSpPr>
        <xdr:cNvPr id="605" name="楕円 604"/>
        <xdr:cNvSpPr/>
      </xdr:nvSpPr>
      <xdr:spPr>
        <a:xfrm>
          <a:off x="16268700" y="89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79577</xdr:rowOff>
    </xdr:from>
    <xdr:ext cx="534377" cy="259045"/>
    <xdr:sp macro="" textlink="">
      <xdr:nvSpPr>
        <xdr:cNvPr id="606" name="教育費該当値テキスト"/>
        <xdr:cNvSpPr txBox="1"/>
      </xdr:nvSpPr>
      <xdr:spPr>
        <a:xfrm>
          <a:off x="16370300" y="88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75837</xdr:rowOff>
    </xdr:from>
    <xdr:to>
      <xdr:col>81</xdr:col>
      <xdr:colOff>101600</xdr:colOff>
      <xdr:row>54</xdr:row>
      <xdr:rowOff>5987</xdr:rowOff>
    </xdr:to>
    <xdr:sp macro="" textlink="">
      <xdr:nvSpPr>
        <xdr:cNvPr id="607" name="楕円 606"/>
        <xdr:cNvSpPr/>
      </xdr:nvSpPr>
      <xdr:spPr>
        <a:xfrm>
          <a:off x="15430500" y="916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22514</xdr:rowOff>
    </xdr:from>
    <xdr:ext cx="534377" cy="259045"/>
    <xdr:sp macro="" textlink="">
      <xdr:nvSpPr>
        <xdr:cNvPr id="608" name="テキスト ボックス 607"/>
        <xdr:cNvSpPr txBox="1"/>
      </xdr:nvSpPr>
      <xdr:spPr>
        <a:xfrm>
          <a:off x="15214111" y="893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53304</xdr:rowOff>
    </xdr:from>
    <xdr:to>
      <xdr:col>76</xdr:col>
      <xdr:colOff>165100</xdr:colOff>
      <xdr:row>50</xdr:row>
      <xdr:rowOff>154904</xdr:rowOff>
    </xdr:to>
    <xdr:sp macro="" textlink="">
      <xdr:nvSpPr>
        <xdr:cNvPr id="609" name="楕円 608"/>
        <xdr:cNvSpPr/>
      </xdr:nvSpPr>
      <xdr:spPr>
        <a:xfrm>
          <a:off x="14541500" y="86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48</xdr:row>
      <xdr:rowOff>171431</xdr:rowOff>
    </xdr:from>
    <xdr:ext cx="534377" cy="259045"/>
    <xdr:sp macro="" textlink="">
      <xdr:nvSpPr>
        <xdr:cNvPr id="610" name="テキスト ボックス 609"/>
        <xdr:cNvSpPr txBox="1"/>
      </xdr:nvSpPr>
      <xdr:spPr>
        <a:xfrm>
          <a:off x="14325111" y="840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74955</xdr:rowOff>
    </xdr:from>
    <xdr:to>
      <xdr:col>72</xdr:col>
      <xdr:colOff>38100</xdr:colOff>
      <xdr:row>54</xdr:row>
      <xdr:rowOff>5105</xdr:rowOff>
    </xdr:to>
    <xdr:sp macro="" textlink="">
      <xdr:nvSpPr>
        <xdr:cNvPr id="611" name="楕円 610"/>
        <xdr:cNvSpPr/>
      </xdr:nvSpPr>
      <xdr:spPr>
        <a:xfrm>
          <a:off x="13652500" y="916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21632</xdr:rowOff>
    </xdr:from>
    <xdr:ext cx="534377" cy="259045"/>
    <xdr:sp macro="" textlink="">
      <xdr:nvSpPr>
        <xdr:cNvPr id="612" name="テキスト ボックス 611"/>
        <xdr:cNvSpPr txBox="1"/>
      </xdr:nvSpPr>
      <xdr:spPr>
        <a:xfrm>
          <a:off x="13436111" y="89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76686</xdr:rowOff>
    </xdr:from>
    <xdr:to>
      <xdr:col>67</xdr:col>
      <xdr:colOff>101600</xdr:colOff>
      <xdr:row>56</xdr:row>
      <xdr:rowOff>6836</xdr:rowOff>
    </xdr:to>
    <xdr:sp macro="" textlink="">
      <xdr:nvSpPr>
        <xdr:cNvPr id="613" name="楕円 612"/>
        <xdr:cNvSpPr/>
      </xdr:nvSpPr>
      <xdr:spPr>
        <a:xfrm>
          <a:off x="12763500" y="950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169413</xdr:rowOff>
    </xdr:from>
    <xdr:ext cx="534377" cy="259045"/>
    <xdr:sp macro="" textlink="">
      <xdr:nvSpPr>
        <xdr:cNvPr id="614" name="テキスト ボックス 613"/>
        <xdr:cNvSpPr txBox="1"/>
      </xdr:nvSpPr>
      <xdr:spPr>
        <a:xfrm>
          <a:off x="12547111" y="959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6" name="テキスト ボックス 62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0" name="テキスト ボックス 62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4" name="直線コネクタ 633"/>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7" name="災害復旧費最大値テキスト"/>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20,654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8" name="直線コネクタ 637"/>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130270</xdr:rowOff>
    </xdr:from>
    <xdr:to>
      <xdr:col>85</xdr:col>
      <xdr:colOff>127000</xdr:colOff>
      <xdr:row>77</xdr:row>
      <xdr:rowOff>130327</xdr:rowOff>
    </xdr:to>
    <xdr:cxnSp macro="">
      <xdr:nvCxnSpPr>
        <xdr:cNvPr id="639" name="直線コネクタ 638"/>
        <xdr:cNvCxnSpPr/>
      </xdr:nvCxnSpPr>
      <xdr:spPr>
        <a:xfrm>
          <a:off x="15481300" y="13160470"/>
          <a:ext cx="838200" cy="17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97204</xdr:rowOff>
    </xdr:from>
    <xdr:ext cx="469744" cy="259045"/>
    <xdr:sp macro="" textlink="">
      <xdr:nvSpPr>
        <xdr:cNvPr id="640" name="災害復旧費平均値テキスト"/>
        <xdr:cNvSpPr txBox="1"/>
      </xdr:nvSpPr>
      <xdr:spPr>
        <a:xfrm>
          <a:off x="16370300" y="1312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1" name="フローチャート: 判断 640"/>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130270</xdr:rowOff>
    </xdr:from>
    <xdr:to>
      <xdr:col>81</xdr:col>
      <xdr:colOff>50800</xdr:colOff>
      <xdr:row>77</xdr:row>
      <xdr:rowOff>164103</xdr:rowOff>
    </xdr:to>
    <xdr:cxnSp macro="">
      <xdr:nvCxnSpPr>
        <xdr:cNvPr id="642" name="直線コネクタ 641"/>
        <xdr:cNvCxnSpPr/>
      </xdr:nvCxnSpPr>
      <xdr:spPr>
        <a:xfrm flipV="1">
          <a:off x="14592300" y="13160470"/>
          <a:ext cx="889000" cy="20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3" name="フローチャート: 判断 642"/>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158309</xdr:rowOff>
    </xdr:from>
    <xdr:ext cx="469744" cy="259045"/>
    <xdr:sp macro="" textlink="">
      <xdr:nvSpPr>
        <xdr:cNvPr id="644" name="テキスト ボックス 643"/>
        <xdr:cNvSpPr txBox="1"/>
      </xdr:nvSpPr>
      <xdr:spPr>
        <a:xfrm>
          <a:off x="15246428" y="1335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164103</xdr:rowOff>
    </xdr:from>
    <xdr:to>
      <xdr:col>76</xdr:col>
      <xdr:colOff>114300</xdr:colOff>
      <xdr:row>78</xdr:row>
      <xdr:rowOff>16714</xdr:rowOff>
    </xdr:to>
    <xdr:cxnSp macro="">
      <xdr:nvCxnSpPr>
        <xdr:cNvPr id="645" name="直線コネクタ 644"/>
        <xdr:cNvCxnSpPr/>
      </xdr:nvCxnSpPr>
      <xdr:spPr>
        <a:xfrm flipV="1">
          <a:off x="13703300" y="13365753"/>
          <a:ext cx="889000" cy="2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6" name="フローチャート: 判断 645"/>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39495</xdr:rowOff>
    </xdr:from>
    <xdr:ext cx="378565" cy="259045"/>
    <xdr:sp macro="" textlink="">
      <xdr:nvSpPr>
        <xdr:cNvPr id="647" name="テキスト ボックス 646"/>
        <xdr:cNvSpPr txBox="1"/>
      </xdr:nvSpPr>
      <xdr:spPr>
        <a:xfrm>
          <a:off x="14403017" y="1341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10770</xdr:rowOff>
    </xdr:from>
    <xdr:to>
      <xdr:col>71</xdr:col>
      <xdr:colOff>177800</xdr:colOff>
      <xdr:row>78</xdr:row>
      <xdr:rowOff>16714</xdr:rowOff>
    </xdr:to>
    <xdr:cxnSp macro="">
      <xdr:nvCxnSpPr>
        <xdr:cNvPr id="648" name="直線コネクタ 647"/>
        <xdr:cNvCxnSpPr/>
      </xdr:nvCxnSpPr>
      <xdr:spPr>
        <a:xfrm>
          <a:off x="12814300" y="1338387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9" name="フローチャート: 判断 648"/>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50" name="テキスト ボックス 649"/>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118790</xdr:rowOff>
    </xdr:from>
    <xdr:to>
      <xdr:col>67</xdr:col>
      <xdr:colOff>101600</xdr:colOff>
      <xdr:row>78</xdr:row>
      <xdr:rowOff>48940</xdr:rowOff>
    </xdr:to>
    <xdr:sp macro="" textlink="">
      <xdr:nvSpPr>
        <xdr:cNvPr id="651" name="フローチャート: 判断 650"/>
        <xdr:cNvSpPr/>
      </xdr:nvSpPr>
      <xdr:spPr>
        <a:xfrm>
          <a:off x="12763500" y="133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65467</xdr:rowOff>
    </xdr:from>
    <xdr:ext cx="378565" cy="259045"/>
    <xdr:sp macro="" textlink="">
      <xdr:nvSpPr>
        <xdr:cNvPr id="652" name="テキスト ボックス 651"/>
        <xdr:cNvSpPr txBox="1"/>
      </xdr:nvSpPr>
      <xdr:spPr>
        <a:xfrm>
          <a:off x="12625017" y="1309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79527</xdr:rowOff>
    </xdr:from>
    <xdr:to>
      <xdr:col>85</xdr:col>
      <xdr:colOff>177800</xdr:colOff>
      <xdr:row>78</xdr:row>
      <xdr:rowOff>9677</xdr:rowOff>
    </xdr:to>
    <xdr:sp macro="" textlink="">
      <xdr:nvSpPr>
        <xdr:cNvPr id="658" name="楕円 657"/>
        <xdr:cNvSpPr/>
      </xdr:nvSpPr>
      <xdr:spPr>
        <a:xfrm>
          <a:off x="16268700" y="1328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52753</xdr:rowOff>
    </xdr:from>
    <xdr:ext cx="469744" cy="259045"/>
    <xdr:sp macro="" textlink="">
      <xdr:nvSpPr>
        <xdr:cNvPr id="659" name="災害復旧費該当値テキスト"/>
        <xdr:cNvSpPr txBox="1"/>
      </xdr:nvSpPr>
      <xdr:spPr>
        <a:xfrm>
          <a:off x="16370300" y="13254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79470</xdr:rowOff>
    </xdr:from>
    <xdr:to>
      <xdr:col>81</xdr:col>
      <xdr:colOff>101600</xdr:colOff>
      <xdr:row>77</xdr:row>
      <xdr:rowOff>9620</xdr:rowOff>
    </xdr:to>
    <xdr:sp macro="" textlink="">
      <xdr:nvSpPr>
        <xdr:cNvPr id="660" name="楕円 659"/>
        <xdr:cNvSpPr/>
      </xdr:nvSpPr>
      <xdr:spPr>
        <a:xfrm>
          <a:off x="15430500" y="1310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26147</xdr:rowOff>
    </xdr:from>
    <xdr:ext cx="469744" cy="259045"/>
    <xdr:sp macro="" textlink="">
      <xdr:nvSpPr>
        <xdr:cNvPr id="661" name="テキスト ボックス 660"/>
        <xdr:cNvSpPr txBox="1"/>
      </xdr:nvSpPr>
      <xdr:spPr>
        <a:xfrm>
          <a:off x="15246428" y="1288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113303</xdr:rowOff>
    </xdr:from>
    <xdr:to>
      <xdr:col>76</xdr:col>
      <xdr:colOff>165100</xdr:colOff>
      <xdr:row>78</xdr:row>
      <xdr:rowOff>43453</xdr:rowOff>
    </xdr:to>
    <xdr:sp macro="" textlink="">
      <xdr:nvSpPr>
        <xdr:cNvPr id="662" name="楕円 661"/>
        <xdr:cNvSpPr/>
      </xdr:nvSpPr>
      <xdr:spPr>
        <a:xfrm>
          <a:off x="14541500" y="1331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59980</xdr:rowOff>
    </xdr:from>
    <xdr:ext cx="378565" cy="259045"/>
    <xdr:sp macro="" textlink="">
      <xdr:nvSpPr>
        <xdr:cNvPr id="663" name="テキスト ボックス 662"/>
        <xdr:cNvSpPr txBox="1"/>
      </xdr:nvSpPr>
      <xdr:spPr>
        <a:xfrm>
          <a:off x="14403017" y="1309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137364</xdr:rowOff>
    </xdr:from>
    <xdr:to>
      <xdr:col>72</xdr:col>
      <xdr:colOff>38100</xdr:colOff>
      <xdr:row>78</xdr:row>
      <xdr:rowOff>67514</xdr:rowOff>
    </xdr:to>
    <xdr:sp macro="" textlink="">
      <xdr:nvSpPr>
        <xdr:cNvPr id="664" name="楕円 663"/>
        <xdr:cNvSpPr/>
      </xdr:nvSpPr>
      <xdr:spPr>
        <a:xfrm>
          <a:off x="13652500" y="1333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58641</xdr:rowOff>
    </xdr:from>
    <xdr:ext cx="378565" cy="259045"/>
    <xdr:sp macro="" textlink="">
      <xdr:nvSpPr>
        <xdr:cNvPr id="665" name="テキスト ボックス 664"/>
        <xdr:cNvSpPr txBox="1"/>
      </xdr:nvSpPr>
      <xdr:spPr>
        <a:xfrm>
          <a:off x="13514017" y="13431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131420</xdr:rowOff>
    </xdr:from>
    <xdr:to>
      <xdr:col>67</xdr:col>
      <xdr:colOff>101600</xdr:colOff>
      <xdr:row>78</xdr:row>
      <xdr:rowOff>61570</xdr:rowOff>
    </xdr:to>
    <xdr:sp macro="" textlink="">
      <xdr:nvSpPr>
        <xdr:cNvPr id="666" name="楕円 665"/>
        <xdr:cNvSpPr/>
      </xdr:nvSpPr>
      <xdr:spPr>
        <a:xfrm>
          <a:off x="12763500" y="133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52697</xdr:rowOff>
    </xdr:from>
    <xdr:ext cx="378565" cy="259045"/>
    <xdr:sp macro="" textlink="">
      <xdr:nvSpPr>
        <xdr:cNvPr id="667" name="テキスト ボックス 666"/>
        <xdr:cNvSpPr txBox="1"/>
      </xdr:nvSpPr>
      <xdr:spPr>
        <a:xfrm>
          <a:off x="12625017" y="1342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4" name="直線コネクタ 693"/>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5" name="公債費最小値テキスト"/>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6" name="直線コネクタ 695"/>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7" name="公債費最大値テキスト"/>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56,814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8" name="直線コネクタ 697"/>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91858</xdr:rowOff>
    </xdr:from>
    <xdr:to>
      <xdr:col>85</xdr:col>
      <xdr:colOff>127000</xdr:colOff>
      <xdr:row>97</xdr:row>
      <xdr:rowOff>144207</xdr:rowOff>
    </xdr:to>
    <xdr:cxnSp macro="">
      <xdr:nvCxnSpPr>
        <xdr:cNvPr id="699" name="直線コネクタ 698"/>
        <xdr:cNvCxnSpPr/>
      </xdr:nvCxnSpPr>
      <xdr:spPr>
        <a:xfrm>
          <a:off x="15481300" y="16722508"/>
          <a:ext cx="8382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45908</xdr:rowOff>
    </xdr:from>
    <xdr:ext cx="534377" cy="259045"/>
    <xdr:sp macro="" textlink="">
      <xdr:nvSpPr>
        <xdr:cNvPr id="700" name="公債費平均値テキスト"/>
        <xdr:cNvSpPr txBox="1"/>
      </xdr:nvSpPr>
      <xdr:spPr>
        <a:xfrm>
          <a:off x="16370300" y="16162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701" name="フローチャート: 判断 700"/>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91858</xdr:rowOff>
    </xdr:from>
    <xdr:to>
      <xdr:col>81</xdr:col>
      <xdr:colOff>50800</xdr:colOff>
      <xdr:row>97</xdr:row>
      <xdr:rowOff>112757</xdr:rowOff>
    </xdr:to>
    <xdr:cxnSp macro="">
      <xdr:nvCxnSpPr>
        <xdr:cNvPr id="702" name="直線コネクタ 701"/>
        <xdr:cNvCxnSpPr/>
      </xdr:nvCxnSpPr>
      <xdr:spPr>
        <a:xfrm flipV="1">
          <a:off x="14592300" y="16722508"/>
          <a:ext cx="889000" cy="2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703" name="フローチャート: 判断 702"/>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108599</xdr:rowOff>
    </xdr:from>
    <xdr:ext cx="534377" cy="259045"/>
    <xdr:sp macro="" textlink="">
      <xdr:nvSpPr>
        <xdr:cNvPr id="704" name="テキスト ボックス 703"/>
        <xdr:cNvSpPr txBox="1"/>
      </xdr:nvSpPr>
      <xdr:spPr>
        <a:xfrm>
          <a:off x="15214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112757</xdr:rowOff>
    </xdr:from>
    <xdr:to>
      <xdr:col>76</xdr:col>
      <xdr:colOff>114300</xdr:colOff>
      <xdr:row>98</xdr:row>
      <xdr:rowOff>53680</xdr:rowOff>
    </xdr:to>
    <xdr:cxnSp macro="">
      <xdr:nvCxnSpPr>
        <xdr:cNvPr id="705" name="直線コネクタ 704"/>
        <xdr:cNvCxnSpPr/>
      </xdr:nvCxnSpPr>
      <xdr:spPr>
        <a:xfrm flipV="1">
          <a:off x="13703300" y="16743407"/>
          <a:ext cx="889000" cy="11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6" name="フローチャート: 判断 705"/>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84726</xdr:rowOff>
    </xdr:from>
    <xdr:ext cx="534377" cy="259045"/>
    <xdr:sp macro="" textlink="">
      <xdr:nvSpPr>
        <xdr:cNvPr id="707" name="テキスト ボックス 706"/>
        <xdr:cNvSpPr txBox="1"/>
      </xdr:nvSpPr>
      <xdr:spPr>
        <a:xfrm>
          <a:off x="14325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48358</xdr:rowOff>
    </xdr:from>
    <xdr:to>
      <xdr:col>71</xdr:col>
      <xdr:colOff>177800</xdr:colOff>
      <xdr:row>98</xdr:row>
      <xdr:rowOff>53680</xdr:rowOff>
    </xdr:to>
    <xdr:cxnSp macro="">
      <xdr:nvCxnSpPr>
        <xdr:cNvPr id="708" name="直線コネクタ 707"/>
        <xdr:cNvCxnSpPr/>
      </xdr:nvCxnSpPr>
      <xdr:spPr>
        <a:xfrm>
          <a:off x="12814300" y="16850458"/>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9" name="フローチャート: 判断 708"/>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40966</xdr:rowOff>
    </xdr:from>
    <xdr:ext cx="534377" cy="259045"/>
    <xdr:sp macro="" textlink="">
      <xdr:nvSpPr>
        <xdr:cNvPr id="710" name="テキスト ボックス 709"/>
        <xdr:cNvSpPr txBox="1"/>
      </xdr:nvSpPr>
      <xdr:spPr>
        <a:xfrm>
          <a:off x="13436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1378</xdr:rowOff>
    </xdr:from>
    <xdr:to>
      <xdr:col>67</xdr:col>
      <xdr:colOff>101600</xdr:colOff>
      <xdr:row>95</xdr:row>
      <xdr:rowOff>102978</xdr:rowOff>
    </xdr:to>
    <xdr:sp macro="" textlink="">
      <xdr:nvSpPr>
        <xdr:cNvPr id="711" name="フローチャート: 判断 710"/>
        <xdr:cNvSpPr/>
      </xdr:nvSpPr>
      <xdr:spPr>
        <a:xfrm>
          <a:off x="12763500" y="1628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119505</xdr:rowOff>
    </xdr:from>
    <xdr:ext cx="534377" cy="259045"/>
    <xdr:sp macro="" textlink="">
      <xdr:nvSpPr>
        <xdr:cNvPr id="712" name="テキスト ボックス 711"/>
        <xdr:cNvSpPr txBox="1"/>
      </xdr:nvSpPr>
      <xdr:spPr>
        <a:xfrm>
          <a:off x="12547111" y="1606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93407</xdr:rowOff>
    </xdr:from>
    <xdr:to>
      <xdr:col>85</xdr:col>
      <xdr:colOff>177800</xdr:colOff>
      <xdr:row>98</xdr:row>
      <xdr:rowOff>23557</xdr:rowOff>
    </xdr:to>
    <xdr:sp macro="" textlink="">
      <xdr:nvSpPr>
        <xdr:cNvPr id="718" name="楕円 717"/>
        <xdr:cNvSpPr/>
      </xdr:nvSpPr>
      <xdr:spPr>
        <a:xfrm>
          <a:off x="16268700" y="1672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71834</xdr:rowOff>
    </xdr:from>
    <xdr:ext cx="534377" cy="259045"/>
    <xdr:sp macro="" textlink="">
      <xdr:nvSpPr>
        <xdr:cNvPr id="719" name="公債費該当値テキスト"/>
        <xdr:cNvSpPr txBox="1"/>
      </xdr:nvSpPr>
      <xdr:spPr>
        <a:xfrm>
          <a:off x="16370300" y="1670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41058</xdr:rowOff>
    </xdr:from>
    <xdr:to>
      <xdr:col>81</xdr:col>
      <xdr:colOff>101600</xdr:colOff>
      <xdr:row>97</xdr:row>
      <xdr:rowOff>142658</xdr:rowOff>
    </xdr:to>
    <xdr:sp macro="" textlink="">
      <xdr:nvSpPr>
        <xdr:cNvPr id="720" name="楕円 719"/>
        <xdr:cNvSpPr/>
      </xdr:nvSpPr>
      <xdr:spPr>
        <a:xfrm>
          <a:off x="15430500" y="166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133785</xdr:rowOff>
    </xdr:from>
    <xdr:ext cx="534377" cy="259045"/>
    <xdr:sp macro="" textlink="">
      <xdr:nvSpPr>
        <xdr:cNvPr id="721" name="テキスト ボックス 720"/>
        <xdr:cNvSpPr txBox="1"/>
      </xdr:nvSpPr>
      <xdr:spPr>
        <a:xfrm>
          <a:off x="15214111" y="1676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20,715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61957</xdr:rowOff>
    </xdr:from>
    <xdr:to>
      <xdr:col>76</xdr:col>
      <xdr:colOff>165100</xdr:colOff>
      <xdr:row>97</xdr:row>
      <xdr:rowOff>163557</xdr:rowOff>
    </xdr:to>
    <xdr:sp macro="" textlink="">
      <xdr:nvSpPr>
        <xdr:cNvPr id="722" name="楕円 721"/>
        <xdr:cNvSpPr/>
      </xdr:nvSpPr>
      <xdr:spPr>
        <a:xfrm>
          <a:off x="14541500" y="1669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154684</xdr:rowOff>
    </xdr:from>
    <xdr:ext cx="534377" cy="259045"/>
    <xdr:sp macro="" textlink="">
      <xdr:nvSpPr>
        <xdr:cNvPr id="723" name="テキスト ボックス 722"/>
        <xdr:cNvSpPr txBox="1"/>
      </xdr:nvSpPr>
      <xdr:spPr>
        <a:xfrm>
          <a:off x="14325111" y="1678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2880</xdr:rowOff>
    </xdr:from>
    <xdr:to>
      <xdr:col>72</xdr:col>
      <xdr:colOff>38100</xdr:colOff>
      <xdr:row>98</xdr:row>
      <xdr:rowOff>104480</xdr:rowOff>
    </xdr:to>
    <xdr:sp macro="" textlink="">
      <xdr:nvSpPr>
        <xdr:cNvPr id="724" name="楕円 723"/>
        <xdr:cNvSpPr/>
      </xdr:nvSpPr>
      <xdr:spPr>
        <a:xfrm>
          <a:off x="13652500" y="1680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95607</xdr:rowOff>
    </xdr:from>
    <xdr:ext cx="534377" cy="259045"/>
    <xdr:sp macro="" textlink="">
      <xdr:nvSpPr>
        <xdr:cNvPr id="725" name="テキスト ボックス 724"/>
        <xdr:cNvSpPr txBox="1"/>
      </xdr:nvSpPr>
      <xdr:spPr>
        <a:xfrm>
          <a:off x="13436111" y="1689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169008</xdr:rowOff>
    </xdr:from>
    <xdr:to>
      <xdr:col>67</xdr:col>
      <xdr:colOff>101600</xdr:colOff>
      <xdr:row>98</xdr:row>
      <xdr:rowOff>99158</xdr:rowOff>
    </xdr:to>
    <xdr:sp macro="" textlink="">
      <xdr:nvSpPr>
        <xdr:cNvPr id="726" name="楕円 725"/>
        <xdr:cNvSpPr/>
      </xdr:nvSpPr>
      <xdr:spPr>
        <a:xfrm>
          <a:off x="12763500" y="167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90285</xdr:rowOff>
    </xdr:from>
    <xdr:ext cx="534377" cy="259045"/>
    <xdr:sp macro="" textlink="">
      <xdr:nvSpPr>
        <xdr:cNvPr id="727" name="テキスト ボックス 726"/>
        <xdr:cNvSpPr txBox="1"/>
      </xdr:nvSpPr>
      <xdr:spPr>
        <a:xfrm>
          <a:off x="12547111" y="1689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51" name="直線コネクタ 750"/>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2"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4" name="諸支出金最大値テキスト"/>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1,838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5" name="直線コネクタ 754"/>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42926</xdr:rowOff>
    </xdr:from>
    <xdr:to>
      <xdr:col>116</xdr:col>
      <xdr:colOff>63500</xdr:colOff>
      <xdr:row>39</xdr:row>
      <xdr:rowOff>43688</xdr:rowOff>
    </xdr:to>
    <xdr:cxnSp macro="">
      <xdr:nvCxnSpPr>
        <xdr:cNvPr id="756" name="直線コネクタ 755"/>
        <xdr:cNvCxnSpPr/>
      </xdr:nvCxnSpPr>
      <xdr:spPr>
        <a:xfrm>
          <a:off x="21323300" y="672947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7" name="諸支出金平均値テキスト"/>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8" name="フローチャート: 判断 757"/>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39878</xdr:rowOff>
    </xdr:from>
    <xdr:to>
      <xdr:col>111</xdr:col>
      <xdr:colOff>177800</xdr:colOff>
      <xdr:row>39</xdr:row>
      <xdr:rowOff>42926</xdr:rowOff>
    </xdr:to>
    <xdr:cxnSp macro="">
      <xdr:nvCxnSpPr>
        <xdr:cNvPr id="759" name="直線コネクタ 758"/>
        <xdr:cNvCxnSpPr/>
      </xdr:nvCxnSpPr>
      <xdr:spPr>
        <a:xfrm>
          <a:off x="20434300" y="672642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60" name="フローチャート: 判断 759"/>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61" name="テキスト ボックス 760"/>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39116</xdr:rowOff>
    </xdr:from>
    <xdr:to>
      <xdr:col>107</xdr:col>
      <xdr:colOff>50800</xdr:colOff>
      <xdr:row>39</xdr:row>
      <xdr:rowOff>39878</xdr:rowOff>
    </xdr:to>
    <xdr:cxnSp macro="">
      <xdr:nvCxnSpPr>
        <xdr:cNvPr id="762" name="直線コネクタ 761"/>
        <xdr:cNvCxnSpPr/>
      </xdr:nvCxnSpPr>
      <xdr:spPr>
        <a:xfrm>
          <a:off x="19545300" y="672566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63" name="フローチャート: 判断 762"/>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4" name="テキスト ボックス 763"/>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38354</xdr:rowOff>
    </xdr:from>
    <xdr:to>
      <xdr:col>102</xdr:col>
      <xdr:colOff>114300</xdr:colOff>
      <xdr:row>39</xdr:row>
      <xdr:rowOff>39116</xdr:rowOff>
    </xdr:to>
    <xdr:cxnSp macro="">
      <xdr:nvCxnSpPr>
        <xdr:cNvPr id="765" name="直線コネクタ 764"/>
        <xdr:cNvCxnSpPr/>
      </xdr:nvCxnSpPr>
      <xdr:spPr>
        <a:xfrm>
          <a:off x="18656300" y="672490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6" name="フローチャート: 判断 765"/>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7" name="テキスト ボックス 766"/>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160528</xdr:rowOff>
    </xdr:from>
    <xdr:to>
      <xdr:col>98</xdr:col>
      <xdr:colOff>38100</xdr:colOff>
      <xdr:row>38</xdr:row>
      <xdr:rowOff>90678</xdr:rowOff>
    </xdr:to>
    <xdr:sp macro="" textlink="">
      <xdr:nvSpPr>
        <xdr:cNvPr id="768" name="フローチャート: 判断 767"/>
        <xdr:cNvSpPr/>
      </xdr:nvSpPr>
      <xdr:spPr>
        <a:xfrm>
          <a:off x="18605500" y="650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107205</xdr:rowOff>
    </xdr:from>
    <xdr:ext cx="378565" cy="259045"/>
    <xdr:sp macro="" textlink="">
      <xdr:nvSpPr>
        <xdr:cNvPr id="769" name="テキスト ボックス 768"/>
        <xdr:cNvSpPr txBox="1"/>
      </xdr:nvSpPr>
      <xdr:spPr>
        <a:xfrm>
          <a:off x="18467017" y="627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164338</xdr:rowOff>
    </xdr:from>
    <xdr:to>
      <xdr:col>116</xdr:col>
      <xdr:colOff>114300</xdr:colOff>
      <xdr:row>39</xdr:row>
      <xdr:rowOff>94488</xdr:rowOff>
    </xdr:to>
    <xdr:sp macro="" textlink="">
      <xdr:nvSpPr>
        <xdr:cNvPr id="775" name="楕円 774"/>
        <xdr:cNvSpPr/>
      </xdr:nvSpPr>
      <xdr:spPr>
        <a:xfrm>
          <a:off x="22110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6"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163576</xdr:rowOff>
    </xdr:from>
    <xdr:to>
      <xdr:col>112</xdr:col>
      <xdr:colOff>38100</xdr:colOff>
      <xdr:row>39</xdr:row>
      <xdr:rowOff>93726</xdr:rowOff>
    </xdr:to>
    <xdr:sp macro="" textlink="">
      <xdr:nvSpPr>
        <xdr:cNvPr id="777" name="楕円 776"/>
        <xdr:cNvSpPr/>
      </xdr:nvSpPr>
      <xdr:spPr>
        <a:xfrm>
          <a:off x="21272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84853</xdr:rowOff>
    </xdr:from>
    <xdr:ext cx="249299" cy="259045"/>
    <xdr:sp macro="" textlink="">
      <xdr:nvSpPr>
        <xdr:cNvPr id="778" name="テキスト ボックス 777"/>
        <xdr:cNvSpPr txBox="1"/>
      </xdr:nvSpPr>
      <xdr:spPr>
        <a:xfrm>
          <a:off x="21198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160528</xdr:rowOff>
    </xdr:from>
    <xdr:to>
      <xdr:col>107</xdr:col>
      <xdr:colOff>101600</xdr:colOff>
      <xdr:row>39</xdr:row>
      <xdr:rowOff>90678</xdr:rowOff>
    </xdr:to>
    <xdr:sp macro="" textlink="">
      <xdr:nvSpPr>
        <xdr:cNvPr id="779" name="楕円 778"/>
        <xdr:cNvSpPr/>
      </xdr:nvSpPr>
      <xdr:spPr>
        <a:xfrm>
          <a:off x="20383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81805</xdr:rowOff>
    </xdr:from>
    <xdr:ext cx="249299" cy="259045"/>
    <xdr:sp macro="" textlink="">
      <xdr:nvSpPr>
        <xdr:cNvPr id="780" name="テキスト ボックス 779"/>
        <xdr:cNvSpPr txBox="1"/>
      </xdr:nvSpPr>
      <xdr:spPr>
        <a:xfrm>
          <a:off x="2030965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159766</xdr:rowOff>
    </xdr:from>
    <xdr:to>
      <xdr:col>102</xdr:col>
      <xdr:colOff>165100</xdr:colOff>
      <xdr:row>39</xdr:row>
      <xdr:rowOff>89916</xdr:rowOff>
    </xdr:to>
    <xdr:sp macro="" textlink="">
      <xdr:nvSpPr>
        <xdr:cNvPr id="781" name="楕円 780"/>
        <xdr:cNvSpPr/>
      </xdr:nvSpPr>
      <xdr:spPr>
        <a:xfrm>
          <a:off x="19494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81043</xdr:rowOff>
    </xdr:from>
    <xdr:ext cx="249299" cy="259045"/>
    <xdr:sp macro="" textlink="">
      <xdr:nvSpPr>
        <xdr:cNvPr id="782" name="テキスト ボックス 781"/>
        <xdr:cNvSpPr txBox="1"/>
      </xdr:nvSpPr>
      <xdr:spPr>
        <a:xfrm>
          <a:off x="19420650" y="6767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159004</xdr:rowOff>
    </xdr:from>
    <xdr:to>
      <xdr:col>98</xdr:col>
      <xdr:colOff>38100</xdr:colOff>
      <xdr:row>39</xdr:row>
      <xdr:rowOff>89154</xdr:rowOff>
    </xdr:to>
    <xdr:sp macro="" textlink="">
      <xdr:nvSpPr>
        <xdr:cNvPr id="783" name="楕円 782"/>
        <xdr:cNvSpPr/>
      </xdr:nvSpPr>
      <xdr:spPr>
        <a:xfrm>
          <a:off x="18605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80281</xdr:rowOff>
    </xdr:from>
    <xdr:ext cx="249299" cy="259045"/>
    <xdr:sp macro="" textlink="">
      <xdr:nvSpPr>
        <xdr:cNvPr id="784" name="テキスト ボックス 783"/>
        <xdr:cNvSpPr txBox="1"/>
      </xdr:nvSpPr>
      <xdr:spPr>
        <a:xfrm>
          <a:off x="18531650" y="6766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土木費は前年度から住民一人当たりコストが</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微減</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１３０，０５１</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円となり、</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年連続で類似団体内順位が１位となった。これは、北大阪急行線の延伸や新駅周辺整備の進展によ</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るものであり、令和２年度以降は事業費のピークを過ぎ、右肩下がりになることが想定されているが、</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令和５年度の延伸線開業に向けて一定期間中は土木費が高い値で推移する見込みである。なお、北大阪急行線の延伸や新駅周辺整備の財源として市債を発行していることから、現在は類似団体内平均値以下である公債費についても、償還が本格的に始まる中で、一定程度は上昇する見込みである。また、児童・生徒の増加に対応するための学校施設の増築</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や全小・中学校の全児童生徒に１人１台のタブレット</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PC</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の配置等により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、この数年間教育費についても類似団体内平均値を上回っている。なお、学校増築は令和</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年度を以て完了するものの、ＩＣＴ環境の整備等</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次代に向けた投資により、教育費についても一定期間は類似団体内平均値を上回る状況が続くものと見込まれる。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土木費、教育費以外については概ね類似団体平均値の推移と同じような傾向にあるものの、保育所定員拡大</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や</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幼児教育・保育の無償化による扶助費の増加などによる給付費増などにより民生費の増加</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が見込まれており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、高齢化が今後進んでいく本市においては、新型コロナウイルス感染症の影響なども含め、推移を注視していく必要がある。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大阪府箕面市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将来の支出に備え特定目的基金への積み替えを行ったことにより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、財政調整基金の残高は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した。</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実質収支については、市税の順調な増加や、大量退職期がピークを過ぎたことによる退職手当の減などにより、前年度を上回る額となった。今後</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は、新型コロナウイルス感染症の影響等により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適正な水準の実質収支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確保</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が困難になることが想定されるが、</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「箕面市新改革プラン」</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を元に、</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特定財源の最大限の確保と歳出の徹底的な削減を図る。　</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大阪府箕面市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特別会計国民健康保険事業費</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平成２１年度以降、保険料の適正な賦課に取り組むとともに、コンビニ収納開始や口座振替推進といった収納対策、ジェネリック医薬品の利用促進をはじめとした医療費抑制などに力を入れており、年々収支が改善</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し、</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令和元年度には黒字に転じ</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た。今後は、</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再び赤字運営に陥ることがないよう適正な運営に努める。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直近５年間では、特別会計国民健康保険事業費以外の全ての会計で黒字を確保できており、特に競艇事業会計については業界全体の傾向として、電話投票の増加やナイターレースの浸透などにより売り上げが拡大傾向にあり、本市においても収益が増加傾向にあるため、一層の市財政への寄与が期待され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21minoh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X53">
            <v>54.5</v>
          </cell>
        </row>
        <row r="55">
          <cell r="AN55" t="str">
            <v>類似団体内平均値</v>
          </cell>
          <cell r="BX55">
            <v>15</v>
          </cell>
        </row>
        <row r="57">
          <cell r="BX57">
            <v>60.1</v>
          </cell>
        </row>
        <row r="72">
          <cell r="BP72" t="str">
            <v>H27</v>
          </cell>
          <cell r="BX72" t="str">
            <v>H28</v>
          </cell>
          <cell r="CF72" t="str">
            <v>H29</v>
          </cell>
          <cell r="CN72" t="str">
            <v>H30</v>
          </cell>
          <cell r="CV72" t="str">
            <v>R01</v>
          </cell>
        </row>
        <row r="73">
          <cell r="AN73" t="str">
            <v>当該団体値</v>
          </cell>
        </row>
        <row r="75">
          <cell r="BP75">
            <v>1.2</v>
          </cell>
          <cell r="BX75">
            <v>0.5</v>
          </cell>
          <cell r="CF75">
            <v>0.3</v>
          </cell>
          <cell r="CN75">
            <v>0.5</v>
          </cell>
          <cell r="CV75">
            <v>1.5</v>
          </cell>
        </row>
        <row r="77">
          <cell r="AN77" t="str">
            <v>類似団体内平均値</v>
          </cell>
          <cell r="BP77">
            <v>17.8</v>
          </cell>
          <cell r="BX77">
            <v>15</v>
          </cell>
          <cell r="CF77">
            <v>12.2</v>
          </cell>
          <cell r="CN77">
            <v>5</v>
          </cell>
          <cell r="CV77">
            <v>5.4</v>
          </cell>
        </row>
        <row r="79">
          <cell r="BP79">
            <v>5.3</v>
          </cell>
          <cell r="BX79">
            <v>5</v>
          </cell>
          <cell r="CF79">
            <v>4.8</v>
          </cell>
          <cell r="CN79">
            <v>4.5</v>
          </cell>
          <cell r="CV79">
            <v>4.2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69718711</v>
      </c>
      <c r="BO4" s="393"/>
      <c r="BP4" s="393"/>
      <c r="BQ4" s="393"/>
      <c r="BR4" s="393"/>
      <c r="BS4" s="393"/>
      <c r="BT4" s="393"/>
      <c r="BU4" s="394"/>
      <c r="BV4" s="392">
        <v>63845111</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8</v>
      </c>
      <c r="CU4" s="399"/>
      <c r="CV4" s="399"/>
      <c r="CW4" s="399"/>
      <c r="CX4" s="399"/>
      <c r="CY4" s="399"/>
      <c r="CZ4" s="399"/>
      <c r="DA4" s="400"/>
      <c r="DB4" s="398">
        <v>7.3</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63653150</v>
      </c>
      <c r="BO5" s="430"/>
      <c r="BP5" s="430"/>
      <c r="BQ5" s="430"/>
      <c r="BR5" s="430"/>
      <c r="BS5" s="430"/>
      <c r="BT5" s="430"/>
      <c r="BU5" s="431"/>
      <c r="BV5" s="429">
        <v>60678176</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93.9</v>
      </c>
      <c r="CU5" s="427"/>
      <c r="CV5" s="427"/>
      <c r="CW5" s="427"/>
      <c r="CX5" s="427"/>
      <c r="CY5" s="427"/>
      <c r="CZ5" s="427"/>
      <c r="DA5" s="428"/>
      <c r="DB5" s="426">
        <v>93.2</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6065561</v>
      </c>
      <c r="BO6" s="430"/>
      <c r="BP6" s="430"/>
      <c r="BQ6" s="430"/>
      <c r="BR6" s="430"/>
      <c r="BS6" s="430"/>
      <c r="BT6" s="430"/>
      <c r="BU6" s="431"/>
      <c r="BV6" s="429">
        <v>3166935</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98.1</v>
      </c>
      <c r="CU6" s="467"/>
      <c r="CV6" s="467"/>
      <c r="CW6" s="467"/>
      <c r="CX6" s="467"/>
      <c r="CY6" s="467"/>
      <c r="CZ6" s="467"/>
      <c r="DA6" s="468"/>
      <c r="DB6" s="466">
        <v>98</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3944042</v>
      </c>
      <c r="BO7" s="430"/>
      <c r="BP7" s="430"/>
      <c r="BQ7" s="430"/>
      <c r="BR7" s="430"/>
      <c r="BS7" s="430"/>
      <c r="BT7" s="430"/>
      <c r="BU7" s="431"/>
      <c r="BV7" s="429">
        <v>1227315</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26534301</v>
      </c>
      <c r="CU7" s="430"/>
      <c r="CV7" s="430"/>
      <c r="CW7" s="430"/>
      <c r="CX7" s="430"/>
      <c r="CY7" s="430"/>
      <c r="CZ7" s="430"/>
      <c r="DA7" s="431"/>
      <c r="DB7" s="429">
        <v>26396551</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2121519</v>
      </c>
      <c r="BO8" s="430"/>
      <c r="BP8" s="430"/>
      <c r="BQ8" s="430"/>
      <c r="BR8" s="430"/>
      <c r="BS8" s="430"/>
      <c r="BT8" s="430"/>
      <c r="BU8" s="431"/>
      <c r="BV8" s="429">
        <v>1939620</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0.96</v>
      </c>
      <c r="CU8" s="470"/>
      <c r="CV8" s="470"/>
      <c r="CW8" s="470"/>
      <c r="CX8" s="470"/>
      <c r="CY8" s="470"/>
      <c r="CZ8" s="470"/>
      <c r="DA8" s="471"/>
      <c r="DB8" s="469">
        <v>0.96</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133411</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181899</v>
      </c>
      <c r="BO9" s="430"/>
      <c r="BP9" s="430"/>
      <c r="BQ9" s="430"/>
      <c r="BR9" s="430"/>
      <c r="BS9" s="430"/>
      <c r="BT9" s="430"/>
      <c r="BU9" s="431"/>
      <c r="BV9" s="429">
        <v>39916</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7.5</v>
      </c>
      <c r="CU9" s="427"/>
      <c r="CV9" s="427"/>
      <c r="CW9" s="427"/>
      <c r="CX9" s="427"/>
      <c r="CY9" s="427"/>
      <c r="CZ9" s="427"/>
      <c r="DA9" s="428"/>
      <c r="DB9" s="426">
        <v>8.6999999999999993</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129895</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101</v>
      </c>
      <c r="AV10" s="462"/>
      <c r="AW10" s="462"/>
      <c r="AX10" s="462"/>
      <c r="AY10" s="463" t="s">
        <v>121</v>
      </c>
      <c r="AZ10" s="464"/>
      <c r="BA10" s="464"/>
      <c r="BB10" s="464"/>
      <c r="BC10" s="464"/>
      <c r="BD10" s="464"/>
      <c r="BE10" s="464"/>
      <c r="BF10" s="464"/>
      <c r="BG10" s="464"/>
      <c r="BH10" s="464"/>
      <c r="BI10" s="464"/>
      <c r="BJ10" s="464"/>
      <c r="BK10" s="464"/>
      <c r="BL10" s="464"/>
      <c r="BM10" s="465"/>
      <c r="BN10" s="429">
        <v>6789</v>
      </c>
      <c r="BO10" s="430"/>
      <c r="BP10" s="430"/>
      <c r="BQ10" s="430"/>
      <c r="BR10" s="430"/>
      <c r="BS10" s="430"/>
      <c r="BT10" s="430"/>
      <c r="BU10" s="431"/>
      <c r="BV10" s="429">
        <v>11726</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101</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138377</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93</v>
      </c>
      <c r="AV12" s="462"/>
      <c r="AW12" s="462"/>
      <c r="AX12" s="462"/>
      <c r="AY12" s="463" t="s">
        <v>135</v>
      </c>
      <c r="AZ12" s="464"/>
      <c r="BA12" s="464"/>
      <c r="BB12" s="464"/>
      <c r="BC12" s="464"/>
      <c r="BD12" s="464"/>
      <c r="BE12" s="464"/>
      <c r="BF12" s="464"/>
      <c r="BG12" s="464"/>
      <c r="BH12" s="464"/>
      <c r="BI12" s="464"/>
      <c r="BJ12" s="464"/>
      <c r="BK12" s="464"/>
      <c r="BL12" s="464"/>
      <c r="BM12" s="465"/>
      <c r="BN12" s="429">
        <v>1100000</v>
      </c>
      <c r="BO12" s="430"/>
      <c r="BP12" s="430"/>
      <c r="BQ12" s="430"/>
      <c r="BR12" s="430"/>
      <c r="BS12" s="430"/>
      <c r="BT12" s="430"/>
      <c r="BU12" s="431"/>
      <c r="BV12" s="429">
        <v>271997</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135397</v>
      </c>
      <c r="S13" s="514"/>
      <c r="T13" s="514"/>
      <c r="U13" s="514"/>
      <c r="V13" s="515"/>
      <c r="W13" s="445" t="s">
        <v>139</v>
      </c>
      <c r="X13" s="446"/>
      <c r="Y13" s="446"/>
      <c r="Z13" s="446"/>
      <c r="AA13" s="446"/>
      <c r="AB13" s="436"/>
      <c r="AC13" s="480">
        <v>416</v>
      </c>
      <c r="AD13" s="481"/>
      <c r="AE13" s="481"/>
      <c r="AF13" s="481"/>
      <c r="AG13" s="523"/>
      <c r="AH13" s="480">
        <v>441</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-911312</v>
      </c>
      <c r="BO13" s="430"/>
      <c r="BP13" s="430"/>
      <c r="BQ13" s="430"/>
      <c r="BR13" s="430"/>
      <c r="BS13" s="430"/>
      <c r="BT13" s="430"/>
      <c r="BU13" s="431"/>
      <c r="BV13" s="429">
        <v>-220355</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1.5</v>
      </c>
      <c r="CU13" s="427"/>
      <c r="CV13" s="427"/>
      <c r="CW13" s="427"/>
      <c r="CX13" s="427"/>
      <c r="CY13" s="427"/>
      <c r="CZ13" s="427"/>
      <c r="DA13" s="428"/>
      <c r="DB13" s="426">
        <v>0.5</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138368</v>
      </c>
      <c r="S14" s="514"/>
      <c r="T14" s="514"/>
      <c r="U14" s="514"/>
      <c r="V14" s="515"/>
      <c r="W14" s="419"/>
      <c r="X14" s="420"/>
      <c r="Y14" s="420"/>
      <c r="Z14" s="420"/>
      <c r="AA14" s="420"/>
      <c r="AB14" s="409"/>
      <c r="AC14" s="516">
        <v>0.8</v>
      </c>
      <c r="AD14" s="517"/>
      <c r="AE14" s="517"/>
      <c r="AF14" s="517"/>
      <c r="AG14" s="518"/>
      <c r="AH14" s="516">
        <v>0.8</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t="s">
        <v>137</v>
      </c>
      <c r="CU14" s="528"/>
      <c r="CV14" s="528"/>
      <c r="CW14" s="528"/>
      <c r="CX14" s="528"/>
      <c r="CY14" s="528"/>
      <c r="CZ14" s="528"/>
      <c r="DA14" s="529"/>
      <c r="DB14" s="527" t="s">
        <v>137</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138</v>
      </c>
      <c r="N15" s="521"/>
      <c r="O15" s="521"/>
      <c r="P15" s="521"/>
      <c r="Q15" s="522"/>
      <c r="R15" s="513">
        <v>135537</v>
      </c>
      <c r="S15" s="514"/>
      <c r="T15" s="514"/>
      <c r="U15" s="514"/>
      <c r="V15" s="515"/>
      <c r="W15" s="445" t="s">
        <v>146</v>
      </c>
      <c r="X15" s="446"/>
      <c r="Y15" s="446"/>
      <c r="Z15" s="446"/>
      <c r="AA15" s="446"/>
      <c r="AB15" s="436"/>
      <c r="AC15" s="480">
        <v>9469</v>
      </c>
      <c r="AD15" s="481"/>
      <c r="AE15" s="481"/>
      <c r="AF15" s="481"/>
      <c r="AG15" s="523"/>
      <c r="AH15" s="480">
        <v>8666</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18653064</v>
      </c>
      <c r="BO15" s="393"/>
      <c r="BP15" s="393"/>
      <c r="BQ15" s="393"/>
      <c r="BR15" s="393"/>
      <c r="BS15" s="393"/>
      <c r="BT15" s="393"/>
      <c r="BU15" s="394"/>
      <c r="BV15" s="392">
        <v>18492922</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17.600000000000001</v>
      </c>
      <c r="AD16" s="517"/>
      <c r="AE16" s="517"/>
      <c r="AF16" s="517"/>
      <c r="AG16" s="518"/>
      <c r="AH16" s="516">
        <v>16.5</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19597078</v>
      </c>
      <c r="BO16" s="430"/>
      <c r="BP16" s="430"/>
      <c r="BQ16" s="430"/>
      <c r="BR16" s="430"/>
      <c r="BS16" s="430"/>
      <c r="BT16" s="430"/>
      <c r="BU16" s="431"/>
      <c r="BV16" s="429">
        <v>19307338</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43861</v>
      </c>
      <c r="AD17" s="481"/>
      <c r="AE17" s="481"/>
      <c r="AF17" s="481"/>
      <c r="AG17" s="523"/>
      <c r="AH17" s="480">
        <v>43517</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24436135</v>
      </c>
      <c r="BO17" s="430"/>
      <c r="BP17" s="430"/>
      <c r="BQ17" s="430"/>
      <c r="BR17" s="430"/>
      <c r="BS17" s="430"/>
      <c r="BT17" s="430"/>
      <c r="BU17" s="431"/>
      <c r="BV17" s="429">
        <v>24215777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47.9</v>
      </c>
      <c r="M18" s="545"/>
      <c r="N18" s="545"/>
      <c r="O18" s="545"/>
      <c r="P18" s="545"/>
      <c r="Q18" s="545"/>
      <c r="R18" s="546"/>
      <c r="S18" s="546"/>
      <c r="T18" s="546"/>
      <c r="U18" s="546"/>
      <c r="V18" s="547"/>
      <c r="W18" s="447"/>
      <c r="X18" s="448"/>
      <c r="Y18" s="448"/>
      <c r="Z18" s="448"/>
      <c r="AA18" s="448"/>
      <c r="AB18" s="439"/>
      <c r="AC18" s="548">
        <v>81.599999999999994</v>
      </c>
      <c r="AD18" s="549"/>
      <c r="AE18" s="549"/>
      <c r="AF18" s="549"/>
      <c r="AG18" s="550"/>
      <c r="AH18" s="548">
        <v>82.7</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25741031</v>
      </c>
      <c r="BO18" s="430"/>
      <c r="BP18" s="430"/>
      <c r="BQ18" s="430"/>
      <c r="BR18" s="430"/>
      <c r="BS18" s="430"/>
      <c r="BT18" s="430"/>
      <c r="BU18" s="431"/>
      <c r="BV18" s="429">
        <v>25380580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2785</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35327853</v>
      </c>
      <c r="BO19" s="430"/>
      <c r="BP19" s="430"/>
      <c r="BQ19" s="430"/>
      <c r="BR19" s="430"/>
      <c r="BS19" s="430"/>
      <c r="BT19" s="430"/>
      <c r="BU19" s="431"/>
      <c r="BV19" s="429">
        <v>33036963</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56829</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48288482</v>
      </c>
      <c r="BO23" s="430"/>
      <c r="BP23" s="430"/>
      <c r="BQ23" s="430"/>
      <c r="BR23" s="430"/>
      <c r="BS23" s="430"/>
      <c r="BT23" s="430"/>
      <c r="BU23" s="431"/>
      <c r="BV23" s="429">
        <v>44334774</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9400</v>
      </c>
      <c r="R24" s="481"/>
      <c r="S24" s="481"/>
      <c r="T24" s="481"/>
      <c r="U24" s="481"/>
      <c r="V24" s="523"/>
      <c r="W24" s="582"/>
      <c r="X24" s="570"/>
      <c r="Y24" s="571"/>
      <c r="Z24" s="479" t="s">
        <v>170</v>
      </c>
      <c r="AA24" s="459"/>
      <c r="AB24" s="459"/>
      <c r="AC24" s="459"/>
      <c r="AD24" s="459"/>
      <c r="AE24" s="459"/>
      <c r="AF24" s="459"/>
      <c r="AG24" s="460"/>
      <c r="AH24" s="480">
        <v>981</v>
      </c>
      <c r="AI24" s="481"/>
      <c r="AJ24" s="481"/>
      <c r="AK24" s="481"/>
      <c r="AL24" s="523"/>
      <c r="AM24" s="480">
        <v>2904741</v>
      </c>
      <c r="AN24" s="481"/>
      <c r="AO24" s="481"/>
      <c r="AP24" s="481"/>
      <c r="AQ24" s="481"/>
      <c r="AR24" s="523"/>
      <c r="AS24" s="480">
        <v>2961</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37844306</v>
      </c>
      <c r="BO24" s="430"/>
      <c r="BP24" s="430"/>
      <c r="BQ24" s="430"/>
      <c r="BR24" s="430"/>
      <c r="BS24" s="430"/>
      <c r="BT24" s="430"/>
      <c r="BU24" s="431"/>
      <c r="BV24" s="429">
        <v>36164474</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2</v>
      </c>
      <c r="M25" s="481"/>
      <c r="N25" s="481"/>
      <c r="O25" s="481"/>
      <c r="P25" s="523"/>
      <c r="Q25" s="480">
        <v>8180</v>
      </c>
      <c r="R25" s="481"/>
      <c r="S25" s="481"/>
      <c r="T25" s="481"/>
      <c r="U25" s="481"/>
      <c r="V25" s="523"/>
      <c r="W25" s="582"/>
      <c r="X25" s="570"/>
      <c r="Y25" s="571"/>
      <c r="Z25" s="479" t="s">
        <v>173</v>
      </c>
      <c r="AA25" s="459"/>
      <c r="AB25" s="459"/>
      <c r="AC25" s="459"/>
      <c r="AD25" s="459"/>
      <c r="AE25" s="459"/>
      <c r="AF25" s="459"/>
      <c r="AG25" s="460"/>
      <c r="AH25" s="480">
        <v>140</v>
      </c>
      <c r="AI25" s="481"/>
      <c r="AJ25" s="481"/>
      <c r="AK25" s="481"/>
      <c r="AL25" s="523"/>
      <c r="AM25" s="480">
        <v>438480</v>
      </c>
      <c r="AN25" s="481"/>
      <c r="AO25" s="481"/>
      <c r="AP25" s="481"/>
      <c r="AQ25" s="481"/>
      <c r="AR25" s="523"/>
      <c r="AS25" s="480">
        <v>3132</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33880993</v>
      </c>
      <c r="BO25" s="393"/>
      <c r="BP25" s="393"/>
      <c r="BQ25" s="393"/>
      <c r="BR25" s="393"/>
      <c r="BS25" s="393"/>
      <c r="BT25" s="393"/>
      <c r="BU25" s="394"/>
      <c r="BV25" s="392">
        <v>38806011</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7240</v>
      </c>
      <c r="R26" s="481"/>
      <c r="S26" s="481"/>
      <c r="T26" s="481"/>
      <c r="U26" s="481"/>
      <c r="V26" s="523"/>
      <c r="W26" s="582"/>
      <c r="X26" s="570"/>
      <c r="Y26" s="571"/>
      <c r="Z26" s="479" t="s">
        <v>176</v>
      </c>
      <c r="AA26" s="592"/>
      <c r="AB26" s="592"/>
      <c r="AC26" s="592"/>
      <c r="AD26" s="592"/>
      <c r="AE26" s="592"/>
      <c r="AF26" s="592"/>
      <c r="AG26" s="593"/>
      <c r="AH26" s="480">
        <v>120</v>
      </c>
      <c r="AI26" s="481"/>
      <c r="AJ26" s="481"/>
      <c r="AK26" s="481"/>
      <c r="AL26" s="523"/>
      <c r="AM26" s="480">
        <v>352560</v>
      </c>
      <c r="AN26" s="481"/>
      <c r="AO26" s="481"/>
      <c r="AP26" s="481"/>
      <c r="AQ26" s="481"/>
      <c r="AR26" s="523"/>
      <c r="AS26" s="480">
        <v>2938</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v>2200000</v>
      </c>
      <c r="BO26" s="430"/>
      <c r="BP26" s="430"/>
      <c r="BQ26" s="430"/>
      <c r="BR26" s="430"/>
      <c r="BS26" s="430"/>
      <c r="BT26" s="430"/>
      <c r="BU26" s="431"/>
      <c r="BV26" s="429">
        <v>600000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7200</v>
      </c>
      <c r="R27" s="481"/>
      <c r="S27" s="481"/>
      <c r="T27" s="481"/>
      <c r="U27" s="481"/>
      <c r="V27" s="523"/>
      <c r="W27" s="582"/>
      <c r="X27" s="570"/>
      <c r="Y27" s="571"/>
      <c r="Z27" s="479" t="s">
        <v>179</v>
      </c>
      <c r="AA27" s="459"/>
      <c r="AB27" s="459"/>
      <c r="AC27" s="459"/>
      <c r="AD27" s="459"/>
      <c r="AE27" s="459"/>
      <c r="AF27" s="459"/>
      <c r="AG27" s="460"/>
      <c r="AH27" s="480">
        <v>42</v>
      </c>
      <c r="AI27" s="481"/>
      <c r="AJ27" s="481"/>
      <c r="AK27" s="481"/>
      <c r="AL27" s="523"/>
      <c r="AM27" s="480">
        <v>146878</v>
      </c>
      <c r="AN27" s="481"/>
      <c r="AO27" s="481"/>
      <c r="AP27" s="481"/>
      <c r="AQ27" s="481"/>
      <c r="AR27" s="523"/>
      <c r="AS27" s="480">
        <v>3497</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2071665</v>
      </c>
      <c r="BO27" s="606"/>
      <c r="BP27" s="606"/>
      <c r="BQ27" s="606"/>
      <c r="BR27" s="606"/>
      <c r="BS27" s="606"/>
      <c r="BT27" s="606"/>
      <c r="BU27" s="607"/>
      <c r="BV27" s="605">
        <v>2068765</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6600</v>
      </c>
      <c r="R28" s="481"/>
      <c r="S28" s="481"/>
      <c r="T28" s="481"/>
      <c r="U28" s="481"/>
      <c r="V28" s="523"/>
      <c r="W28" s="582"/>
      <c r="X28" s="570"/>
      <c r="Y28" s="571"/>
      <c r="Z28" s="479" t="s">
        <v>182</v>
      </c>
      <c r="AA28" s="459"/>
      <c r="AB28" s="459"/>
      <c r="AC28" s="459"/>
      <c r="AD28" s="459"/>
      <c r="AE28" s="459"/>
      <c r="AF28" s="459"/>
      <c r="AG28" s="460"/>
      <c r="AH28" s="480" t="s">
        <v>128</v>
      </c>
      <c r="AI28" s="481"/>
      <c r="AJ28" s="481"/>
      <c r="AK28" s="481"/>
      <c r="AL28" s="523"/>
      <c r="AM28" s="480" t="s">
        <v>128</v>
      </c>
      <c r="AN28" s="481"/>
      <c r="AO28" s="481"/>
      <c r="AP28" s="481"/>
      <c r="AQ28" s="481"/>
      <c r="AR28" s="523"/>
      <c r="AS28" s="480" t="s">
        <v>128</v>
      </c>
      <c r="AT28" s="481"/>
      <c r="AU28" s="481"/>
      <c r="AV28" s="481"/>
      <c r="AW28" s="481"/>
      <c r="AX28" s="482"/>
      <c r="AY28" s="608" t="s">
        <v>183</v>
      </c>
      <c r="AZ28" s="609"/>
      <c r="BA28" s="609"/>
      <c r="BB28" s="610"/>
      <c r="BC28" s="389" t="s">
        <v>48</v>
      </c>
      <c r="BD28" s="390"/>
      <c r="BE28" s="390"/>
      <c r="BF28" s="390"/>
      <c r="BG28" s="390"/>
      <c r="BH28" s="390"/>
      <c r="BI28" s="390"/>
      <c r="BJ28" s="390"/>
      <c r="BK28" s="390"/>
      <c r="BL28" s="390"/>
      <c r="BM28" s="391"/>
      <c r="BN28" s="392">
        <v>5005784</v>
      </c>
      <c r="BO28" s="393"/>
      <c r="BP28" s="393"/>
      <c r="BQ28" s="393"/>
      <c r="BR28" s="393"/>
      <c r="BS28" s="393"/>
      <c r="BT28" s="393"/>
      <c r="BU28" s="394"/>
      <c r="BV28" s="392">
        <v>5398995</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184</v>
      </c>
      <c r="F29" s="459"/>
      <c r="G29" s="459"/>
      <c r="H29" s="459"/>
      <c r="I29" s="459"/>
      <c r="J29" s="459"/>
      <c r="K29" s="460"/>
      <c r="L29" s="480">
        <v>21</v>
      </c>
      <c r="M29" s="481"/>
      <c r="N29" s="481"/>
      <c r="O29" s="481"/>
      <c r="P29" s="523"/>
      <c r="Q29" s="480">
        <v>6100</v>
      </c>
      <c r="R29" s="481"/>
      <c r="S29" s="481"/>
      <c r="T29" s="481"/>
      <c r="U29" s="481"/>
      <c r="V29" s="523"/>
      <c r="W29" s="583"/>
      <c r="X29" s="584"/>
      <c r="Y29" s="585"/>
      <c r="Z29" s="479" t="s">
        <v>185</v>
      </c>
      <c r="AA29" s="459"/>
      <c r="AB29" s="459"/>
      <c r="AC29" s="459"/>
      <c r="AD29" s="459"/>
      <c r="AE29" s="459"/>
      <c r="AF29" s="459"/>
      <c r="AG29" s="460"/>
      <c r="AH29" s="480">
        <v>1023</v>
      </c>
      <c r="AI29" s="481"/>
      <c r="AJ29" s="481"/>
      <c r="AK29" s="481"/>
      <c r="AL29" s="523"/>
      <c r="AM29" s="480">
        <v>3051619</v>
      </c>
      <c r="AN29" s="481"/>
      <c r="AO29" s="481"/>
      <c r="AP29" s="481"/>
      <c r="AQ29" s="481"/>
      <c r="AR29" s="523"/>
      <c r="AS29" s="480">
        <v>2983</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1914008</v>
      </c>
      <c r="BO29" s="430"/>
      <c r="BP29" s="430"/>
      <c r="BQ29" s="430"/>
      <c r="BR29" s="430"/>
      <c r="BS29" s="430"/>
      <c r="BT29" s="430"/>
      <c r="BU29" s="431"/>
      <c r="BV29" s="429">
        <v>1663437</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96.8</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17369496</v>
      </c>
      <c r="BO30" s="606"/>
      <c r="BP30" s="606"/>
      <c r="BQ30" s="606"/>
      <c r="BR30" s="606"/>
      <c r="BS30" s="606"/>
      <c r="BT30" s="606"/>
      <c r="BU30" s="607"/>
      <c r="BV30" s="605">
        <v>17824921</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194</v>
      </c>
      <c r="V33" s="453"/>
      <c r="W33" s="418" t="s">
        <v>195</v>
      </c>
      <c r="X33" s="418"/>
      <c r="Y33" s="418"/>
      <c r="Z33" s="418"/>
      <c r="AA33" s="418"/>
      <c r="AB33" s="418"/>
      <c r="AC33" s="418"/>
      <c r="AD33" s="418"/>
      <c r="AE33" s="418"/>
      <c r="AF33" s="418"/>
      <c r="AG33" s="418"/>
      <c r="AH33" s="418"/>
      <c r="AI33" s="418"/>
      <c r="AJ33" s="418"/>
      <c r="AK33" s="418"/>
      <c r="AL33" s="216"/>
      <c r="AM33" s="453" t="s">
        <v>194</v>
      </c>
      <c r="AN33" s="453"/>
      <c r="AO33" s="418" t="s">
        <v>195</v>
      </c>
      <c r="AP33" s="418"/>
      <c r="AQ33" s="418"/>
      <c r="AR33" s="418"/>
      <c r="AS33" s="418"/>
      <c r="AT33" s="418"/>
      <c r="AU33" s="418"/>
      <c r="AV33" s="418"/>
      <c r="AW33" s="418"/>
      <c r="AX33" s="418"/>
      <c r="AY33" s="418"/>
      <c r="AZ33" s="418"/>
      <c r="BA33" s="418"/>
      <c r="BB33" s="418"/>
      <c r="BC33" s="418"/>
      <c r="BD33" s="217"/>
      <c r="BE33" s="418" t="s">
        <v>196</v>
      </c>
      <c r="BF33" s="418"/>
      <c r="BG33" s="418" t="s">
        <v>197</v>
      </c>
      <c r="BH33" s="418"/>
      <c r="BI33" s="418"/>
      <c r="BJ33" s="418"/>
      <c r="BK33" s="418"/>
      <c r="BL33" s="418"/>
      <c r="BM33" s="418"/>
      <c r="BN33" s="418"/>
      <c r="BO33" s="418"/>
      <c r="BP33" s="418"/>
      <c r="BQ33" s="418"/>
      <c r="BR33" s="418"/>
      <c r="BS33" s="418"/>
      <c r="BT33" s="418"/>
      <c r="BU33" s="418"/>
      <c r="BV33" s="217"/>
      <c r="BW33" s="453" t="s">
        <v>196</v>
      </c>
      <c r="BX33" s="453"/>
      <c r="BY33" s="418" t="s">
        <v>198</v>
      </c>
      <c r="BZ33" s="418"/>
      <c r="CA33" s="418"/>
      <c r="CB33" s="418"/>
      <c r="CC33" s="418"/>
      <c r="CD33" s="418"/>
      <c r="CE33" s="418"/>
      <c r="CF33" s="418"/>
      <c r="CG33" s="418"/>
      <c r="CH33" s="418"/>
      <c r="CI33" s="418"/>
      <c r="CJ33" s="418"/>
      <c r="CK33" s="418"/>
      <c r="CL33" s="418"/>
      <c r="CM33" s="418"/>
      <c r="CN33" s="216"/>
      <c r="CO33" s="453" t="s">
        <v>194</v>
      </c>
      <c r="CP33" s="453"/>
      <c r="CQ33" s="418" t="s">
        <v>199</v>
      </c>
      <c r="CR33" s="418"/>
      <c r="CS33" s="418"/>
      <c r="CT33" s="418"/>
      <c r="CU33" s="418"/>
      <c r="CV33" s="418"/>
      <c r="CW33" s="418"/>
      <c r="CX33" s="418"/>
      <c r="CY33" s="418"/>
      <c r="CZ33" s="418"/>
      <c r="DA33" s="418"/>
      <c r="DB33" s="418"/>
      <c r="DC33" s="418"/>
      <c r="DD33" s="418"/>
      <c r="DE33" s="418"/>
      <c r="DF33" s="216"/>
      <c r="DG33" s="617" t="s">
        <v>200</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特別会計国民健康保険事業費</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11</v>
      </c>
      <c r="BX34" s="618"/>
      <c r="BY34" s="619" t="str">
        <f>IF('各会計、関係団体の財政状況及び健全化判断比率'!B68="","",'各会計、関係団体の財政状況及び健全化判断比率'!B68)</f>
        <v>大阪府後期高齢者医療広域連合
（一般会計）</v>
      </c>
      <c r="BZ34" s="619"/>
      <c r="CA34" s="619"/>
      <c r="CB34" s="619"/>
      <c r="CC34" s="619"/>
      <c r="CD34" s="619"/>
      <c r="CE34" s="619"/>
      <c r="CF34" s="619"/>
      <c r="CG34" s="619"/>
      <c r="CH34" s="619"/>
      <c r="CI34" s="619"/>
      <c r="CJ34" s="619"/>
      <c r="CK34" s="619"/>
      <c r="CL34" s="619"/>
      <c r="CM34" s="619"/>
      <c r="CN34" s="214"/>
      <c r="CO34" s="618">
        <f>IF(CQ34="","",MAX(C34:D43,U34:V43,AM34:AN43,BE34:BF43,BW34:BX43)+1)</f>
        <v>15</v>
      </c>
      <c r="CP34" s="618"/>
      <c r="CQ34" s="619" t="str">
        <f>IF('各会計、関係団体の財政状況及び健全化判断比率'!BS7="","",'各会計、関係団体の財政状況及び健全化判断比率'!BS7)</f>
        <v>箕面市医療保健センター</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特別会計公共用地先行取得事業費</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特別会計介護保険事業費</v>
      </c>
      <c r="X35" s="619"/>
      <c r="Y35" s="619"/>
      <c r="Z35" s="619"/>
      <c r="AA35" s="619"/>
      <c r="AB35" s="619"/>
      <c r="AC35" s="619"/>
      <c r="AD35" s="619"/>
      <c r="AE35" s="619"/>
      <c r="AF35" s="619"/>
      <c r="AG35" s="619"/>
      <c r="AH35" s="619"/>
      <c r="AI35" s="619"/>
      <c r="AJ35" s="619"/>
      <c r="AK35" s="619"/>
      <c r="AL35" s="214"/>
      <c r="AM35" s="618">
        <f t="shared" ref="AM35:AM43" si="0">IF(AO35="","",AM34+1)</f>
        <v>8</v>
      </c>
      <c r="AN35" s="618"/>
      <c r="AO35" s="619" t="str">
        <f>IF('各会計、関係団体の財政状況及び健全化判断比率'!B33="","",'各会計、関係団体の財政状況及び健全化判断比率'!B33)</f>
        <v>公共下水道事業会計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12</v>
      </c>
      <c r="BX35" s="618"/>
      <c r="BY35" s="619" t="str">
        <f>IF('各会計、関係団体の財政状況及び健全化判断比率'!B69="","",'各会計、関係団体の財政状況及び健全化判断比率'!B69)</f>
        <v>大阪府後期高齢者医療広域連合
（後期高齢者医療特別会計）</v>
      </c>
      <c r="BZ35" s="619"/>
      <c r="CA35" s="619"/>
      <c r="CB35" s="619"/>
      <c r="CC35" s="619"/>
      <c r="CD35" s="619"/>
      <c r="CE35" s="619"/>
      <c r="CF35" s="619"/>
      <c r="CG35" s="619"/>
      <c r="CH35" s="619"/>
      <c r="CI35" s="619"/>
      <c r="CJ35" s="619"/>
      <c r="CK35" s="619"/>
      <c r="CL35" s="619"/>
      <c r="CM35" s="619"/>
      <c r="CN35" s="214"/>
      <c r="CO35" s="618">
        <f t="shared" ref="CO35:CO43" si="3">IF(CQ35="","",CO34+1)</f>
        <v>16</v>
      </c>
      <c r="CP35" s="618"/>
      <c r="CQ35" s="619" t="str">
        <f>IF('各会計、関係団体の財政状況及び健全化判断比率'!BS8="","",'各会計、関係団体の財政状況及び健全化判断比率'!BS8)</f>
        <v>箕面市障害者事業団</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特別会計後期高齢者医療事業費</v>
      </c>
      <c r="X36" s="619"/>
      <c r="Y36" s="619"/>
      <c r="Z36" s="619"/>
      <c r="AA36" s="619"/>
      <c r="AB36" s="619"/>
      <c r="AC36" s="619"/>
      <c r="AD36" s="619"/>
      <c r="AE36" s="619"/>
      <c r="AF36" s="619"/>
      <c r="AG36" s="619"/>
      <c r="AH36" s="619"/>
      <c r="AI36" s="619"/>
      <c r="AJ36" s="619"/>
      <c r="AK36" s="619"/>
      <c r="AL36" s="214"/>
      <c r="AM36" s="618">
        <f t="shared" si="0"/>
        <v>9</v>
      </c>
      <c r="AN36" s="618"/>
      <c r="AO36" s="619" t="str">
        <f>IF('各会計、関係団体の財政状況及び健全化判断比率'!B34="","",'各会計、関係団体の財政状況及び健全化判断比率'!B34)</f>
        <v>病院事業会計</v>
      </c>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13</v>
      </c>
      <c r="BX36" s="618"/>
      <c r="BY36" s="619" t="str">
        <f>IF('各会計、関係団体の財政状況及び健全化判断比率'!B70="","",'各会計、関係団体の財政状況及び健全化判断比率'!B70)</f>
        <v>大阪広域水道企業団
水道事業会計（水道用水供給事業）</v>
      </c>
      <c r="BZ36" s="619"/>
      <c r="CA36" s="619"/>
      <c r="CB36" s="619"/>
      <c r="CC36" s="619"/>
      <c r="CD36" s="619"/>
      <c r="CE36" s="619"/>
      <c r="CF36" s="619"/>
      <c r="CG36" s="619"/>
      <c r="CH36" s="619"/>
      <c r="CI36" s="619"/>
      <c r="CJ36" s="619"/>
      <c r="CK36" s="619"/>
      <c r="CL36" s="619"/>
      <c r="CM36" s="619"/>
      <c r="CN36" s="214"/>
      <c r="CO36" s="618">
        <f t="shared" si="3"/>
        <v>17</v>
      </c>
      <c r="CP36" s="618"/>
      <c r="CQ36" s="619" t="str">
        <f>IF('各会計、関係団体の財政状況及び健全化判断比率'!BS9="","",'各会計、関係団体の財政状況及び健全化判断比率'!BS9)</f>
        <v>箕面市メイプル文化財団</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6</v>
      </c>
      <c r="V37" s="618"/>
      <c r="W37" s="619" t="str">
        <f>IF('各会計、関係団体の財政状況及び健全化判断比率'!B31="","",'各会計、関係団体の財政状況及び健全化判断比率'!B31)</f>
        <v>特別会計介護サービス事業費</v>
      </c>
      <c r="X37" s="619"/>
      <c r="Y37" s="619"/>
      <c r="Z37" s="619"/>
      <c r="AA37" s="619"/>
      <c r="AB37" s="619"/>
      <c r="AC37" s="619"/>
      <c r="AD37" s="619"/>
      <c r="AE37" s="619"/>
      <c r="AF37" s="619"/>
      <c r="AG37" s="619"/>
      <c r="AH37" s="619"/>
      <c r="AI37" s="619"/>
      <c r="AJ37" s="619"/>
      <c r="AK37" s="619"/>
      <c r="AL37" s="214"/>
      <c r="AM37" s="618">
        <f t="shared" si="0"/>
        <v>10</v>
      </c>
      <c r="AN37" s="618"/>
      <c r="AO37" s="619" t="str">
        <f>IF('各会計、関係団体の財政状況及び健全化判断比率'!B35="","",'各会計、関係団体の財政状況及び健全化判断比率'!B35)</f>
        <v>競艇事業会計</v>
      </c>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14</v>
      </c>
      <c r="BX37" s="618"/>
      <c r="BY37" s="619" t="str">
        <f>IF('各会計、関係団体の財政状況及び健全化判断比率'!B71="","",'各会計、関係団体の財政状況及び健全化判断比率'!B71)</f>
        <v>大阪広域水道企業団
（工業用水道事業会計）</v>
      </c>
      <c r="BZ37" s="619"/>
      <c r="CA37" s="619"/>
      <c r="CB37" s="619"/>
      <c r="CC37" s="619"/>
      <c r="CD37" s="619"/>
      <c r="CE37" s="619"/>
      <c r="CF37" s="619"/>
      <c r="CG37" s="619"/>
      <c r="CH37" s="619"/>
      <c r="CI37" s="619"/>
      <c r="CJ37" s="619"/>
      <c r="CK37" s="619"/>
      <c r="CL37" s="619"/>
      <c r="CM37" s="619"/>
      <c r="CN37" s="214"/>
      <c r="CO37" s="618">
        <f t="shared" si="3"/>
        <v>18</v>
      </c>
      <c r="CP37" s="618"/>
      <c r="CQ37" s="619" t="str">
        <f>IF('各会計、関係団体の財政状況及び健全化判断比率'!BS10="","",'各会計、関係団体の財政状況及び健全化判断比率'!BS10)</f>
        <v>箕面市国際交流協会</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f t="shared" si="3"/>
        <v>19</v>
      </c>
      <c r="CP38" s="618"/>
      <c r="CQ38" s="619" t="str">
        <f>IF('各会計、関係団体の財政状況及び健全化判断比率'!BS11="","",'各会計、関係団体の財政状況及び健全化判断比率'!BS11)</f>
        <v>箕面市都市開発</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f t="shared" si="3"/>
        <v>20</v>
      </c>
      <c r="CP39" s="618"/>
      <c r="CQ39" s="619" t="str">
        <f>IF('各会計、関係団体の財政状況及び健全化判断比率'!BS12="","",'各会計、関係団体の財政状況及び健全化判断比率'!BS12)</f>
        <v>箕面FMまちそだて</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f t="shared" si="3"/>
        <v>21</v>
      </c>
      <c r="CP40" s="618"/>
      <c r="CQ40" s="619" t="str">
        <f>IF('各会計、関係団体の財政状況及び健全化判断比率'!BS13="","",'各会計、関係団体の財政状況及び健全化判断比率'!BS13)</f>
        <v>箕面市土地開発公社</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iyYjFI6Xk4Qm4ZiCEXkjEc6wyTYG0IRjg5eXIBmSSxrqY2PzViuWDiZJMhD0CouDUKwNxWsAnAEhC9Qz/z4CIw==" saltValue="hOy3/kTEshHpelYxgbIae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0" t="s">
        <v>569</v>
      </c>
      <c r="D34" s="1210"/>
      <c r="E34" s="1211"/>
      <c r="F34" s="32">
        <v>11.49</v>
      </c>
      <c r="G34" s="33">
        <v>15.93</v>
      </c>
      <c r="H34" s="33">
        <v>22.35</v>
      </c>
      <c r="I34" s="33">
        <v>21.9</v>
      </c>
      <c r="J34" s="34">
        <v>23.57</v>
      </c>
      <c r="K34" s="22"/>
      <c r="L34" s="22"/>
      <c r="M34" s="22"/>
      <c r="N34" s="22"/>
      <c r="O34" s="22"/>
      <c r="P34" s="22"/>
    </row>
    <row r="35" spans="1:16" ht="39" customHeight="1" x14ac:dyDescent="0.15">
      <c r="A35" s="22"/>
      <c r="B35" s="35"/>
      <c r="C35" s="1204" t="s">
        <v>570</v>
      </c>
      <c r="D35" s="1205"/>
      <c r="E35" s="1206"/>
      <c r="F35" s="36">
        <v>13.79</v>
      </c>
      <c r="G35" s="37">
        <v>14.54</v>
      </c>
      <c r="H35" s="37">
        <v>15.47</v>
      </c>
      <c r="I35" s="37">
        <v>15.9</v>
      </c>
      <c r="J35" s="38">
        <v>16.559999999999999</v>
      </c>
      <c r="K35" s="22"/>
      <c r="L35" s="22"/>
      <c r="M35" s="22"/>
      <c r="N35" s="22"/>
      <c r="O35" s="22"/>
      <c r="P35" s="22"/>
    </row>
    <row r="36" spans="1:16" ht="39" customHeight="1" x14ac:dyDescent="0.15">
      <c r="A36" s="22"/>
      <c r="B36" s="35"/>
      <c r="C36" s="1204" t="s">
        <v>571</v>
      </c>
      <c r="D36" s="1205"/>
      <c r="E36" s="1206"/>
      <c r="F36" s="36">
        <v>9.74</v>
      </c>
      <c r="G36" s="37">
        <v>9.59</v>
      </c>
      <c r="H36" s="37">
        <v>9.1</v>
      </c>
      <c r="I36" s="37">
        <v>8.9</v>
      </c>
      <c r="J36" s="38">
        <v>8.6</v>
      </c>
      <c r="K36" s="22"/>
      <c r="L36" s="22"/>
      <c r="M36" s="22"/>
      <c r="N36" s="22"/>
      <c r="O36" s="22"/>
      <c r="P36" s="22"/>
    </row>
    <row r="37" spans="1:16" ht="39" customHeight="1" x14ac:dyDescent="0.15">
      <c r="A37" s="22"/>
      <c r="B37" s="35"/>
      <c r="C37" s="1204" t="s">
        <v>572</v>
      </c>
      <c r="D37" s="1205"/>
      <c r="E37" s="1206"/>
      <c r="F37" s="36">
        <v>8.26</v>
      </c>
      <c r="G37" s="37">
        <v>8.56</v>
      </c>
      <c r="H37" s="37">
        <v>7.31</v>
      </c>
      <c r="I37" s="37">
        <v>7.34</v>
      </c>
      <c r="J37" s="38">
        <v>7.99</v>
      </c>
      <c r="K37" s="22"/>
      <c r="L37" s="22"/>
      <c r="M37" s="22"/>
      <c r="N37" s="22"/>
      <c r="O37" s="22"/>
      <c r="P37" s="22"/>
    </row>
    <row r="38" spans="1:16" ht="39" customHeight="1" x14ac:dyDescent="0.15">
      <c r="A38" s="22"/>
      <c r="B38" s="35"/>
      <c r="C38" s="1204" t="s">
        <v>573</v>
      </c>
      <c r="D38" s="1205"/>
      <c r="E38" s="1206"/>
      <c r="F38" s="36">
        <v>7.78</v>
      </c>
      <c r="G38" s="37">
        <v>5.0599999999999996</v>
      </c>
      <c r="H38" s="37">
        <v>2</v>
      </c>
      <c r="I38" s="37">
        <v>2.9</v>
      </c>
      <c r="J38" s="38">
        <v>2.31</v>
      </c>
      <c r="K38" s="22"/>
      <c r="L38" s="22"/>
      <c r="M38" s="22"/>
      <c r="N38" s="22"/>
      <c r="O38" s="22"/>
      <c r="P38" s="22"/>
    </row>
    <row r="39" spans="1:16" ht="39" customHeight="1" x14ac:dyDescent="0.15">
      <c r="A39" s="22"/>
      <c r="B39" s="35"/>
      <c r="C39" s="1204" t="s">
        <v>574</v>
      </c>
      <c r="D39" s="1205"/>
      <c r="E39" s="1206"/>
      <c r="F39" s="36">
        <v>0.46</v>
      </c>
      <c r="G39" s="37">
        <v>1.36</v>
      </c>
      <c r="H39" s="37">
        <v>1.68</v>
      </c>
      <c r="I39" s="37">
        <v>1.04</v>
      </c>
      <c r="J39" s="38">
        <v>1.24</v>
      </c>
      <c r="K39" s="22"/>
      <c r="L39" s="22"/>
      <c r="M39" s="22"/>
      <c r="N39" s="22"/>
      <c r="O39" s="22"/>
      <c r="P39" s="22"/>
    </row>
    <row r="40" spans="1:16" ht="39" customHeight="1" x14ac:dyDescent="0.15">
      <c r="A40" s="22"/>
      <c r="B40" s="35"/>
      <c r="C40" s="1204" t="s">
        <v>575</v>
      </c>
      <c r="D40" s="1205"/>
      <c r="E40" s="1206"/>
      <c r="F40" s="36">
        <v>0.32</v>
      </c>
      <c r="G40" s="37">
        <v>0.32</v>
      </c>
      <c r="H40" s="37">
        <v>0.33</v>
      </c>
      <c r="I40" s="37">
        <v>0.33</v>
      </c>
      <c r="J40" s="38">
        <v>0.31</v>
      </c>
      <c r="K40" s="22"/>
      <c r="L40" s="22"/>
      <c r="M40" s="22"/>
      <c r="N40" s="22"/>
      <c r="O40" s="22"/>
      <c r="P40" s="22"/>
    </row>
    <row r="41" spans="1:16" ht="39" customHeight="1" x14ac:dyDescent="0.15">
      <c r="A41" s="22"/>
      <c r="B41" s="35"/>
      <c r="C41" s="1204" t="s">
        <v>576</v>
      </c>
      <c r="D41" s="1205"/>
      <c r="E41" s="1206"/>
      <c r="F41" s="36" t="s">
        <v>518</v>
      </c>
      <c r="G41" s="37" t="s">
        <v>518</v>
      </c>
      <c r="H41" s="37" t="s">
        <v>518</v>
      </c>
      <c r="I41" s="37">
        <v>0</v>
      </c>
      <c r="J41" s="38">
        <v>0</v>
      </c>
      <c r="K41" s="22"/>
      <c r="L41" s="22"/>
      <c r="M41" s="22"/>
      <c r="N41" s="22"/>
      <c r="O41" s="22"/>
      <c r="P41" s="22"/>
    </row>
    <row r="42" spans="1:16" ht="39" customHeight="1" x14ac:dyDescent="0.15">
      <c r="A42" s="22"/>
      <c r="B42" s="39"/>
      <c r="C42" s="1204" t="s">
        <v>577</v>
      </c>
      <c r="D42" s="1205"/>
      <c r="E42" s="1206"/>
      <c r="F42" s="36" t="s">
        <v>578</v>
      </c>
      <c r="G42" s="37" t="s">
        <v>579</v>
      </c>
      <c r="H42" s="37" t="s">
        <v>580</v>
      </c>
      <c r="I42" s="37" t="s">
        <v>581</v>
      </c>
      <c r="J42" s="38" t="s">
        <v>518</v>
      </c>
      <c r="K42" s="22"/>
      <c r="L42" s="22"/>
      <c r="M42" s="22"/>
      <c r="N42" s="22"/>
      <c r="O42" s="22"/>
      <c r="P42" s="22"/>
    </row>
    <row r="43" spans="1:16" ht="39" customHeight="1" thickBot="1" x14ac:dyDescent="0.2">
      <c r="A43" s="22"/>
      <c r="B43" s="40"/>
      <c r="C43" s="1207" t="s">
        <v>582</v>
      </c>
      <c r="D43" s="1208"/>
      <c r="E43" s="1209"/>
      <c r="F43" s="41" t="s">
        <v>518</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EhKKYvC9AHCYbRheEp3HBBIaSFq/Cl+63GUIgauwvEzTHdaIDu2keIeGbs+QBg1ImuJ2XcruBTOgZ5yCvNoCQ==" saltValue="yKBNKSQmDdOp2DIYRNwT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2366</v>
      </c>
      <c r="L45" s="60">
        <v>2363</v>
      </c>
      <c r="M45" s="60">
        <v>2514</v>
      </c>
      <c r="N45" s="60">
        <v>2601</v>
      </c>
      <c r="O45" s="61">
        <v>2633</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518</v>
      </c>
      <c r="L46" s="64" t="s">
        <v>518</v>
      </c>
      <c r="M46" s="64" t="s">
        <v>518</v>
      </c>
      <c r="N46" s="64" t="s">
        <v>518</v>
      </c>
      <c r="O46" s="65" t="s">
        <v>518</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518</v>
      </c>
      <c r="L47" s="64" t="s">
        <v>518</v>
      </c>
      <c r="M47" s="64" t="s">
        <v>518</v>
      </c>
      <c r="N47" s="64" t="s">
        <v>518</v>
      </c>
      <c r="O47" s="65" t="s">
        <v>518</v>
      </c>
      <c r="P47" s="48"/>
      <c r="Q47" s="48"/>
      <c r="R47" s="48"/>
      <c r="S47" s="48"/>
      <c r="T47" s="48"/>
      <c r="U47" s="48"/>
    </row>
    <row r="48" spans="1:21" ht="30.75" customHeight="1" x14ac:dyDescent="0.15">
      <c r="A48" s="48"/>
      <c r="B48" s="1214"/>
      <c r="C48" s="1215"/>
      <c r="D48" s="62"/>
      <c r="E48" s="1220" t="s">
        <v>15</v>
      </c>
      <c r="F48" s="1220"/>
      <c r="G48" s="1220"/>
      <c r="H48" s="1220"/>
      <c r="I48" s="1220"/>
      <c r="J48" s="1221"/>
      <c r="K48" s="63">
        <v>207</v>
      </c>
      <c r="L48" s="64">
        <v>196</v>
      </c>
      <c r="M48" s="64">
        <v>192</v>
      </c>
      <c r="N48" s="64">
        <v>187</v>
      </c>
      <c r="O48" s="65">
        <v>180</v>
      </c>
      <c r="P48" s="48"/>
      <c r="Q48" s="48"/>
      <c r="R48" s="48"/>
      <c r="S48" s="48"/>
      <c r="T48" s="48"/>
      <c r="U48" s="48"/>
    </row>
    <row r="49" spans="1:21" ht="30.75" customHeight="1" x14ac:dyDescent="0.15">
      <c r="A49" s="48"/>
      <c r="B49" s="1214"/>
      <c r="C49" s="1215"/>
      <c r="D49" s="62"/>
      <c r="E49" s="1220" t="s">
        <v>16</v>
      </c>
      <c r="F49" s="1220"/>
      <c r="G49" s="1220"/>
      <c r="H49" s="1220"/>
      <c r="I49" s="1220"/>
      <c r="J49" s="1221"/>
      <c r="K49" s="63" t="s">
        <v>518</v>
      </c>
      <c r="L49" s="64" t="s">
        <v>518</v>
      </c>
      <c r="M49" s="64" t="s">
        <v>518</v>
      </c>
      <c r="N49" s="64" t="s">
        <v>518</v>
      </c>
      <c r="O49" s="65" t="s">
        <v>518</v>
      </c>
      <c r="P49" s="48"/>
      <c r="Q49" s="48"/>
      <c r="R49" s="48"/>
      <c r="S49" s="48"/>
      <c r="T49" s="48"/>
      <c r="U49" s="48"/>
    </row>
    <row r="50" spans="1:21" ht="30.75" customHeight="1" x14ac:dyDescent="0.15">
      <c r="A50" s="48"/>
      <c r="B50" s="1214"/>
      <c r="C50" s="1215"/>
      <c r="D50" s="62"/>
      <c r="E50" s="1220" t="s">
        <v>17</v>
      </c>
      <c r="F50" s="1220"/>
      <c r="G50" s="1220"/>
      <c r="H50" s="1220"/>
      <c r="I50" s="1220"/>
      <c r="J50" s="1221"/>
      <c r="K50" s="63">
        <v>58</v>
      </c>
      <c r="L50" s="64">
        <v>19</v>
      </c>
      <c r="M50" s="64">
        <v>101</v>
      </c>
      <c r="N50" s="64">
        <v>100</v>
      </c>
      <c r="O50" s="65">
        <v>225</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518</v>
      </c>
      <c r="L51" s="64" t="s">
        <v>518</v>
      </c>
      <c r="M51" s="64" t="s">
        <v>518</v>
      </c>
      <c r="N51" s="64" t="s">
        <v>518</v>
      </c>
      <c r="O51" s="65" t="s">
        <v>518</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2563</v>
      </c>
      <c r="L52" s="64">
        <v>2621</v>
      </c>
      <c r="M52" s="64">
        <v>2567</v>
      </c>
      <c r="N52" s="64">
        <v>2662</v>
      </c>
      <c r="O52" s="65">
        <v>2363</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68</v>
      </c>
      <c r="L53" s="69">
        <v>-43</v>
      </c>
      <c r="M53" s="69">
        <v>240</v>
      </c>
      <c r="N53" s="69">
        <v>226</v>
      </c>
      <c r="O53" s="70">
        <v>675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518</v>
      </c>
      <c r="L57" s="84" t="s">
        <v>518</v>
      </c>
      <c r="M57" s="84" t="s">
        <v>518</v>
      </c>
      <c r="N57" s="84" t="s">
        <v>518</v>
      </c>
      <c r="O57" s="85" t="s">
        <v>518</v>
      </c>
    </row>
    <row r="58" spans="1:21" ht="31.5" customHeight="1" thickBot="1" x14ac:dyDescent="0.2">
      <c r="B58" s="1230"/>
      <c r="C58" s="1231"/>
      <c r="D58" s="1235" t="s">
        <v>27</v>
      </c>
      <c r="E58" s="1236"/>
      <c r="F58" s="1236"/>
      <c r="G58" s="1236"/>
      <c r="H58" s="1236"/>
      <c r="I58" s="1236"/>
      <c r="J58" s="1237"/>
      <c r="K58" s="86" t="s">
        <v>518</v>
      </c>
      <c r="L58" s="87" t="s">
        <v>518</v>
      </c>
      <c r="M58" s="87" t="s">
        <v>518</v>
      </c>
      <c r="N58" s="87" t="s">
        <v>518</v>
      </c>
      <c r="O58" s="88" t="s">
        <v>518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VLNe39hqcrQIG4KbgM/PrXOmMpJ8rq/poMkXvMtfMMy4aZ3+jDArvhVzfdW7fyLoYUxv0dAQTJbN9/tMzcxrw==" saltValue="D1mbCpOxupBtQ1wO3u964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38" t="s">
        <v>30</v>
      </c>
      <c r="C41" s="1239"/>
      <c r="D41" s="102"/>
      <c r="E41" s="1244" t="s">
        <v>31</v>
      </c>
      <c r="F41" s="1244"/>
      <c r="G41" s="1244"/>
      <c r="H41" s="1245"/>
      <c r="I41" s="103">
        <v>29932</v>
      </c>
      <c r="J41" s="104">
        <v>31404</v>
      </c>
      <c r="K41" s="104">
        <v>35393</v>
      </c>
      <c r="L41" s="104">
        <v>44869</v>
      </c>
      <c r="M41" s="105">
        <v>48752</v>
      </c>
    </row>
    <row r="42" spans="2:13" ht="27.75" customHeight="1" x14ac:dyDescent="0.15">
      <c r="B42" s="1240"/>
      <c r="C42" s="1241"/>
      <c r="D42" s="106"/>
      <c r="E42" s="1246" t="s">
        <v>32</v>
      </c>
      <c r="F42" s="1246"/>
      <c r="G42" s="1246"/>
      <c r="H42" s="1247"/>
      <c r="I42" s="107">
        <v>6024</v>
      </c>
      <c r="J42" s="108">
        <v>15561</v>
      </c>
      <c r="K42" s="108">
        <v>10781</v>
      </c>
      <c r="L42" s="108">
        <v>8473</v>
      </c>
      <c r="M42" s="109">
        <v>7551</v>
      </c>
    </row>
    <row r="43" spans="2:13" ht="27.75" customHeight="1" x14ac:dyDescent="0.15">
      <c r="B43" s="1240"/>
      <c r="C43" s="1241"/>
      <c r="D43" s="106"/>
      <c r="E43" s="1246" t="s">
        <v>33</v>
      </c>
      <c r="F43" s="1246"/>
      <c r="G43" s="1246"/>
      <c r="H43" s="1247"/>
      <c r="I43" s="107">
        <v>2047</v>
      </c>
      <c r="J43" s="108">
        <v>1876</v>
      </c>
      <c r="K43" s="108">
        <v>1808</v>
      </c>
      <c r="L43" s="108">
        <v>1840</v>
      </c>
      <c r="M43" s="109">
        <v>1867</v>
      </c>
    </row>
    <row r="44" spans="2:13" ht="27.75" customHeight="1" x14ac:dyDescent="0.15">
      <c r="B44" s="1240"/>
      <c r="C44" s="1241"/>
      <c r="D44" s="106"/>
      <c r="E44" s="1246" t="s">
        <v>34</v>
      </c>
      <c r="F44" s="1246"/>
      <c r="G44" s="1246"/>
      <c r="H44" s="1247"/>
      <c r="I44" s="107" t="s">
        <v>518</v>
      </c>
      <c r="J44" s="108" t="s">
        <v>518</v>
      </c>
      <c r="K44" s="108" t="s">
        <v>518</v>
      </c>
      <c r="L44" s="108" t="s">
        <v>518</v>
      </c>
      <c r="M44" s="109" t="s">
        <v>518</v>
      </c>
    </row>
    <row r="45" spans="2:13" ht="27.75" customHeight="1" x14ac:dyDescent="0.15">
      <c r="B45" s="1240"/>
      <c r="C45" s="1241"/>
      <c r="D45" s="106"/>
      <c r="E45" s="1246" t="s">
        <v>35</v>
      </c>
      <c r="F45" s="1246"/>
      <c r="G45" s="1246"/>
      <c r="H45" s="1247"/>
      <c r="I45" s="107">
        <v>8033</v>
      </c>
      <c r="J45" s="108">
        <v>7772</v>
      </c>
      <c r="K45" s="108">
        <v>7420</v>
      </c>
      <c r="L45" s="108">
        <v>6990</v>
      </c>
      <c r="M45" s="109">
        <v>6769</v>
      </c>
    </row>
    <row r="46" spans="2:13" ht="27.75" customHeight="1" x14ac:dyDescent="0.15">
      <c r="B46" s="1240"/>
      <c r="C46" s="1241"/>
      <c r="D46" s="110"/>
      <c r="E46" s="1246" t="s">
        <v>36</v>
      </c>
      <c r="F46" s="1246"/>
      <c r="G46" s="1246"/>
      <c r="H46" s="1247"/>
      <c r="I46" s="107" t="s">
        <v>518</v>
      </c>
      <c r="J46" s="108" t="s">
        <v>518</v>
      </c>
      <c r="K46" s="108" t="s">
        <v>518</v>
      </c>
      <c r="L46" s="108" t="s">
        <v>518</v>
      </c>
      <c r="M46" s="109" t="s">
        <v>518</v>
      </c>
    </row>
    <row r="47" spans="2:13" ht="27.75" customHeight="1" x14ac:dyDescent="0.15">
      <c r="B47" s="1240"/>
      <c r="C47" s="1241"/>
      <c r="D47" s="111"/>
      <c r="E47" s="1248" t="s">
        <v>37</v>
      </c>
      <c r="F47" s="1249"/>
      <c r="G47" s="1249"/>
      <c r="H47" s="1250"/>
      <c r="I47" s="107" t="s">
        <v>518</v>
      </c>
      <c r="J47" s="108" t="s">
        <v>518</v>
      </c>
      <c r="K47" s="108" t="s">
        <v>518</v>
      </c>
      <c r="L47" s="108" t="s">
        <v>518</v>
      </c>
      <c r="M47" s="109" t="s">
        <v>518</v>
      </c>
    </row>
    <row r="48" spans="2:13" ht="27.75" customHeight="1" x14ac:dyDescent="0.15">
      <c r="B48" s="1240"/>
      <c r="C48" s="1241"/>
      <c r="D48" s="106"/>
      <c r="E48" s="1246" t="s">
        <v>38</v>
      </c>
      <c r="F48" s="1246"/>
      <c r="G48" s="1246"/>
      <c r="H48" s="1247"/>
      <c r="I48" s="107" t="s">
        <v>518</v>
      </c>
      <c r="J48" s="108" t="s">
        <v>518</v>
      </c>
      <c r="K48" s="108" t="s">
        <v>518</v>
      </c>
      <c r="L48" s="108" t="s">
        <v>518</v>
      </c>
      <c r="M48" s="109" t="s">
        <v>518</v>
      </c>
    </row>
    <row r="49" spans="2:13" ht="27.75" customHeight="1" x14ac:dyDescent="0.15">
      <c r="B49" s="1242"/>
      <c r="C49" s="1243"/>
      <c r="D49" s="106"/>
      <c r="E49" s="1246" t="s">
        <v>39</v>
      </c>
      <c r="F49" s="1246"/>
      <c r="G49" s="1246"/>
      <c r="H49" s="1247"/>
      <c r="I49" s="107" t="s">
        <v>518</v>
      </c>
      <c r="J49" s="108" t="s">
        <v>518</v>
      </c>
      <c r="K49" s="108" t="s">
        <v>518</v>
      </c>
      <c r="L49" s="108" t="s">
        <v>518</v>
      </c>
      <c r="M49" s="109" t="s">
        <v>518</v>
      </c>
    </row>
    <row r="50" spans="2:13" ht="27.75" customHeight="1" x14ac:dyDescent="0.15">
      <c r="B50" s="1251" t="s">
        <v>40</v>
      </c>
      <c r="C50" s="1252"/>
      <c r="D50" s="112"/>
      <c r="E50" s="1246" t="s">
        <v>41</v>
      </c>
      <c r="F50" s="1246"/>
      <c r="G50" s="1246"/>
      <c r="H50" s="1247"/>
      <c r="I50" s="107">
        <v>28025</v>
      </c>
      <c r="J50" s="108">
        <v>29069</v>
      </c>
      <c r="K50" s="108">
        <v>26740</v>
      </c>
      <c r="L50" s="108">
        <v>26949</v>
      </c>
      <c r="M50" s="109">
        <v>26961</v>
      </c>
    </row>
    <row r="51" spans="2:13" ht="27.75" customHeight="1" x14ac:dyDescent="0.15">
      <c r="B51" s="1240"/>
      <c r="C51" s="1241"/>
      <c r="D51" s="106"/>
      <c r="E51" s="1246" t="s">
        <v>42</v>
      </c>
      <c r="F51" s="1246"/>
      <c r="G51" s="1246"/>
      <c r="H51" s="1247"/>
      <c r="I51" s="107">
        <v>6037</v>
      </c>
      <c r="J51" s="108">
        <v>7105</v>
      </c>
      <c r="K51" s="108">
        <v>7062</v>
      </c>
      <c r="L51" s="108">
        <v>14376</v>
      </c>
      <c r="M51" s="109">
        <v>13263</v>
      </c>
    </row>
    <row r="52" spans="2:13" ht="27.75" customHeight="1" x14ac:dyDescent="0.15">
      <c r="B52" s="1242"/>
      <c r="C52" s="1243"/>
      <c r="D52" s="106"/>
      <c r="E52" s="1246" t="s">
        <v>43</v>
      </c>
      <c r="F52" s="1246"/>
      <c r="G52" s="1246"/>
      <c r="H52" s="1247"/>
      <c r="I52" s="107">
        <v>25013</v>
      </c>
      <c r="J52" s="108">
        <v>28033</v>
      </c>
      <c r="K52" s="108">
        <v>27860</v>
      </c>
      <c r="L52" s="108">
        <v>28287</v>
      </c>
      <c r="M52" s="109">
        <v>29385</v>
      </c>
    </row>
    <row r="53" spans="2:13" ht="27.75" customHeight="1" thickBot="1" x14ac:dyDescent="0.2">
      <c r="B53" s="1253" t="s">
        <v>44</v>
      </c>
      <c r="C53" s="1254"/>
      <c r="D53" s="113"/>
      <c r="E53" s="1255" t="s">
        <v>45</v>
      </c>
      <c r="F53" s="1255"/>
      <c r="G53" s="1255"/>
      <c r="H53" s="1256"/>
      <c r="I53" s="114">
        <v>-13039</v>
      </c>
      <c r="J53" s="115">
        <v>-7595</v>
      </c>
      <c r="K53" s="115">
        <v>-6260</v>
      </c>
      <c r="L53" s="115">
        <v>-7439</v>
      </c>
      <c r="M53" s="116">
        <v>-4670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lpl4xMKqtyDBSx7VuxTcHQXJSJdgOhFbC7BTXVGgrg+zyUGYj1g74QRbnlxrJAaKTSBjs5wyrl+IT9RupwCg==" saltValue="AY3Aqk9tUROpNRfEIWAV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5" t="s">
        <v>48</v>
      </c>
      <c r="D55" s="1265"/>
      <c r="E55" s="1266"/>
      <c r="F55" s="128">
        <v>5159</v>
      </c>
      <c r="G55" s="128">
        <v>5399</v>
      </c>
      <c r="H55" s="129">
        <v>5006</v>
      </c>
    </row>
    <row r="56" spans="2:8" ht="52.5" customHeight="1" x14ac:dyDescent="0.15">
      <c r="B56" s="130"/>
      <c r="C56" s="1267" t="s">
        <v>49</v>
      </c>
      <c r="D56" s="1267"/>
      <c r="E56" s="1268"/>
      <c r="F56" s="131">
        <v>1362</v>
      </c>
      <c r="G56" s="131">
        <v>1663</v>
      </c>
      <c r="H56" s="132">
        <v>1914</v>
      </c>
    </row>
    <row r="57" spans="2:8" ht="53.25" customHeight="1" x14ac:dyDescent="0.15">
      <c r="B57" s="130"/>
      <c r="C57" s="1269" t="s">
        <v>50</v>
      </c>
      <c r="D57" s="1269"/>
      <c r="E57" s="1270"/>
      <c r="F57" s="133">
        <v>18314</v>
      </c>
      <c r="G57" s="133">
        <v>17825</v>
      </c>
      <c r="H57" s="134">
        <v>17369</v>
      </c>
    </row>
    <row r="58" spans="2:8" ht="45.75" customHeight="1" x14ac:dyDescent="0.15">
      <c r="B58" s="135"/>
      <c r="C58" s="1257" t="s">
        <v>608</v>
      </c>
      <c r="D58" s="1258"/>
      <c r="E58" s="1259"/>
      <c r="F58" s="136">
        <v>8462</v>
      </c>
      <c r="G58" s="136">
        <v>8764</v>
      </c>
      <c r="H58" s="137">
        <v>8156</v>
      </c>
    </row>
    <row r="59" spans="2:8" ht="45.75" customHeight="1" x14ac:dyDescent="0.15">
      <c r="B59" s="135"/>
      <c r="C59" s="1257" t="s">
        <v>609</v>
      </c>
      <c r="D59" s="1258"/>
      <c r="E59" s="1259"/>
      <c r="F59" s="136">
        <v>2202</v>
      </c>
      <c r="G59" s="136">
        <v>2338</v>
      </c>
      <c r="H59" s="137">
        <v>2958</v>
      </c>
    </row>
    <row r="60" spans="2:8" ht="45.75" customHeight="1" x14ac:dyDescent="0.15">
      <c r="B60" s="135"/>
      <c r="C60" s="1257" t="s">
        <v>610</v>
      </c>
      <c r="D60" s="1258"/>
      <c r="E60" s="1259"/>
      <c r="F60" s="136">
        <v>2182</v>
      </c>
      <c r="G60" s="136">
        <v>1786</v>
      </c>
      <c r="H60" s="137">
        <v>1737</v>
      </c>
    </row>
    <row r="61" spans="2:8" ht="45.75" customHeight="1" x14ac:dyDescent="0.15">
      <c r="B61" s="135"/>
      <c r="C61" s="1257" t="s">
        <v>611</v>
      </c>
      <c r="D61" s="1258"/>
      <c r="E61" s="1259"/>
      <c r="F61" s="136">
        <v>1381</v>
      </c>
      <c r="G61" s="136">
        <v>1082</v>
      </c>
      <c r="H61" s="137">
        <v>1062</v>
      </c>
    </row>
    <row r="62" spans="2:8" ht="45.75" customHeight="1" thickBot="1" x14ac:dyDescent="0.2">
      <c r="B62" s="138"/>
      <c r="C62" s="1260" t="s">
        <v>612</v>
      </c>
      <c r="D62" s="1261"/>
      <c r="E62" s="1262"/>
      <c r="F62" s="139">
        <v>913</v>
      </c>
      <c r="G62" s="139">
        <v>918</v>
      </c>
      <c r="H62" s="140">
        <v>821</v>
      </c>
    </row>
    <row r="63" spans="2:8" ht="52.5" customHeight="1" thickBot="1" x14ac:dyDescent="0.2">
      <c r="B63" s="141"/>
      <c r="C63" s="1263" t="s">
        <v>51</v>
      </c>
      <c r="D63" s="1263"/>
      <c r="E63" s="1264"/>
      <c r="F63" s="142">
        <v>24835</v>
      </c>
      <c r="G63" s="142">
        <v>24887</v>
      </c>
      <c r="H63" s="143">
        <v>24289</v>
      </c>
    </row>
    <row r="64" spans="2:8" ht="15" customHeight="1" x14ac:dyDescent="0.15"/>
  </sheetData>
  <sheetProtection algorithmName="SHA-512" hashValue="pgFR++j7akJ6ksPwERJP6RNGoNXKdDylFjMLRqQvDc+b5kyoegp78gZX2Cdmx6I30ctQWgGhpPiQhKYbQ9Bl/w==" saltValue="u1YqTgBdJABlc1qVOBuF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613</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613</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614</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615</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616</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617</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560</v>
      </c>
      <c r="BQ50" s="1305"/>
      <c r="BR50" s="1305"/>
      <c r="BS50" s="1305"/>
      <c r="BT50" s="1305"/>
      <c r="BU50" s="1305"/>
      <c r="BV50" s="1305"/>
      <c r="BW50" s="1305"/>
      <c r="BX50" s="1305" t="s">
        <v>561</v>
      </c>
      <c r="BY50" s="1305"/>
      <c r="BZ50" s="1305"/>
      <c r="CA50" s="1305"/>
      <c r="CB50" s="1305"/>
      <c r="CC50" s="1305"/>
      <c r="CD50" s="1305"/>
      <c r="CE50" s="1305"/>
      <c r="CF50" s="1305" t="s">
        <v>562</v>
      </c>
      <c r="CG50" s="1305"/>
      <c r="CH50" s="1305"/>
      <c r="CI50" s="1305"/>
      <c r="CJ50" s="1305"/>
      <c r="CK50" s="1305"/>
      <c r="CL50" s="1305"/>
      <c r="CM50" s="1305"/>
      <c r="CN50" s="1305" t="s">
        <v>563</v>
      </c>
      <c r="CO50" s="1305"/>
      <c r="CP50" s="1305"/>
      <c r="CQ50" s="1305"/>
      <c r="CR50" s="1305"/>
      <c r="CS50" s="1305"/>
      <c r="CT50" s="1305"/>
      <c r="CU50" s="1305"/>
      <c r="CV50" s="1305" t="s">
        <v>564</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618</v>
      </c>
      <c r="AO51" s="1309"/>
      <c r="AP51" s="1309"/>
      <c r="AQ51" s="1309"/>
      <c r="AR51" s="1309"/>
      <c r="AS51" s="1309"/>
      <c r="AT51" s="1309"/>
      <c r="AU51" s="1309"/>
      <c r="AV51" s="1309"/>
      <c r="AW51" s="1309"/>
      <c r="AX51" s="1309"/>
      <c r="AY51" s="1309"/>
      <c r="AZ51" s="1309"/>
      <c r="BA51" s="1309"/>
      <c r="BB51" s="1309" t="s">
        <v>619</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c r="BY51" s="1311"/>
      <c r="BZ51" s="1311"/>
      <c r="CA51" s="1311"/>
      <c r="CB51" s="1311"/>
      <c r="CC51" s="1311"/>
      <c r="CD51" s="1311"/>
      <c r="CE51" s="1311"/>
      <c r="CF51" s="1310"/>
      <c r="CG51" s="1311"/>
      <c r="CH51" s="1311"/>
      <c r="CI51" s="1311"/>
      <c r="CJ51" s="1311"/>
      <c r="CK51" s="1311"/>
      <c r="CL51" s="1311"/>
      <c r="CM51" s="1311"/>
      <c r="CN51" s="1310"/>
      <c r="CO51" s="1311"/>
      <c r="CP51" s="1311"/>
      <c r="CQ51" s="1311"/>
      <c r="CR51" s="1311"/>
      <c r="CS51" s="1311"/>
      <c r="CT51" s="1311"/>
      <c r="CU51" s="1311"/>
      <c r="CV51" s="1310"/>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620</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54.5</v>
      </c>
      <c r="BY53" s="1311"/>
      <c r="BZ53" s="1311"/>
      <c r="CA53" s="1311"/>
      <c r="CB53" s="1311"/>
      <c r="CC53" s="1311"/>
      <c r="CD53" s="1311"/>
      <c r="CE53" s="1311"/>
      <c r="CF53" s="1310"/>
      <c r="CG53" s="1311"/>
      <c r="CH53" s="1311"/>
      <c r="CI53" s="1311"/>
      <c r="CJ53" s="1311"/>
      <c r="CK53" s="1311"/>
      <c r="CL53" s="1311"/>
      <c r="CM53" s="1311"/>
      <c r="CN53" s="1310"/>
      <c r="CO53" s="1311"/>
      <c r="CP53" s="1311"/>
      <c r="CQ53" s="1311"/>
      <c r="CR53" s="1311"/>
      <c r="CS53" s="1311"/>
      <c r="CT53" s="1311"/>
      <c r="CU53" s="1311"/>
      <c r="CV53" s="1310"/>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621</v>
      </c>
      <c r="AO55" s="1305"/>
      <c r="AP55" s="1305"/>
      <c r="AQ55" s="1305"/>
      <c r="AR55" s="1305"/>
      <c r="AS55" s="1305"/>
      <c r="AT55" s="1305"/>
      <c r="AU55" s="1305"/>
      <c r="AV55" s="1305"/>
      <c r="AW55" s="1305"/>
      <c r="AX55" s="1305"/>
      <c r="AY55" s="1305"/>
      <c r="AZ55" s="1305"/>
      <c r="BA55" s="1305"/>
      <c r="BB55" s="1309" t="s">
        <v>619</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15</v>
      </c>
      <c r="BY55" s="1311"/>
      <c r="BZ55" s="1311"/>
      <c r="CA55" s="1311"/>
      <c r="CB55" s="1311"/>
      <c r="CC55" s="1311"/>
      <c r="CD55" s="1311"/>
      <c r="CE55" s="1311"/>
      <c r="CF55" s="1310"/>
      <c r="CG55" s="1311"/>
      <c r="CH55" s="1311"/>
      <c r="CI55" s="1311"/>
      <c r="CJ55" s="1311"/>
      <c r="CK55" s="1311"/>
      <c r="CL55" s="1311"/>
      <c r="CM55" s="1311"/>
      <c r="CN55" s="1310"/>
      <c r="CO55" s="1311"/>
      <c r="CP55" s="1311"/>
      <c r="CQ55" s="1311"/>
      <c r="CR55" s="1311"/>
      <c r="CS55" s="1311"/>
      <c r="CT55" s="1311"/>
      <c r="CU55" s="1311"/>
      <c r="CV55" s="1310"/>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620</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60.1</v>
      </c>
      <c r="BY57" s="1311"/>
      <c r="BZ57" s="1311"/>
      <c r="CA57" s="1311"/>
      <c r="CB57" s="1311"/>
      <c r="CC57" s="1311"/>
      <c r="CD57" s="1311"/>
      <c r="CE57" s="1311"/>
      <c r="CF57" s="1310"/>
      <c r="CG57" s="1311"/>
      <c r="CH57" s="1311"/>
      <c r="CI57" s="1311"/>
      <c r="CJ57" s="1311"/>
      <c r="CK57" s="1311"/>
      <c r="CL57" s="1311"/>
      <c r="CM57" s="1311"/>
      <c r="CN57" s="1310"/>
      <c r="CO57" s="1311"/>
      <c r="CP57" s="1311"/>
      <c r="CQ57" s="1311"/>
      <c r="CR57" s="1311"/>
      <c r="CS57" s="1311"/>
      <c r="CT57" s="1311"/>
      <c r="CU57" s="1311"/>
      <c r="CV57" s="1310"/>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622</v>
      </c>
    </row>
    <row r="64" spans="1:109" x14ac:dyDescent="0.15">
      <c r="B64" s="1280"/>
      <c r="G64" s="1287"/>
      <c r="I64" s="1321"/>
      <c r="J64" s="1321"/>
      <c r="K64" s="1321"/>
      <c r="L64" s="1321"/>
      <c r="M64" s="1321"/>
      <c r="N64" s="1322"/>
      <c r="AM64" s="1287"/>
      <c r="AN64" s="1287" t="s">
        <v>615</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623</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617</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560</v>
      </c>
      <c r="BQ72" s="1305"/>
      <c r="BR72" s="1305"/>
      <c r="BS72" s="1305"/>
      <c r="BT72" s="1305"/>
      <c r="BU72" s="1305"/>
      <c r="BV72" s="1305"/>
      <c r="BW72" s="1305"/>
      <c r="BX72" s="1305" t="s">
        <v>561</v>
      </c>
      <c r="BY72" s="1305"/>
      <c r="BZ72" s="1305"/>
      <c r="CA72" s="1305"/>
      <c r="CB72" s="1305"/>
      <c r="CC72" s="1305"/>
      <c r="CD72" s="1305"/>
      <c r="CE72" s="1305"/>
      <c r="CF72" s="1305" t="s">
        <v>562</v>
      </c>
      <c r="CG72" s="1305"/>
      <c r="CH72" s="1305"/>
      <c r="CI72" s="1305"/>
      <c r="CJ72" s="1305"/>
      <c r="CK72" s="1305"/>
      <c r="CL72" s="1305"/>
      <c r="CM72" s="1305"/>
      <c r="CN72" s="1305" t="s">
        <v>563</v>
      </c>
      <c r="CO72" s="1305"/>
      <c r="CP72" s="1305"/>
      <c r="CQ72" s="1305"/>
      <c r="CR72" s="1305"/>
      <c r="CS72" s="1305"/>
      <c r="CT72" s="1305"/>
      <c r="CU72" s="1305"/>
      <c r="CV72" s="1305" t="s">
        <v>564</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618</v>
      </c>
      <c r="AO73" s="1309"/>
      <c r="AP73" s="1309"/>
      <c r="AQ73" s="1309"/>
      <c r="AR73" s="1309"/>
      <c r="AS73" s="1309"/>
      <c r="AT73" s="1309"/>
      <c r="AU73" s="1309"/>
      <c r="AV73" s="1309"/>
      <c r="AW73" s="1309"/>
      <c r="AX73" s="1309"/>
      <c r="AY73" s="1309"/>
      <c r="AZ73" s="1309"/>
      <c r="BA73" s="1309"/>
      <c r="BB73" s="1309" t="s">
        <v>619</v>
      </c>
      <c r="BC73" s="1309"/>
      <c r="BD73" s="1309"/>
      <c r="BE73" s="1309"/>
      <c r="BF73" s="1309"/>
      <c r="BG73" s="1309"/>
      <c r="BH73" s="1309"/>
      <c r="BI73" s="1309"/>
      <c r="BJ73" s="1309"/>
      <c r="BK73" s="1309"/>
      <c r="BL73" s="1309"/>
      <c r="BM73" s="1309"/>
      <c r="BN73" s="1309"/>
      <c r="BO73" s="1309"/>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624</v>
      </c>
      <c r="BC75" s="1309"/>
      <c r="BD75" s="1309"/>
      <c r="BE75" s="1309"/>
      <c r="BF75" s="1309"/>
      <c r="BG75" s="1309"/>
      <c r="BH75" s="1309"/>
      <c r="BI75" s="1309"/>
      <c r="BJ75" s="1309"/>
      <c r="BK75" s="1309"/>
      <c r="BL75" s="1309"/>
      <c r="BM75" s="1309"/>
      <c r="BN75" s="1309"/>
      <c r="BO75" s="1309"/>
      <c r="BP75" s="1311">
        <v>1.2</v>
      </c>
      <c r="BQ75" s="1311"/>
      <c r="BR75" s="1311"/>
      <c r="BS75" s="1311"/>
      <c r="BT75" s="1311"/>
      <c r="BU75" s="1311"/>
      <c r="BV75" s="1311"/>
      <c r="BW75" s="1311"/>
      <c r="BX75" s="1311">
        <v>0.5</v>
      </c>
      <c r="BY75" s="1311"/>
      <c r="BZ75" s="1311"/>
      <c r="CA75" s="1311"/>
      <c r="CB75" s="1311"/>
      <c r="CC75" s="1311"/>
      <c r="CD75" s="1311"/>
      <c r="CE75" s="1311"/>
      <c r="CF75" s="1311">
        <v>0.3</v>
      </c>
      <c r="CG75" s="1311"/>
      <c r="CH75" s="1311"/>
      <c r="CI75" s="1311"/>
      <c r="CJ75" s="1311"/>
      <c r="CK75" s="1311"/>
      <c r="CL75" s="1311"/>
      <c r="CM75" s="1311"/>
      <c r="CN75" s="1311">
        <v>0.5</v>
      </c>
      <c r="CO75" s="1311"/>
      <c r="CP75" s="1311"/>
      <c r="CQ75" s="1311"/>
      <c r="CR75" s="1311"/>
      <c r="CS75" s="1311"/>
      <c r="CT75" s="1311"/>
      <c r="CU75" s="1311"/>
      <c r="CV75" s="1311">
        <v>1.5</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621</v>
      </c>
      <c r="AO77" s="1305"/>
      <c r="AP77" s="1305"/>
      <c r="AQ77" s="1305"/>
      <c r="AR77" s="1305"/>
      <c r="AS77" s="1305"/>
      <c r="AT77" s="1305"/>
      <c r="AU77" s="1305"/>
      <c r="AV77" s="1305"/>
      <c r="AW77" s="1305"/>
      <c r="AX77" s="1305"/>
      <c r="AY77" s="1305"/>
      <c r="AZ77" s="1305"/>
      <c r="BA77" s="1305"/>
      <c r="BB77" s="1309" t="s">
        <v>619</v>
      </c>
      <c r="BC77" s="1309"/>
      <c r="BD77" s="1309"/>
      <c r="BE77" s="1309"/>
      <c r="BF77" s="1309"/>
      <c r="BG77" s="1309"/>
      <c r="BH77" s="1309"/>
      <c r="BI77" s="1309"/>
      <c r="BJ77" s="1309"/>
      <c r="BK77" s="1309"/>
      <c r="BL77" s="1309"/>
      <c r="BM77" s="1309"/>
      <c r="BN77" s="1309"/>
      <c r="BO77" s="1309"/>
      <c r="BP77" s="1311">
        <v>17.8</v>
      </c>
      <c r="BQ77" s="1311"/>
      <c r="BR77" s="1311"/>
      <c r="BS77" s="1311"/>
      <c r="BT77" s="1311"/>
      <c r="BU77" s="1311"/>
      <c r="BV77" s="1311"/>
      <c r="BW77" s="1311"/>
      <c r="BX77" s="1311">
        <v>15</v>
      </c>
      <c r="BY77" s="1311"/>
      <c r="BZ77" s="1311"/>
      <c r="CA77" s="1311"/>
      <c r="CB77" s="1311"/>
      <c r="CC77" s="1311"/>
      <c r="CD77" s="1311"/>
      <c r="CE77" s="1311"/>
      <c r="CF77" s="1311">
        <v>12.2</v>
      </c>
      <c r="CG77" s="1311"/>
      <c r="CH77" s="1311"/>
      <c r="CI77" s="1311"/>
      <c r="CJ77" s="1311"/>
      <c r="CK77" s="1311"/>
      <c r="CL77" s="1311"/>
      <c r="CM77" s="1311"/>
      <c r="CN77" s="1311">
        <v>5</v>
      </c>
      <c r="CO77" s="1311"/>
      <c r="CP77" s="1311"/>
      <c r="CQ77" s="1311"/>
      <c r="CR77" s="1311"/>
      <c r="CS77" s="1311"/>
      <c r="CT77" s="1311"/>
      <c r="CU77" s="1311"/>
      <c r="CV77" s="1311">
        <v>5.4</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624</v>
      </c>
      <c r="BC79" s="1309"/>
      <c r="BD79" s="1309"/>
      <c r="BE79" s="1309"/>
      <c r="BF79" s="1309"/>
      <c r="BG79" s="1309"/>
      <c r="BH79" s="1309"/>
      <c r="BI79" s="1309"/>
      <c r="BJ79" s="1309"/>
      <c r="BK79" s="1309"/>
      <c r="BL79" s="1309"/>
      <c r="BM79" s="1309"/>
      <c r="BN79" s="1309"/>
      <c r="BO79" s="1309"/>
      <c r="BP79" s="1311">
        <v>5.3</v>
      </c>
      <c r="BQ79" s="1311"/>
      <c r="BR79" s="1311"/>
      <c r="BS79" s="1311"/>
      <c r="BT79" s="1311"/>
      <c r="BU79" s="1311"/>
      <c r="BV79" s="1311"/>
      <c r="BW79" s="1311"/>
      <c r="BX79" s="1311">
        <v>5</v>
      </c>
      <c r="BY79" s="1311"/>
      <c r="BZ79" s="1311"/>
      <c r="CA79" s="1311"/>
      <c r="CB79" s="1311"/>
      <c r="CC79" s="1311"/>
      <c r="CD79" s="1311"/>
      <c r="CE79" s="1311"/>
      <c r="CF79" s="1311">
        <v>4.8</v>
      </c>
      <c r="CG79" s="1311"/>
      <c r="CH79" s="1311"/>
      <c r="CI79" s="1311"/>
      <c r="CJ79" s="1311"/>
      <c r="CK79" s="1311"/>
      <c r="CL79" s="1311"/>
      <c r="CM79" s="1311"/>
      <c r="CN79" s="1311">
        <v>4.5</v>
      </c>
      <c r="CO79" s="1311"/>
      <c r="CP79" s="1311"/>
      <c r="CQ79" s="1311"/>
      <c r="CR79" s="1311"/>
      <c r="CS79" s="1311"/>
      <c r="CT79" s="1311"/>
      <c r="CU79" s="1311"/>
      <c r="CV79" s="1311">
        <v>4.2</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Mq+/l2e+9XaxhCsvZBeYur0zcXybMdktrgJeepKguMH9z6tEaW7OFbD4Yl3+CWHbQT4sCbLDb7d3tNX64HZOmA==" saltValue="bcIeUvW/+v0wG9JlZNGZy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gOiZG6vNBmM7IPFcqLqohljrRVXZQx1FDrBx8GP9rhc95bcaChW3xhs7U7lEhHybxSLfPZ3QqzUkD7p/oNlHhA==" saltValue="oyMXcw61A79FRseBTF+5r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WLdDRfDsRxOYNckJiaPGzQ51rTTu27gojVNeI3fR+nx2nCzYp/Rf/Vw4Eq5gtukmZ5REOTv9E1lYELwv6+f83Q==" saltValue="0uKEHfb0sWTAdNx/TVsfZ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22675</v>
      </c>
      <c r="E3" s="162"/>
      <c r="F3" s="163">
        <v>44267</v>
      </c>
      <c r="G3" s="164"/>
      <c r="H3" s="165"/>
    </row>
    <row r="4" spans="1:8" x14ac:dyDescent="0.15">
      <c r="A4" s="166"/>
      <c r="B4" s="167"/>
      <c r="C4" s="168"/>
      <c r="D4" s="169">
        <v>8295</v>
      </c>
      <c r="E4" s="170"/>
      <c r="F4" s="171">
        <v>26161</v>
      </c>
      <c r="G4" s="172"/>
      <c r="H4" s="173"/>
    </row>
    <row r="5" spans="1:8" x14ac:dyDescent="0.15">
      <c r="A5" s="154" t="s">
        <v>552</v>
      </c>
      <c r="B5" s="159"/>
      <c r="C5" s="160"/>
      <c r="D5" s="161">
        <v>56989</v>
      </c>
      <c r="E5" s="162"/>
      <c r="F5" s="163">
        <v>40879</v>
      </c>
      <c r="G5" s="164"/>
      <c r="H5" s="165"/>
    </row>
    <row r="6" spans="1:8" x14ac:dyDescent="0.15">
      <c r="A6" s="166"/>
      <c r="B6" s="167"/>
      <c r="C6" s="168"/>
      <c r="D6" s="169">
        <v>26073</v>
      </c>
      <c r="E6" s="170"/>
      <c r="F6" s="171">
        <v>24087</v>
      </c>
      <c r="G6" s="172"/>
      <c r="H6" s="173"/>
    </row>
    <row r="7" spans="1:8" x14ac:dyDescent="0.15">
      <c r="A7" s="154" t="s">
        <v>553</v>
      </c>
      <c r="B7" s="159"/>
      <c r="C7" s="160"/>
      <c r="D7" s="161">
        <v>125840</v>
      </c>
      <c r="E7" s="162"/>
      <c r="F7" s="163">
        <v>42651</v>
      </c>
      <c r="G7" s="164"/>
      <c r="H7" s="165"/>
    </row>
    <row r="8" spans="1:8" x14ac:dyDescent="0.15">
      <c r="A8" s="166"/>
      <c r="B8" s="167"/>
      <c r="C8" s="168"/>
      <c r="D8" s="169">
        <v>62300</v>
      </c>
      <c r="E8" s="170"/>
      <c r="F8" s="171">
        <v>22675</v>
      </c>
      <c r="G8" s="172"/>
      <c r="H8" s="173"/>
    </row>
    <row r="9" spans="1:8" x14ac:dyDescent="0.15">
      <c r="A9" s="154" t="s">
        <v>554</v>
      </c>
      <c r="B9" s="159"/>
      <c r="C9" s="160"/>
      <c r="D9" s="161">
        <v>130673</v>
      </c>
      <c r="E9" s="162"/>
      <c r="F9" s="163">
        <v>43226</v>
      </c>
      <c r="G9" s="164"/>
      <c r="H9" s="165"/>
    </row>
    <row r="10" spans="1:8" x14ac:dyDescent="0.15">
      <c r="A10" s="166"/>
      <c r="B10" s="167"/>
      <c r="C10" s="168"/>
      <c r="D10" s="169">
        <v>45766</v>
      </c>
      <c r="E10" s="170"/>
      <c r="F10" s="171">
        <v>22622</v>
      </c>
      <c r="G10" s="172"/>
      <c r="H10" s="173"/>
    </row>
    <row r="11" spans="1:8" x14ac:dyDescent="0.15">
      <c r="A11" s="154" t="s">
        <v>555</v>
      </c>
      <c r="B11" s="159"/>
      <c r="C11" s="160"/>
      <c r="D11" s="161">
        <v>144981</v>
      </c>
      <c r="E11" s="162"/>
      <c r="F11" s="163">
        <v>42836</v>
      </c>
      <c r="G11" s="164"/>
      <c r="H11" s="165"/>
    </row>
    <row r="12" spans="1:8" x14ac:dyDescent="0.15">
      <c r="A12" s="166"/>
      <c r="B12" s="167"/>
      <c r="C12" s="174"/>
      <c r="D12" s="169">
        <v>23785</v>
      </c>
      <c r="E12" s="170"/>
      <c r="F12" s="171">
        <v>22936</v>
      </c>
      <c r="G12" s="172"/>
      <c r="H12" s="173"/>
    </row>
    <row r="13" spans="1:8" x14ac:dyDescent="0.15">
      <c r="A13" s="154"/>
      <c r="B13" s="159"/>
      <c r="C13" s="175"/>
      <c r="D13" s="176">
        <v>96232</v>
      </c>
      <c r="E13" s="177"/>
      <c r="F13" s="178">
        <v>42772</v>
      </c>
      <c r="G13" s="179"/>
      <c r="H13" s="165"/>
    </row>
    <row r="14" spans="1:8" x14ac:dyDescent="0.15">
      <c r="A14" s="166"/>
      <c r="B14" s="167"/>
      <c r="C14" s="168"/>
      <c r="D14" s="169">
        <v>33244</v>
      </c>
      <c r="E14" s="170"/>
      <c r="F14" s="171">
        <v>23696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8.26</v>
      </c>
      <c r="C19" s="180">
        <f>ROUND(VALUE(SUBSTITUTE(実質収支比率等に係る経年分析!G$48,"▲","-")),2)</f>
        <v>8.57</v>
      </c>
      <c r="D19" s="180">
        <f>ROUND(VALUE(SUBSTITUTE(実質収支比率等に係る経年分析!H$48,"▲","-")),2)</f>
        <v>7.32</v>
      </c>
      <c r="E19" s="180">
        <f>ROUND(VALUE(SUBSTITUTE(実質収支比率等に係る経年分析!I$48,"▲","-")),2)</f>
        <v>7.35</v>
      </c>
      <c r="F19" s="180">
        <f>ROUND(VALUE(SUBSTITUTE(実質収支比率等に係る経年分析!J$48,"▲","-")),2)</f>
        <v>8</v>
      </c>
    </row>
    <row r="20" spans="1:11" x14ac:dyDescent="0.15">
      <c r="A20" s="180" t="s">
        <v>55</v>
      </c>
      <c r="B20" s="180">
        <f>ROUND(VALUE(SUBSTITUTE(実質収支比率等に係る経年分析!F$47,"▲","-")),2)</f>
        <v>31.83</v>
      </c>
      <c r="C20" s="180">
        <f>ROUND(VALUE(SUBSTITUTE(実質収支比率等に係る経年分析!G$47,"▲","-")),2)</f>
        <v>22.39</v>
      </c>
      <c r="D20" s="180">
        <f>ROUND(VALUE(SUBSTITUTE(実質収支比率等に係る経年分析!H$47,"▲","-")),2)</f>
        <v>19.87</v>
      </c>
      <c r="E20" s="180">
        <f>ROUND(VALUE(SUBSTITUTE(実質収支比率等に係る経年分析!I$47,"▲","-")),2)</f>
        <v>20.45</v>
      </c>
      <c r="F20" s="180">
        <f>ROUND(VALUE(SUBSTITUTE(実質収支比率等に係る経年分析!J$47,"▲","-")),2)</f>
        <v>18.87</v>
      </c>
    </row>
    <row r="21" spans="1:11" x14ac:dyDescent="0.15">
      <c r="A21" s="180" t="s">
        <v>56</v>
      </c>
      <c r="B21" s="180">
        <f>IF(ISNUMBER(VALUE(SUBSTITUTE(実質収支比率等に係る経年分析!F$49,"▲","-"))),ROUND(VALUE(SUBSTITUTE(実質収支比率等に係る経年分析!F$49,"▲","-")),2),NA())</f>
        <v>1.4</v>
      </c>
      <c r="C21" s="180">
        <f>IF(ISNUMBER(VALUE(SUBSTITUTE(実質収支比率等に係る経年分析!G$49,"▲","-"))),ROUND(VALUE(SUBSTITUTE(実質収支比率等に係る経年分析!G$49,"▲","-")),2),NA())</f>
        <v>-14.03</v>
      </c>
      <c r="D21" s="180">
        <f>IF(ISNUMBER(VALUE(SUBSTITUTE(実質収支比率等に係る経年分析!H$49,"▲","-"))),ROUND(VALUE(SUBSTITUTE(実質収支比率等に係る経年分析!H$49,"▲","-")),2),NA())</f>
        <v>-8.35</v>
      </c>
      <c r="E21" s="180">
        <f>IF(ISNUMBER(VALUE(SUBSTITUTE(実質収支比率等に係る経年分析!I$49,"▲","-"))),ROUND(VALUE(SUBSTITUTE(実質収支比率等に係る経年分析!I$49,"▲","-")),2),NA())</f>
        <v>-0.83</v>
      </c>
      <c r="F21" s="180">
        <f>IF(ISNUMBER(VALUE(SUBSTITUTE(実質収支比率等に係る経年分析!J$49,"▲","-"))),ROUND(VALUE(SUBSTITUTE(実質収支比率等に係る経年分析!J$49,"▲","-")),2),NA())</f>
        <v>-3.43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6.44</v>
      </c>
      <c r="C28" s="181" t="e">
        <f>IF(ROUND(VALUE(SUBSTITUTE(連結実質赤字比率に係る赤字・黒字の構成分析!F$42,"▲", "-")), 2) &gt;= 0, ABS(ROUND(VALUE(SUBSTITUTE(連結実質赤字比率に係る赤字・黒字の構成分析!F$42,"▲", "-")), 2)), NA())</f>
        <v>#N/A</v>
      </c>
      <c r="D28" s="181">
        <f>IF(ROUND(VALUE(SUBSTITUTE(連結実質赤字比率に係る赤字・黒字の構成分析!G$42,"▲", "-")), 2) &lt; 0, ABS(ROUND(VALUE(SUBSTITUTE(連結実質赤字比率に係る赤字・黒字の構成分析!G$42,"▲", "-")), 2)), NA())</f>
        <v>5.07</v>
      </c>
      <c r="E28" s="181" t="e">
        <f>IF(ROUND(VALUE(SUBSTITUTE(連結実質赤字比率に係る赤字・黒字の構成分析!G$42,"▲", "-")), 2) &gt;= 0, ABS(ROUND(VALUE(SUBSTITUTE(連結実質赤字比率に係る赤字・黒字の構成分析!G$42,"▲", "-")), 2)), NA())</f>
        <v>#N/A</v>
      </c>
      <c r="F28" s="181">
        <f>IF(ROUND(VALUE(SUBSTITUTE(連結実質赤字比率に係る赤字・黒字の構成分析!H$42,"▲", "-")), 2) &lt; 0, ABS(ROUND(VALUE(SUBSTITUTE(連結実質赤字比率に係る赤字・黒字の構成分析!H$42,"▲", "-")), 2)), NA())</f>
        <v>3.01</v>
      </c>
      <c r="G28" s="181" t="e">
        <f>IF(ROUND(VALUE(SUBSTITUTE(連結実質赤字比率に係る赤字・黒字の構成分析!H$42,"▲", "-")), 2) &gt;= 0, ABS(ROUND(VALUE(SUBSTITUTE(連結実質赤字比率に係る赤字・黒字の構成分析!H$42,"▲", "-")), 2)), NA())</f>
        <v>#N/A</v>
      </c>
      <c r="H28" s="181">
        <f>IF(ROUND(VALUE(SUBSTITUTE(連結実質赤字比率に係る赤字・黒字の構成分析!I$42,"▲", "-")), 2) &lt; 0, ABS(ROUND(VALUE(SUBSTITUTE(連結実質赤字比率に係る赤字・黒字の構成分析!I$42,"▲", "-")), 2)), NA())</f>
        <v>1.42</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特別会計介護サービス事業費</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特別会計後期高齢者医療事業費</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0.31</v>
      </c>
    </row>
    <row r="31" spans="1:11" x14ac:dyDescent="0.15">
      <c r="A31" s="181" t="str">
        <f>IF(連結実質赤字比率に係る赤字・黒字の構成分析!C$39="",NA(),連結実質赤字比率に係る赤字・黒字の構成分析!C$39)</f>
        <v>特別会計介護保険事業費</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1.36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1.68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1.24</v>
      </c>
    </row>
    <row r="32" spans="1:11" x14ac:dyDescent="0.15">
      <c r="A32" s="181" t="str">
        <f>IF(連結実質赤字比率に係る赤字・黒字の構成分析!C$38="",NA(),連結実質赤字比率に係る赤字・黒字の構成分析!C$38)</f>
        <v>病院事業会計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7.78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5.0599999999999996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2.31</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8.26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8.56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7.31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7.99</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9.74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9.59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9.1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8.6</v>
      </c>
    </row>
    <row r="35" spans="1:16" x14ac:dyDescent="0.15">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15.47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16.559999999999999</v>
      </c>
    </row>
    <row r="36" spans="1:16" x14ac:dyDescent="0.15">
      <c r="A36" s="181" t="str">
        <f>IF(連結実質赤字比率に係る赤字・黒字の構成分析!C$34="",NA(),連結実質赤字比率に係る赤字・黒字の構成分析!C$34)</f>
        <v>競艇事業会計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11.49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22.35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23.57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2563</v>
      </c>
      <c r="E42" s="182"/>
      <c r="F42" s="182"/>
      <c r="G42" s="182">
        <f>'実質公債費比率（分子）の構造'!L$52</f>
        <v>2621</v>
      </c>
      <c r="H42" s="182"/>
      <c r="I42" s="182"/>
      <c r="J42" s="182">
        <f>'実質公債費比率（分子）の構造'!M$52</f>
        <v>2567</v>
      </c>
      <c r="K42" s="182"/>
      <c r="L42" s="182"/>
      <c r="M42" s="182">
        <f>'実質公債費比率（分子）の構造'!N$52</f>
        <v>2662</v>
      </c>
      <c r="N42" s="182"/>
      <c r="O42" s="182"/>
      <c r="P42" s="182">
        <f>'実質公債費比率（分子）の構造'!O$52</f>
        <v>2363</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58</v>
      </c>
      <c r="C44" s="182"/>
      <c r="D44" s="182"/>
      <c r="E44" s="182">
        <f>'実質公債費比率（分子）の構造'!L$50</f>
        <v>19</v>
      </c>
      <c r="F44" s="182"/>
      <c r="G44" s="182"/>
      <c r="H44" s="182">
        <f>'実質公債費比率（分子）の構造'!M$50</f>
        <v>101</v>
      </c>
      <c r="I44" s="182"/>
      <c r="J44" s="182"/>
      <c r="K44" s="182">
        <f>'実質公債費比率（分子）の構造'!N$50</f>
        <v>100</v>
      </c>
      <c r="L44" s="182"/>
      <c r="M44" s="182"/>
      <c r="N44" s="182">
        <f>'実質公債費比率（分子）の構造'!O$50</f>
        <v>225</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207</v>
      </c>
      <c r="C46" s="182"/>
      <c r="D46" s="182"/>
      <c r="E46" s="182">
        <f>'実質公債費比率（分子）の構造'!L$48</f>
        <v>196</v>
      </c>
      <c r="F46" s="182"/>
      <c r="G46" s="182"/>
      <c r="H46" s="182">
        <f>'実質公債費比率（分子）の構造'!M$48</f>
        <v>192</v>
      </c>
      <c r="I46" s="182"/>
      <c r="J46" s="182"/>
      <c r="K46" s="182">
        <f>'実質公債費比率（分子）の構造'!N$48</f>
        <v>187</v>
      </c>
      <c r="L46" s="182"/>
      <c r="M46" s="182"/>
      <c r="N46" s="182">
        <f>'実質公債費比率（分子）の構造'!O$48</f>
        <v>180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2366</v>
      </c>
      <c r="C49" s="182"/>
      <c r="D49" s="182"/>
      <c r="E49" s="182">
        <f>'実質公債費比率（分子）の構造'!L$45</f>
        <v>2363</v>
      </c>
      <c r="F49" s="182"/>
      <c r="G49" s="182"/>
      <c r="H49" s="182">
        <f>'実質公債費比率（分子）の構造'!M$45</f>
        <v>2514</v>
      </c>
      <c r="I49" s="182"/>
      <c r="J49" s="182"/>
      <c r="K49" s="182">
        <f>'実質公債費比率（分子）の構造'!N$45</f>
        <v>2601</v>
      </c>
      <c r="L49" s="182"/>
      <c r="M49" s="182"/>
      <c r="N49" s="182">
        <f>'実質公債費比率（分子）の構造'!O$45</f>
        <v>2633</v>
      </c>
      <c r="O49" s="182"/>
      <c r="P49" s="182"/>
    </row>
    <row r="50" spans="1:16" x14ac:dyDescent="0.15">
      <c r="A50" s="182" t="s">
        <v>70</v>
      </c>
      <c r="B50" s="182" t="e">
        <f>NA()</f>
        <v>#N/A</v>
      </c>
      <c r="C50" s="182">
        <f>IF(ISNUMBER('実質公債費比率（分子）の構造'!K$53),'実質公債費比率（分子）の構造'!K$53,NA())</f>
        <v>68</v>
      </c>
      <c r="D50" s="182" t="e">
        <f>NA()</f>
        <v>#N/A</v>
      </c>
      <c r="E50" s="182" t="e">
        <f>NA()</f>
        <v>#N/A</v>
      </c>
      <c r="F50" s="182">
        <f>IF(ISNUMBER('実質公債費比率（分子）の構造'!L$53),'実質公債費比率（分子）の構造'!L$53,NA())</f>
        <v>-43</v>
      </c>
      <c r="G50" s="182" t="e">
        <f>NA()</f>
        <v>#N/A</v>
      </c>
      <c r="H50" s="182" t="e">
        <f>NA()</f>
        <v>#N/A</v>
      </c>
      <c r="I50" s="182">
        <f>IF(ISNUMBER('実質公債費比率（分子）の構造'!M$53),'実質公債費比率（分子）の構造'!M$53,NA())</f>
        <v>240</v>
      </c>
      <c r="J50" s="182" t="e">
        <f>NA()</f>
        <v>#N/A</v>
      </c>
      <c r="K50" s="182" t="e">
        <f>NA()</f>
        <v>#N/A</v>
      </c>
      <c r="L50" s="182">
        <f>IF(ISNUMBER('実質公債費比率（分子）の構造'!N$53),'実質公債費比率（分子）の構造'!N$53,NA())</f>
        <v>226</v>
      </c>
      <c r="M50" s="182" t="e">
        <f>NA()</f>
        <v>#N/A</v>
      </c>
      <c r="N50" s="182" t="e">
        <f>NA()</f>
        <v>#N/A</v>
      </c>
      <c r="O50" s="182">
        <f>IF(ISNUMBER('実質公債費比率（分子）の構造'!O$53),'実質公債費比率（分子）の構造'!O$53,NA())</f>
        <v>675</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25013</v>
      </c>
      <c r="E56" s="181"/>
      <c r="F56" s="181"/>
      <c r="G56" s="181">
        <f>'将来負担比率（分子）の構造'!J$52</f>
        <v>28033</v>
      </c>
      <c r="H56" s="181"/>
      <c r="I56" s="181"/>
      <c r="J56" s="181">
        <f>'将来負担比率（分子）の構造'!K$52</f>
        <v>27860</v>
      </c>
      <c r="K56" s="181"/>
      <c r="L56" s="181"/>
      <c r="M56" s="181">
        <f>'将来負担比率（分子）の構造'!L$52</f>
        <v>28287</v>
      </c>
      <c r="N56" s="181"/>
      <c r="O56" s="181"/>
      <c r="P56" s="181">
        <f>'将来負担比率（分子）の構造'!M$52</f>
        <v>29385</v>
      </c>
    </row>
    <row r="57" spans="1:16" x14ac:dyDescent="0.15">
      <c r="A57" s="181" t="s">
        <v>42</v>
      </c>
      <c r="B57" s="181"/>
      <c r="C57" s="181"/>
      <c r="D57" s="181">
        <f>'将来負担比率（分子）の構造'!I$51</f>
        <v>6037</v>
      </c>
      <c r="E57" s="181"/>
      <c r="F57" s="181"/>
      <c r="G57" s="181">
        <f>'将来負担比率（分子）の構造'!J$51</f>
        <v>7105</v>
      </c>
      <c r="H57" s="181"/>
      <c r="I57" s="181"/>
      <c r="J57" s="181">
        <f>'将来負担比率（分子）の構造'!K$51</f>
        <v>7062</v>
      </c>
      <c r="K57" s="181"/>
      <c r="L57" s="181"/>
      <c r="M57" s="181">
        <f>'将来負担比率（分子）の構造'!L$51</f>
        <v>14376</v>
      </c>
      <c r="N57" s="181"/>
      <c r="O57" s="181"/>
      <c r="P57" s="181">
        <f>'将来負担比率（分子）の構造'!M$51</f>
        <v>13263</v>
      </c>
    </row>
    <row r="58" spans="1:16" x14ac:dyDescent="0.15">
      <c r="A58" s="181" t="s">
        <v>41</v>
      </c>
      <c r="B58" s="181"/>
      <c r="C58" s="181"/>
      <c r="D58" s="181">
        <f>'将来負担比率（分子）の構造'!I$50</f>
        <v>28025</v>
      </c>
      <c r="E58" s="181"/>
      <c r="F58" s="181"/>
      <c r="G58" s="181">
        <f>'将来負担比率（分子）の構造'!J$50</f>
        <v>29069</v>
      </c>
      <c r="H58" s="181"/>
      <c r="I58" s="181"/>
      <c r="J58" s="181">
        <f>'将来負担比率（分子）の構造'!K$50</f>
        <v>26740</v>
      </c>
      <c r="K58" s="181"/>
      <c r="L58" s="181"/>
      <c r="M58" s="181">
        <f>'将来負担比率（分子）の構造'!L$50</f>
        <v>26949</v>
      </c>
      <c r="N58" s="181"/>
      <c r="O58" s="181"/>
      <c r="P58" s="181">
        <f>'将来負担比率（分子）の構造'!M$50</f>
        <v>26961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8033</v>
      </c>
      <c r="C62" s="181"/>
      <c r="D62" s="181"/>
      <c r="E62" s="181">
        <f>'将来負担比率（分子）の構造'!J$45</f>
        <v>7772</v>
      </c>
      <c r="F62" s="181"/>
      <c r="G62" s="181"/>
      <c r="H62" s="181">
        <f>'将来負担比率（分子）の構造'!K$45</f>
        <v>7420</v>
      </c>
      <c r="I62" s="181"/>
      <c r="J62" s="181"/>
      <c r="K62" s="181">
        <f>'将来負担比率（分子）の構造'!L$45</f>
        <v>6990</v>
      </c>
      <c r="L62" s="181"/>
      <c r="M62" s="181"/>
      <c r="N62" s="181">
        <f>'将来負担比率（分子）の構造'!M$45</f>
        <v>6769</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2047</v>
      </c>
      <c r="C64" s="181"/>
      <c r="D64" s="181"/>
      <c r="E64" s="181">
        <f>'将来負担比率（分子）の構造'!J$43</f>
        <v>1876</v>
      </c>
      <c r="F64" s="181"/>
      <c r="G64" s="181"/>
      <c r="H64" s="181">
        <f>'将来負担比率（分子）の構造'!K$43</f>
        <v>1808</v>
      </c>
      <c r="I64" s="181"/>
      <c r="J64" s="181"/>
      <c r="K64" s="181">
        <f>'将来負担比率（分子）の構造'!L$43</f>
        <v>1840</v>
      </c>
      <c r="L64" s="181"/>
      <c r="M64" s="181"/>
      <c r="N64" s="181">
        <f>'将来負担比率（分子）の構造'!M$43</f>
        <v>1867</v>
      </c>
      <c r="O64" s="181"/>
      <c r="P64" s="181"/>
    </row>
    <row r="65" spans="1:16" x14ac:dyDescent="0.15">
      <c r="A65" s="181" t="s">
        <v>32</v>
      </c>
      <c r="B65" s="181">
        <f>'将来負担比率（分子）の構造'!I$42</f>
        <v>6024</v>
      </c>
      <c r="C65" s="181"/>
      <c r="D65" s="181"/>
      <c r="E65" s="181">
        <f>'将来負担比率（分子）の構造'!J$42</f>
        <v>15561</v>
      </c>
      <c r="F65" s="181"/>
      <c r="G65" s="181"/>
      <c r="H65" s="181">
        <f>'将来負担比率（分子）の構造'!K$42</f>
        <v>10781</v>
      </c>
      <c r="I65" s="181"/>
      <c r="J65" s="181"/>
      <c r="K65" s="181">
        <f>'将来負担比率（分子）の構造'!L$42</f>
        <v>8473</v>
      </c>
      <c r="L65" s="181"/>
      <c r="M65" s="181"/>
      <c r="N65" s="181">
        <f>'将来負担比率（分子）の構造'!M$42</f>
        <v>7551</v>
      </c>
      <c r="O65" s="181"/>
      <c r="P65" s="181"/>
    </row>
    <row r="66" spans="1:16" x14ac:dyDescent="0.15">
      <c r="A66" s="181" t="s">
        <v>31</v>
      </c>
      <c r="B66" s="181">
        <f>'将来負担比率（分子）の構造'!I$41</f>
        <v>29932</v>
      </c>
      <c r="C66" s="181"/>
      <c r="D66" s="181"/>
      <c r="E66" s="181">
        <f>'将来負担比率（分子）の構造'!J$41</f>
        <v>31404</v>
      </c>
      <c r="F66" s="181"/>
      <c r="G66" s="181"/>
      <c r="H66" s="181">
        <f>'将来負担比率（分子）の構造'!K$41</f>
        <v>35393</v>
      </c>
      <c r="I66" s="181"/>
      <c r="J66" s="181"/>
      <c r="K66" s="181">
        <f>'将来負担比率（分子）の構造'!L$41</f>
        <v>44869</v>
      </c>
      <c r="L66" s="181"/>
      <c r="M66" s="181"/>
      <c r="N66" s="181">
        <f>'将来負担比率（分子）の構造'!M$41</f>
        <v>48752</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5159</v>
      </c>
      <c r="C72" s="185">
        <f>基金残高に係る経年分析!G55</f>
        <v>5399</v>
      </c>
      <c r="D72" s="185">
        <f>基金残高に係る経年分析!H55</f>
        <v>5006</v>
      </c>
    </row>
    <row r="73" spans="1:16" x14ac:dyDescent="0.15">
      <c r="A73" s="184" t="s">
        <v>77</v>
      </c>
      <c r="B73" s="185">
        <f>基金残高に係る経年分析!F56</f>
        <v>1362</v>
      </c>
      <c r="C73" s="185">
        <f>基金残高に係る経年分析!G56</f>
        <v>1663</v>
      </c>
      <c r="D73" s="185">
        <f>基金残高に係る経年分析!H56</f>
        <v>1914</v>
      </c>
    </row>
    <row r="74" spans="1:16" x14ac:dyDescent="0.15">
      <c r="A74" s="184" t="s">
        <v>78</v>
      </c>
      <c r="B74" s="185">
        <f>基金残高に係る経年分析!F57</f>
        <v>18314</v>
      </c>
      <c r="C74" s="185">
        <f>基金残高に係る経年分析!G57</f>
        <v>17825</v>
      </c>
      <c r="D74" s="185">
        <f>基金残高に係る経年分析!H57</f>
        <v>17369</v>
      </c>
    </row>
  </sheetData>
  <sheetProtection algorithmName="SHA-512" hashValue="XEk9idNNZLZdzNuJIEa7G3j2m4mJ5XnoS93JGYMCtO7UO3h3YZ+W8Acm8XTOdY0zS/rI38PogMBpAO5P16fJLg==" saltValue="cg5uZQ1WkQDDo7XBgmutg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209</v>
      </c>
      <c r="DI1" s="622"/>
      <c r="DJ1" s="622"/>
      <c r="DK1" s="622"/>
      <c r="DL1" s="622"/>
      <c r="DM1" s="622"/>
      <c r="DN1" s="623"/>
      <c r="DO1" s="226"/>
      <c r="DP1" s="621" t="s">
        <v>210</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212</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213</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214</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215</v>
      </c>
      <c r="S4" s="625"/>
      <c r="T4" s="625"/>
      <c r="U4" s="625"/>
      <c r="V4" s="625"/>
      <c r="W4" s="625"/>
      <c r="X4" s="625"/>
      <c r="Y4" s="626"/>
      <c r="Z4" s="624" t="s">
        <v>216</v>
      </c>
      <c r="AA4" s="625"/>
      <c r="AB4" s="625"/>
      <c r="AC4" s="626"/>
      <c r="AD4" s="624" t="s">
        <v>217</v>
      </c>
      <c r="AE4" s="625"/>
      <c r="AF4" s="625"/>
      <c r="AG4" s="625"/>
      <c r="AH4" s="625"/>
      <c r="AI4" s="625"/>
      <c r="AJ4" s="625"/>
      <c r="AK4" s="626"/>
      <c r="AL4" s="624" t="s">
        <v>216</v>
      </c>
      <c r="AM4" s="625"/>
      <c r="AN4" s="625"/>
      <c r="AO4" s="626"/>
      <c r="AP4" s="630" t="s">
        <v>218</v>
      </c>
      <c r="AQ4" s="630"/>
      <c r="AR4" s="630"/>
      <c r="AS4" s="630"/>
      <c r="AT4" s="630"/>
      <c r="AU4" s="630"/>
      <c r="AV4" s="630"/>
      <c r="AW4" s="630"/>
      <c r="AX4" s="630"/>
      <c r="AY4" s="630"/>
      <c r="AZ4" s="630"/>
      <c r="BA4" s="630"/>
      <c r="BB4" s="630"/>
      <c r="BC4" s="630"/>
      <c r="BD4" s="630"/>
      <c r="BE4" s="630"/>
      <c r="BF4" s="630"/>
      <c r="BG4" s="630" t="s">
        <v>219</v>
      </c>
      <c r="BH4" s="630"/>
      <c r="BI4" s="630"/>
      <c r="BJ4" s="630"/>
      <c r="BK4" s="630"/>
      <c r="BL4" s="630"/>
      <c r="BM4" s="630"/>
      <c r="BN4" s="630"/>
      <c r="BO4" s="630" t="s">
        <v>216</v>
      </c>
      <c r="BP4" s="630"/>
      <c r="BQ4" s="630"/>
      <c r="BR4" s="630"/>
      <c r="BS4" s="630" t="s">
        <v>220</v>
      </c>
      <c r="BT4" s="630"/>
      <c r="BU4" s="630"/>
      <c r="BV4" s="630"/>
      <c r="BW4" s="630"/>
      <c r="BX4" s="630"/>
      <c r="BY4" s="630"/>
      <c r="BZ4" s="630"/>
      <c r="CA4" s="630"/>
      <c r="CB4" s="630"/>
      <c r="CD4" s="627" t="s">
        <v>221</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222</v>
      </c>
      <c r="C5" s="632"/>
      <c r="D5" s="632"/>
      <c r="E5" s="632"/>
      <c r="F5" s="632"/>
      <c r="G5" s="632"/>
      <c r="H5" s="632"/>
      <c r="I5" s="632"/>
      <c r="J5" s="632"/>
      <c r="K5" s="632"/>
      <c r="L5" s="632"/>
      <c r="M5" s="632"/>
      <c r="N5" s="632"/>
      <c r="O5" s="632"/>
      <c r="P5" s="632"/>
      <c r="Q5" s="633"/>
      <c r="R5" s="634">
        <v>24061627</v>
      </c>
      <c r="S5" s="635"/>
      <c r="T5" s="635"/>
      <c r="U5" s="635"/>
      <c r="V5" s="635"/>
      <c r="W5" s="635"/>
      <c r="X5" s="635"/>
      <c r="Y5" s="636"/>
      <c r="Z5" s="637">
        <v>34.5</v>
      </c>
      <c r="AA5" s="637"/>
      <c r="AB5" s="637"/>
      <c r="AC5" s="637"/>
      <c r="AD5" s="638">
        <v>21777268</v>
      </c>
      <c r="AE5" s="638"/>
      <c r="AF5" s="638"/>
      <c r="AG5" s="638"/>
      <c r="AH5" s="638"/>
      <c r="AI5" s="638"/>
      <c r="AJ5" s="638"/>
      <c r="AK5" s="638"/>
      <c r="AL5" s="639">
        <v>83</v>
      </c>
      <c r="AM5" s="640"/>
      <c r="AN5" s="640"/>
      <c r="AO5" s="641"/>
      <c r="AP5" s="631" t="s">
        <v>223</v>
      </c>
      <c r="AQ5" s="632"/>
      <c r="AR5" s="632"/>
      <c r="AS5" s="632"/>
      <c r="AT5" s="632"/>
      <c r="AU5" s="632"/>
      <c r="AV5" s="632"/>
      <c r="AW5" s="632"/>
      <c r="AX5" s="632"/>
      <c r="AY5" s="632"/>
      <c r="AZ5" s="632"/>
      <c r="BA5" s="632"/>
      <c r="BB5" s="632"/>
      <c r="BC5" s="632"/>
      <c r="BD5" s="632"/>
      <c r="BE5" s="632"/>
      <c r="BF5" s="633"/>
      <c r="BG5" s="645">
        <v>21701361</v>
      </c>
      <c r="BH5" s="646"/>
      <c r="BI5" s="646"/>
      <c r="BJ5" s="646"/>
      <c r="BK5" s="646"/>
      <c r="BL5" s="646"/>
      <c r="BM5" s="646"/>
      <c r="BN5" s="647"/>
      <c r="BO5" s="648">
        <v>90.2</v>
      </c>
      <c r="BP5" s="648"/>
      <c r="BQ5" s="648"/>
      <c r="BR5" s="648"/>
      <c r="BS5" s="649">
        <v>158148</v>
      </c>
      <c r="BT5" s="649"/>
      <c r="BU5" s="649"/>
      <c r="BV5" s="649"/>
      <c r="BW5" s="649"/>
      <c r="BX5" s="649"/>
      <c r="BY5" s="649"/>
      <c r="BZ5" s="649"/>
      <c r="CA5" s="649"/>
      <c r="CB5" s="653"/>
      <c r="CD5" s="627" t="s">
        <v>218</v>
      </c>
      <c r="CE5" s="628"/>
      <c r="CF5" s="628"/>
      <c r="CG5" s="628"/>
      <c r="CH5" s="628"/>
      <c r="CI5" s="628"/>
      <c r="CJ5" s="628"/>
      <c r="CK5" s="628"/>
      <c r="CL5" s="628"/>
      <c r="CM5" s="628"/>
      <c r="CN5" s="628"/>
      <c r="CO5" s="628"/>
      <c r="CP5" s="628"/>
      <c r="CQ5" s="629"/>
      <c r="CR5" s="627" t="s">
        <v>224</v>
      </c>
      <c r="CS5" s="628"/>
      <c r="CT5" s="628"/>
      <c r="CU5" s="628"/>
      <c r="CV5" s="628"/>
      <c r="CW5" s="628"/>
      <c r="CX5" s="628"/>
      <c r="CY5" s="629"/>
      <c r="CZ5" s="627" t="s">
        <v>216</v>
      </c>
      <c r="DA5" s="628"/>
      <c r="DB5" s="628"/>
      <c r="DC5" s="629"/>
      <c r="DD5" s="627" t="s">
        <v>225</v>
      </c>
      <c r="DE5" s="628"/>
      <c r="DF5" s="628"/>
      <c r="DG5" s="628"/>
      <c r="DH5" s="628"/>
      <c r="DI5" s="628"/>
      <c r="DJ5" s="628"/>
      <c r="DK5" s="628"/>
      <c r="DL5" s="628"/>
      <c r="DM5" s="628"/>
      <c r="DN5" s="628"/>
      <c r="DO5" s="628"/>
      <c r="DP5" s="629"/>
      <c r="DQ5" s="627" t="s">
        <v>226</v>
      </c>
      <c r="DR5" s="628"/>
      <c r="DS5" s="628"/>
      <c r="DT5" s="628"/>
      <c r="DU5" s="628"/>
      <c r="DV5" s="628"/>
      <c r="DW5" s="628"/>
      <c r="DX5" s="628"/>
      <c r="DY5" s="628"/>
      <c r="DZ5" s="628"/>
      <c r="EA5" s="628"/>
      <c r="EB5" s="628"/>
      <c r="EC5" s="629"/>
    </row>
    <row r="6" spans="2:143" ht="11.25" customHeight="1" x14ac:dyDescent="0.15">
      <c r="B6" s="642" t="s">
        <v>227</v>
      </c>
      <c r="C6" s="643"/>
      <c r="D6" s="643"/>
      <c r="E6" s="643"/>
      <c r="F6" s="643"/>
      <c r="G6" s="643"/>
      <c r="H6" s="643"/>
      <c r="I6" s="643"/>
      <c r="J6" s="643"/>
      <c r="K6" s="643"/>
      <c r="L6" s="643"/>
      <c r="M6" s="643"/>
      <c r="N6" s="643"/>
      <c r="O6" s="643"/>
      <c r="P6" s="643"/>
      <c r="Q6" s="644"/>
      <c r="R6" s="645">
        <v>263328</v>
      </c>
      <c r="S6" s="646"/>
      <c r="T6" s="646"/>
      <c r="U6" s="646"/>
      <c r="V6" s="646"/>
      <c r="W6" s="646"/>
      <c r="X6" s="646"/>
      <c r="Y6" s="647"/>
      <c r="Z6" s="648">
        <v>0.4</v>
      </c>
      <c r="AA6" s="648"/>
      <c r="AB6" s="648"/>
      <c r="AC6" s="648"/>
      <c r="AD6" s="649">
        <v>263328</v>
      </c>
      <c r="AE6" s="649"/>
      <c r="AF6" s="649"/>
      <c r="AG6" s="649"/>
      <c r="AH6" s="649"/>
      <c r="AI6" s="649"/>
      <c r="AJ6" s="649"/>
      <c r="AK6" s="649"/>
      <c r="AL6" s="650">
        <v>1</v>
      </c>
      <c r="AM6" s="651"/>
      <c r="AN6" s="651"/>
      <c r="AO6" s="652"/>
      <c r="AP6" s="642" t="s">
        <v>228</v>
      </c>
      <c r="AQ6" s="643"/>
      <c r="AR6" s="643"/>
      <c r="AS6" s="643"/>
      <c r="AT6" s="643"/>
      <c r="AU6" s="643"/>
      <c r="AV6" s="643"/>
      <c r="AW6" s="643"/>
      <c r="AX6" s="643"/>
      <c r="AY6" s="643"/>
      <c r="AZ6" s="643"/>
      <c r="BA6" s="643"/>
      <c r="BB6" s="643"/>
      <c r="BC6" s="643"/>
      <c r="BD6" s="643"/>
      <c r="BE6" s="643"/>
      <c r="BF6" s="644"/>
      <c r="BG6" s="645">
        <v>21701361</v>
      </c>
      <c r="BH6" s="646"/>
      <c r="BI6" s="646"/>
      <c r="BJ6" s="646"/>
      <c r="BK6" s="646"/>
      <c r="BL6" s="646"/>
      <c r="BM6" s="646"/>
      <c r="BN6" s="647"/>
      <c r="BO6" s="648">
        <v>90.2</v>
      </c>
      <c r="BP6" s="648"/>
      <c r="BQ6" s="648"/>
      <c r="BR6" s="648"/>
      <c r="BS6" s="649">
        <v>158148</v>
      </c>
      <c r="BT6" s="649"/>
      <c r="BU6" s="649"/>
      <c r="BV6" s="649"/>
      <c r="BW6" s="649"/>
      <c r="BX6" s="649"/>
      <c r="BY6" s="649"/>
      <c r="BZ6" s="649"/>
      <c r="CA6" s="649"/>
      <c r="CB6" s="653"/>
      <c r="CD6" s="656" t="s">
        <v>229</v>
      </c>
      <c r="CE6" s="657"/>
      <c r="CF6" s="657"/>
      <c r="CG6" s="657"/>
      <c r="CH6" s="657"/>
      <c r="CI6" s="657"/>
      <c r="CJ6" s="657"/>
      <c r="CK6" s="657"/>
      <c r="CL6" s="657"/>
      <c r="CM6" s="657"/>
      <c r="CN6" s="657"/>
      <c r="CO6" s="657"/>
      <c r="CP6" s="657"/>
      <c r="CQ6" s="658"/>
      <c r="CR6" s="645">
        <v>449039</v>
      </c>
      <c r="CS6" s="646"/>
      <c r="CT6" s="646"/>
      <c r="CU6" s="646"/>
      <c r="CV6" s="646"/>
      <c r="CW6" s="646"/>
      <c r="CX6" s="646"/>
      <c r="CY6" s="647"/>
      <c r="CZ6" s="639">
        <v>0.7</v>
      </c>
      <c r="DA6" s="640"/>
      <c r="DB6" s="640"/>
      <c r="DC6" s="659"/>
      <c r="DD6" s="654">
        <v>1350</v>
      </c>
      <c r="DE6" s="646"/>
      <c r="DF6" s="646"/>
      <c r="DG6" s="646"/>
      <c r="DH6" s="646"/>
      <c r="DI6" s="646"/>
      <c r="DJ6" s="646"/>
      <c r="DK6" s="646"/>
      <c r="DL6" s="646"/>
      <c r="DM6" s="646"/>
      <c r="DN6" s="646"/>
      <c r="DO6" s="646"/>
      <c r="DP6" s="647"/>
      <c r="DQ6" s="654">
        <v>449039</v>
      </c>
      <c r="DR6" s="646"/>
      <c r="DS6" s="646"/>
      <c r="DT6" s="646"/>
      <c r="DU6" s="646"/>
      <c r="DV6" s="646"/>
      <c r="DW6" s="646"/>
      <c r="DX6" s="646"/>
      <c r="DY6" s="646"/>
      <c r="DZ6" s="646"/>
      <c r="EA6" s="646"/>
      <c r="EB6" s="646"/>
      <c r="EC6" s="655"/>
    </row>
    <row r="7" spans="2:143" ht="11.25" customHeight="1" x14ac:dyDescent="0.15">
      <c r="B7" s="642" t="s">
        <v>230</v>
      </c>
      <c r="C7" s="643"/>
      <c r="D7" s="643"/>
      <c r="E7" s="643"/>
      <c r="F7" s="643"/>
      <c r="G7" s="643"/>
      <c r="H7" s="643"/>
      <c r="I7" s="643"/>
      <c r="J7" s="643"/>
      <c r="K7" s="643"/>
      <c r="L7" s="643"/>
      <c r="M7" s="643"/>
      <c r="N7" s="643"/>
      <c r="O7" s="643"/>
      <c r="P7" s="643"/>
      <c r="Q7" s="644"/>
      <c r="R7" s="645">
        <v>38370</v>
      </c>
      <c r="S7" s="646"/>
      <c r="T7" s="646"/>
      <c r="U7" s="646"/>
      <c r="V7" s="646"/>
      <c r="W7" s="646"/>
      <c r="X7" s="646"/>
      <c r="Y7" s="647"/>
      <c r="Z7" s="648">
        <v>0.1</v>
      </c>
      <c r="AA7" s="648"/>
      <c r="AB7" s="648"/>
      <c r="AC7" s="648"/>
      <c r="AD7" s="649">
        <v>38370</v>
      </c>
      <c r="AE7" s="649"/>
      <c r="AF7" s="649"/>
      <c r="AG7" s="649"/>
      <c r="AH7" s="649"/>
      <c r="AI7" s="649"/>
      <c r="AJ7" s="649"/>
      <c r="AK7" s="649"/>
      <c r="AL7" s="650">
        <v>0.1</v>
      </c>
      <c r="AM7" s="651"/>
      <c r="AN7" s="651"/>
      <c r="AO7" s="652"/>
      <c r="AP7" s="642" t="s">
        <v>231</v>
      </c>
      <c r="AQ7" s="643"/>
      <c r="AR7" s="643"/>
      <c r="AS7" s="643"/>
      <c r="AT7" s="643"/>
      <c r="AU7" s="643"/>
      <c r="AV7" s="643"/>
      <c r="AW7" s="643"/>
      <c r="AX7" s="643"/>
      <c r="AY7" s="643"/>
      <c r="AZ7" s="643"/>
      <c r="BA7" s="643"/>
      <c r="BB7" s="643"/>
      <c r="BC7" s="643"/>
      <c r="BD7" s="643"/>
      <c r="BE7" s="643"/>
      <c r="BF7" s="644"/>
      <c r="BG7" s="645">
        <v>11689427</v>
      </c>
      <c r="BH7" s="646"/>
      <c r="BI7" s="646"/>
      <c r="BJ7" s="646"/>
      <c r="BK7" s="646"/>
      <c r="BL7" s="646"/>
      <c r="BM7" s="646"/>
      <c r="BN7" s="647"/>
      <c r="BO7" s="648">
        <v>48.6</v>
      </c>
      <c r="BP7" s="648"/>
      <c r="BQ7" s="648"/>
      <c r="BR7" s="648"/>
      <c r="BS7" s="649">
        <v>158148</v>
      </c>
      <c r="BT7" s="649"/>
      <c r="BU7" s="649"/>
      <c r="BV7" s="649"/>
      <c r="BW7" s="649"/>
      <c r="BX7" s="649"/>
      <c r="BY7" s="649"/>
      <c r="BZ7" s="649"/>
      <c r="CA7" s="649"/>
      <c r="CB7" s="653"/>
      <c r="CD7" s="660" t="s">
        <v>232</v>
      </c>
      <c r="CE7" s="661"/>
      <c r="CF7" s="661"/>
      <c r="CG7" s="661"/>
      <c r="CH7" s="661"/>
      <c r="CI7" s="661"/>
      <c r="CJ7" s="661"/>
      <c r="CK7" s="661"/>
      <c r="CL7" s="661"/>
      <c r="CM7" s="661"/>
      <c r="CN7" s="661"/>
      <c r="CO7" s="661"/>
      <c r="CP7" s="661"/>
      <c r="CQ7" s="662"/>
      <c r="CR7" s="645">
        <v>5314232</v>
      </c>
      <c r="CS7" s="646"/>
      <c r="CT7" s="646"/>
      <c r="CU7" s="646"/>
      <c r="CV7" s="646"/>
      <c r="CW7" s="646"/>
      <c r="CX7" s="646"/>
      <c r="CY7" s="647"/>
      <c r="CZ7" s="648">
        <v>8.3000000000000007</v>
      </c>
      <c r="DA7" s="648"/>
      <c r="DB7" s="648"/>
      <c r="DC7" s="648"/>
      <c r="DD7" s="654">
        <v>44451</v>
      </c>
      <c r="DE7" s="646"/>
      <c r="DF7" s="646"/>
      <c r="DG7" s="646"/>
      <c r="DH7" s="646"/>
      <c r="DI7" s="646"/>
      <c r="DJ7" s="646"/>
      <c r="DK7" s="646"/>
      <c r="DL7" s="646"/>
      <c r="DM7" s="646"/>
      <c r="DN7" s="646"/>
      <c r="DO7" s="646"/>
      <c r="DP7" s="647"/>
      <c r="DQ7" s="654">
        <v>4630978</v>
      </c>
      <c r="DR7" s="646"/>
      <c r="DS7" s="646"/>
      <c r="DT7" s="646"/>
      <c r="DU7" s="646"/>
      <c r="DV7" s="646"/>
      <c r="DW7" s="646"/>
      <c r="DX7" s="646"/>
      <c r="DY7" s="646"/>
      <c r="DZ7" s="646"/>
      <c r="EA7" s="646"/>
      <c r="EB7" s="646"/>
      <c r="EC7" s="655"/>
    </row>
    <row r="8" spans="2:143" ht="11.25" customHeight="1" x14ac:dyDescent="0.15">
      <c r="B8" s="642" t="s">
        <v>233</v>
      </c>
      <c r="C8" s="643"/>
      <c r="D8" s="643"/>
      <c r="E8" s="643"/>
      <c r="F8" s="643"/>
      <c r="G8" s="643"/>
      <c r="H8" s="643"/>
      <c r="I8" s="643"/>
      <c r="J8" s="643"/>
      <c r="K8" s="643"/>
      <c r="L8" s="643"/>
      <c r="M8" s="643"/>
      <c r="N8" s="643"/>
      <c r="O8" s="643"/>
      <c r="P8" s="643"/>
      <c r="Q8" s="644"/>
      <c r="R8" s="645">
        <v>176931</v>
      </c>
      <c r="S8" s="646"/>
      <c r="T8" s="646"/>
      <c r="U8" s="646"/>
      <c r="V8" s="646"/>
      <c r="W8" s="646"/>
      <c r="X8" s="646"/>
      <c r="Y8" s="647"/>
      <c r="Z8" s="648">
        <v>0.3</v>
      </c>
      <c r="AA8" s="648"/>
      <c r="AB8" s="648"/>
      <c r="AC8" s="648"/>
      <c r="AD8" s="649">
        <v>176931</v>
      </c>
      <c r="AE8" s="649"/>
      <c r="AF8" s="649"/>
      <c r="AG8" s="649"/>
      <c r="AH8" s="649"/>
      <c r="AI8" s="649"/>
      <c r="AJ8" s="649"/>
      <c r="AK8" s="649"/>
      <c r="AL8" s="650">
        <v>0.7</v>
      </c>
      <c r="AM8" s="651"/>
      <c r="AN8" s="651"/>
      <c r="AO8" s="652"/>
      <c r="AP8" s="642" t="s">
        <v>234</v>
      </c>
      <c r="AQ8" s="643"/>
      <c r="AR8" s="643"/>
      <c r="AS8" s="643"/>
      <c r="AT8" s="643"/>
      <c r="AU8" s="643"/>
      <c r="AV8" s="643"/>
      <c r="AW8" s="643"/>
      <c r="AX8" s="643"/>
      <c r="AY8" s="643"/>
      <c r="AZ8" s="643"/>
      <c r="BA8" s="643"/>
      <c r="BB8" s="643"/>
      <c r="BC8" s="643"/>
      <c r="BD8" s="643"/>
      <c r="BE8" s="643"/>
      <c r="BF8" s="644"/>
      <c r="BG8" s="645">
        <v>226788</v>
      </c>
      <c r="BH8" s="646"/>
      <c r="BI8" s="646"/>
      <c r="BJ8" s="646"/>
      <c r="BK8" s="646"/>
      <c r="BL8" s="646"/>
      <c r="BM8" s="646"/>
      <c r="BN8" s="647"/>
      <c r="BO8" s="648">
        <v>0.9</v>
      </c>
      <c r="BP8" s="648"/>
      <c r="BQ8" s="648"/>
      <c r="BR8" s="648"/>
      <c r="BS8" s="654" t="s">
        <v>235</v>
      </c>
      <c r="BT8" s="646"/>
      <c r="BU8" s="646"/>
      <c r="BV8" s="646"/>
      <c r="BW8" s="646"/>
      <c r="BX8" s="646"/>
      <c r="BY8" s="646"/>
      <c r="BZ8" s="646"/>
      <c r="CA8" s="646"/>
      <c r="CB8" s="655"/>
      <c r="CD8" s="660" t="s">
        <v>236</v>
      </c>
      <c r="CE8" s="661"/>
      <c r="CF8" s="661"/>
      <c r="CG8" s="661"/>
      <c r="CH8" s="661"/>
      <c r="CI8" s="661"/>
      <c r="CJ8" s="661"/>
      <c r="CK8" s="661"/>
      <c r="CL8" s="661"/>
      <c r="CM8" s="661"/>
      <c r="CN8" s="661"/>
      <c r="CO8" s="661"/>
      <c r="CP8" s="661"/>
      <c r="CQ8" s="662"/>
      <c r="CR8" s="645">
        <v>21749390</v>
      </c>
      <c r="CS8" s="646"/>
      <c r="CT8" s="646"/>
      <c r="CU8" s="646"/>
      <c r="CV8" s="646"/>
      <c r="CW8" s="646"/>
      <c r="CX8" s="646"/>
      <c r="CY8" s="647"/>
      <c r="CZ8" s="648">
        <v>34.200000000000003</v>
      </c>
      <c r="DA8" s="648"/>
      <c r="DB8" s="648"/>
      <c r="DC8" s="648"/>
      <c r="DD8" s="654">
        <v>284787</v>
      </c>
      <c r="DE8" s="646"/>
      <c r="DF8" s="646"/>
      <c r="DG8" s="646"/>
      <c r="DH8" s="646"/>
      <c r="DI8" s="646"/>
      <c r="DJ8" s="646"/>
      <c r="DK8" s="646"/>
      <c r="DL8" s="646"/>
      <c r="DM8" s="646"/>
      <c r="DN8" s="646"/>
      <c r="DO8" s="646"/>
      <c r="DP8" s="647"/>
      <c r="DQ8" s="654">
        <v>10427456</v>
      </c>
      <c r="DR8" s="646"/>
      <c r="DS8" s="646"/>
      <c r="DT8" s="646"/>
      <c r="DU8" s="646"/>
      <c r="DV8" s="646"/>
      <c r="DW8" s="646"/>
      <c r="DX8" s="646"/>
      <c r="DY8" s="646"/>
      <c r="DZ8" s="646"/>
      <c r="EA8" s="646"/>
      <c r="EB8" s="646"/>
      <c r="EC8" s="655"/>
    </row>
    <row r="9" spans="2:143" ht="11.25" customHeight="1" x14ac:dyDescent="0.15">
      <c r="B9" s="642" t="s">
        <v>237</v>
      </c>
      <c r="C9" s="643"/>
      <c r="D9" s="643"/>
      <c r="E9" s="643"/>
      <c r="F9" s="643"/>
      <c r="G9" s="643"/>
      <c r="H9" s="643"/>
      <c r="I9" s="643"/>
      <c r="J9" s="643"/>
      <c r="K9" s="643"/>
      <c r="L9" s="643"/>
      <c r="M9" s="643"/>
      <c r="N9" s="643"/>
      <c r="O9" s="643"/>
      <c r="P9" s="643"/>
      <c r="Q9" s="644"/>
      <c r="R9" s="645">
        <v>101707</v>
      </c>
      <c r="S9" s="646"/>
      <c r="T9" s="646"/>
      <c r="U9" s="646"/>
      <c r="V9" s="646"/>
      <c r="W9" s="646"/>
      <c r="X9" s="646"/>
      <c r="Y9" s="647"/>
      <c r="Z9" s="648">
        <v>0.1</v>
      </c>
      <c r="AA9" s="648"/>
      <c r="AB9" s="648"/>
      <c r="AC9" s="648"/>
      <c r="AD9" s="649">
        <v>101707</v>
      </c>
      <c r="AE9" s="649"/>
      <c r="AF9" s="649"/>
      <c r="AG9" s="649"/>
      <c r="AH9" s="649"/>
      <c r="AI9" s="649"/>
      <c r="AJ9" s="649"/>
      <c r="AK9" s="649"/>
      <c r="AL9" s="650">
        <v>0.4</v>
      </c>
      <c r="AM9" s="651"/>
      <c r="AN9" s="651"/>
      <c r="AO9" s="652"/>
      <c r="AP9" s="642" t="s">
        <v>238</v>
      </c>
      <c r="AQ9" s="643"/>
      <c r="AR9" s="643"/>
      <c r="AS9" s="643"/>
      <c r="AT9" s="643"/>
      <c r="AU9" s="643"/>
      <c r="AV9" s="643"/>
      <c r="AW9" s="643"/>
      <c r="AX9" s="643"/>
      <c r="AY9" s="643"/>
      <c r="AZ9" s="643"/>
      <c r="BA9" s="643"/>
      <c r="BB9" s="643"/>
      <c r="BC9" s="643"/>
      <c r="BD9" s="643"/>
      <c r="BE9" s="643"/>
      <c r="BF9" s="644"/>
      <c r="BG9" s="645">
        <v>10287394</v>
      </c>
      <c r="BH9" s="646"/>
      <c r="BI9" s="646"/>
      <c r="BJ9" s="646"/>
      <c r="BK9" s="646"/>
      <c r="BL9" s="646"/>
      <c r="BM9" s="646"/>
      <c r="BN9" s="647"/>
      <c r="BO9" s="648">
        <v>42.8</v>
      </c>
      <c r="BP9" s="648"/>
      <c r="BQ9" s="648"/>
      <c r="BR9" s="648"/>
      <c r="BS9" s="654" t="s">
        <v>128</v>
      </c>
      <c r="BT9" s="646"/>
      <c r="BU9" s="646"/>
      <c r="BV9" s="646"/>
      <c r="BW9" s="646"/>
      <c r="BX9" s="646"/>
      <c r="BY9" s="646"/>
      <c r="BZ9" s="646"/>
      <c r="CA9" s="646"/>
      <c r="CB9" s="655"/>
      <c r="CD9" s="660" t="s">
        <v>239</v>
      </c>
      <c r="CE9" s="661"/>
      <c r="CF9" s="661"/>
      <c r="CG9" s="661"/>
      <c r="CH9" s="661"/>
      <c r="CI9" s="661"/>
      <c r="CJ9" s="661"/>
      <c r="CK9" s="661"/>
      <c r="CL9" s="661"/>
      <c r="CM9" s="661"/>
      <c r="CN9" s="661"/>
      <c r="CO9" s="661"/>
      <c r="CP9" s="661"/>
      <c r="CQ9" s="662"/>
      <c r="CR9" s="645">
        <v>4931715</v>
      </c>
      <c r="CS9" s="646"/>
      <c r="CT9" s="646"/>
      <c r="CU9" s="646"/>
      <c r="CV9" s="646"/>
      <c r="CW9" s="646"/>
      <c r="CX9" s="646"/>
      <c r="CY9" s="647"/>
      <c r="CZ9" s="648">
        <v>7.7</v>
      </c>
      <c r="DA9" s="648"/>
      <c r="DB9" s="648"/>
      <c r="DC9" s="648"/>
      <c r="DD9" s="654">
        <v>1776676</v>
      </c>
      <c r="DE9" s="646"/>
      <c r="DF9" s="646"/>
      <c r="DG9" s="646"/>
      <c r="DH9" s="646"/>
      <c r="DI9" s="646"/>
      <c r="DJ9" s="646"/>
      <c r="DK9" s="646"/>
      <c r="DL9" s="646"/>
      <c r="DM9" s="646"/>
      <c r="DN9" s="646"/>
      <c r="DO9" s="646"/>
      <c r="DP9" s="647"/>
      <c r="DQ9" s="654">
        <v>2778575</v>
      </c>
      <c r="DR9" s="646"/>
      <c r="DS9" s="646"/>
      <c r="DT9" s="646"/>
      <c r="DU9" s="646"/>
      <c r="DV9" s="646"/>
      <c r="DW9" s="646"/>
      <c r="DX9" s="646"/>
      <c r="DY9" s="646"/>
      <c r="DZ9" s="646"/>
      <c r="EA9" s="646"/>
      <c r="EB9" s="646"/>
      <c r="EC9" s="655"/>
    </row>
    <row r="10" spans="2:143" ht="11.25" customHeight="1" x14ac:dyDescent="0.15">
      <c r="B10" s="642" t="s">
        <v>240</v>
      </c>
      <c r="C10" s="643"/>
      <c r="D10" s="643"/>
      <c r="E10" s="643"/>
      <c r="F10" s="643"/>
      <c r="G10" s="643"/>
      <c r="H10" s="643"/>
      <c r="I10" s="643"/>
      <c r="J10" s="643"/>
      <c r="K10" s="643"/>
      <c r="L10" s="643"/>
      <c r="M10" s="643"/>
      <c r="N10" s="643"/>
      <c r="O10" s="643"/>
      <c r="P10" s="643"/>
      <c r="Q10" s="644"/>
      <c r="R10" s="645" t="s">
        <v>235</v>
      </c>
      <c r="S10" s="646"/>
      <c r="T10" s="646"/>
      <c r="U10" s="646"/>
      <c r="V10" s="646"/>
      <c r="W10" s="646"/>
      <c r="X10" s="646"/>
      <c r="Y10" s="647"/>
      <c r="Z10" s="648" t="s">
        <v>235</v>
      </c>
      <c r="AA10" s="648"/>
      <c r="AB10" s="648"/>
      <c r="AC10" s="648"/>
      <c r="AD10" s="649" t="s">
        <v>235</v>
      </c>
      <c r="AE10" s="649"/>
      <c r="AF10" s="649"/>
      <c r="AG10" s="649"/>
      <c r="AH10" s="649"/>
      <c r="AI10" s="649"/>
      <c r="AJ10" s="649"/>
      <c r="AK10" s="649"/>
      <c r="AL10" s="650" t="s">
        <v>235</v>
      </c>
      <c r="AM10" s="651"/>
      <c r="AN10" s="651"/>
      <c r="AO10" s="652"/>
      <c r="AP10" s="642" t="s">
        <v>241</v>
      </c>
      <c r="AQ10" s="643"/>
      <c r="AR10" s="643"/>
      <c r="AS10" s="643"/>
      <c r="AT10" s="643"/>
      <c r="AU10" s="643"/>
      <c r="AV10" s="643"/>
      <c r="AW10" s="643"/>
      <c r="AX10" s="643"/>
      <c r="AY10" s="643"/>
      <c r="AZ10" s="643"/>
      <c r="BA10" s="643"/>
      <c r="BB10" s="643"/>
      <c r="BC10" s="643"/>
      <c r="BD10" s="643"/>
      <c r="BE10" s="643"/>
      <c r="BF10" s="644"/>
      <c r="BG10" s="645">
        <v>373058</v>
      </c>
      <c r="BH10" s="646"/>
      <c r="BI10" s="646"/>
      <c r="BJ10" s="646"/>
      <c r="BK10" s="646"/>
      <c r="BL10" s="646"/>
      <c r="BM10" s="646"/>
      <c r="BN10" s="647"/>
      <c r="BO10" s="648">
        <v>1.6</v>
      </c>
      <c r="BP10" s="648"/>
      <c r="BQ10" s="648"/>
      <c r="BR10" s="648"/>
      <c r="BS10" s="654" t="s">
        <v>235</v>
      </c>
      <c r="BT10" s="646"/>
      <c r="BU10" s="646"/>
      <c r="BV10" s="646"/>
      <c r="BW10" s="646"/>
      <c r="BX10" s="646"/>
      <c r="BY10" s="646"/>
      <c r="BZ10" s="646"/>
      <c r="CA10" s="646"/>
      <c r="CB10" s="655"/>
      <c r="CD10" s="660" t="s">
        <v>242</v>
      </c>
      <c r="CE10" s="661"/>
      <c r="CF10" s="661"/>
      <c r="CG10" s="661"/>
      <c r="CH10" s="661"/>
      <c r="CI10" s="661"/>
      <c r="CJ10" s="661"/>
      <c r="CK10" s="661"/>
      <c r="CL10" s="661"/>
      <c r="CM10" s="661"/>
      <c r="CN10" s="661"/>
      <c r="CO10" s="661"/>
      <c r="CP10" s="661"/>
      <c r="CQ10" s="662"/>
      <c r="CR10" s="645">
        <v>60442</v>
      </c>
      <c r="CS10" s="646"/>
      <c r="CT10" s="646"/>
      <c r="CU10" s="646"/>
      <c r="CV10" s="646"/>
      <c r="CW10" s="646"/>
      <c r="CX10" s="646"/>
      <c r="CY10" s="647"/>
      <c r="CZ10" s="648">
        <v>0.1</v>
      </c>
      <c r="DA10" s="648"/>
      <c r="DB10" s="648"/>
      <c r="DC10" s="648"/>
      <c r="DD10" s="654" t="s">
        <v>128</v>
      </c>
      <c r="DE10" s="646"/>
      <c r="DF10" s="646"/>
      <c r="DG10" s="646"/>
      <c r="DH10" s="646"/>
      <c r="DI10" s="646"/>
      <c r="DJ10" s="646"/>
      <c r="DK10" s="646"/>
      <c r="DL10" s="646"/>
      <c r="DM10" s="646"/>
      <c r="DN10" s="646"/>
      <c r="DO10" s="646"/>
      <c r="DP10" s="647"/>
      <c r="DQ10" s="654">
        <v>59545</v>
      </c>
      <c r="DR10" s="646"/>
      <c r="DS10" s="646"/>
      <c r="DT10" s="646"/>
      <c r="DU10" s="646"/>
      <c r="DV10" s="646"/>
      <c r="DW10" s="646"/>
      <c r="DX10" s="646"/>
      <c r="DY10" s="646"/>
      <c r="DZ10" s="646"/>
      <c r="EA10" s="646"/>
      <c r="EB10" s="646"/>
      <c r="EC10" s="655"/>
    </row>
    <row r="11" spans="2:143" ht="11.25" customHeight="1" x14ac:dyDescent="0.15">
      <c r="B11" s="642" t="s">
        <v>243</v>
      </c>
      <c r="C11" s="643"/>
      <c r="D11" s="643"/>
      <c r="E11" s="643"/>
      <c r="F11" s="643"/>
      <c r="G11" s="643"/>
      <c r="H11" s="643"/>
      <c r="I11" s="643"/>
      <c r="J11" s="643"/>
      <c r="K11" s="643"/>
      <c r="L11" s="643"/>
      <c r="M11" s="643"/>
      <c r="N11" s="643"/>
      <c r="O11" s="643"/>
      <c r="P11" s="643"/>
      <c r="Q11" s="644"/>
      <c r="R11" s="645">
        <v>2108507</v>
      </c>
      <c r="S11" s="646"/>
      <c r="T11" s="646"/>
      <c r="U11" s="646"/>
      <c r="V11" s="646"/>
      <c r="W11" s="646"/>
      <c r="X11" s="646"/>
      <c r="Y11" s="647"/>
      <c r="Z11" s="650">
        <v>3</v>
      </c>
      <c r="AA11" s="651"/>
      <c r="AB11" s="651"/>
      <c r="AC11" s="663"/>
      <c r="AD11" s="654">
        <v>2108507</v>
      </c>
      <c r="AE11" s="646"/>
      <c r="AF11" s="646"/>
      <c r="AG11" s="646"/>
      <c r="AH11" s="646"/>
      <c r="AI11" s="646"/>
      <c r="AJ11" s="646"/>
      <c r="AK11" s="647"/>
      <c r="AL11" s="650">
        <v>8</v>
      </c>
      <c r="AM11" s="651"/>
      <c r="AN11" s="651"/>
      <c r="AO11" s="652"/>
      <c r="AP11" s="642" t="s">
        <v>244</v>
      </c>
      <c r="AQ11" s="643"/>
      <c r="AR11" s="643"/>
      <c r="AS11" s="643"/>
      <c r="AT11" s="643"/>
      <c r="AU11" s="643"/>
      <c r="AV11" s="643"/>
      <c r="AW11" s="643"/>
      <c r="AX11" s="643"/>
      <c r="AY11" s="643"/>
      <c r="AZ11" s="643"/>
      <c r="BA11" s="643"/>
      <c r="BB11" s="643"/>
      <c r="BC11" s="643"/>
      <c r="BD11" s="643"/>
      <c r="BE11" s="643"/>
      <c r="BF11" s="644"/>
      <c r="BG11" s="645">
        <v>802187</v>
      </c>
      <c r="BH11" s="646"/>
      <c r="BI11" s="646"/>
      <c r="BJ11" s="646"/>
      <c r="BK11" s="646"/>
      <c r="BL11" s="646"/>
      <c r="BM11" s="646"/>
      <c r="BN11" s="647"/>
      <c r="BO11" s="648">
        <v>3.3</v>
      </c>
      <c r="BP11" s="648"/>
      <c r="BQ11" s="648"/>
      <c r="BR11" s="648"/>
      <c r="BS11" s="654">
        <v>158148</v>
      </c>
      <c r="BT11" s="646"/>
      <c r="BU11" s="646"/>
      <c r="BV11" s="646"/>
      <c r="BW11" s="646"/>
      <c r="BX11" s="646"/>
      <c r="BY11" s="646"/>
      <c r="BZ11" s="646"/>
      <c r="CA11" s="646"/>
      <c r="CB11" s="655"/>
      <c r="CD11" s="660" t="s">
        <v>245</v>
      </c>
      <c r="CE11" s="661"/>
      <c r="CF11" s="661"/>
      <c r="CG11" s="661"/>
      <c r="CH11" s="661"/>
      <c r="CI11" s="661"/>
      <c r="CJ11" s="661"/>
      <c r="CK11" s="661"/>
      <c r="CL11" s="661"/>
      <c r="CM11" s="661"/>
      <c r="CN11" s="661"/>
      <c r="CO11" s="661"/>
      <c r="CP11" s="661"/>
      <c r="CQ11" s="662"/>
      <c r="CR11" s="645">
        <v>108399</v>
      </c>
      <c r="CS11" s="646"/>
      <c r="CT11" s="646"/>
      <c r="CU11" s="646"/>
      <c r="CV11" s="646"/>
      <c r="CW11" s="646"/>
      <c r="CX11" s="646"/>
      <c r="CY11" s="647"/>
      <c r="CZ11" s="648">
        <v>0.2</v>
      </c>
      <c r="DA11" s="648"/>
      <c r="DB11" s="648"/>
      <c r="DC11" s="648"/>
      <c r="DD11" s="654">
        <v>6719</v>
      </c>
      <c r="DE11" s="646"/>
      <c r="DF11" s="646"/>
      <c r="DG11" s="646"/>
      <c r="DH11" s="646"/>
      <c r="DI11" s="646"/>
      <c r="DJ11" s="646"/>
      <c r="DK11" s="646"/>
      <c r="DL11" s="646"/>
      <c r="DM11" s="646"/>
      <c r="DN11" s="646"/>
      <c r="DO11" s="646"/>
      <c r="DP11" s="647"/>
      <c r="DQ11" s="654">
        <v>96273</v>
      </c>
      <c r="DR11" s="646"/>
      <c r="DS11" s="646"/>
      <c r="DT11" s="646"/>
      <c r="DU11" s="646"/>
      <c r="DV11" s="646"/>
      <c r="DW11" s="646"/>
      <c r="DX11" s="646"/>
      <c r="DY11" s="646"/>
      <c r="DZ11" s="646"/>
      <c r="EA11" s="646"/>
      <c r="EB11" s="646"/>
      <c r="EC11" s="655"/>
    </row>
    <row r="12" spans="2:143" ht="11.25" customHeight="1" x14ac:dyDescent="0.15">
      <c r="B12" s="642" t="s">
        <v>246</v>
      </c>
      <c r="C12" s="643"/>
      <c r="D12" s="643"/>
      <c r="E12" s="643"/>
      <c r="F12" s="643"/>
      <c r="G12" s="643"/>
      <c r="H12" s="643"/>
      <c r="I12" s="643"/>
      <c r="J12" s="643"/>
      <c r="K12" s="643"/>
      <c r="L12" s="643"/>
      <c r="M12" s="643"/>
      <c r="N12" s="643"/>
      <c r="O12" s="643"/>
      <c r="P12" s="643"/>
      <c r="Q12" s="644"/>
      <c r="R12" s="645">
        <v>1639</v>
      </c>
      <c r="S12" s="646"/>
      <c r="T12" s="646"/>
      <c r="U12" s="646"/>
      <c r="V12" s="646"/>
      <c r="W12" s="646"/>
      <c r="X12" s="646"/>
      <c r="Y12" s="647"/>
      <c r="Z12" s="648">
        <v>0</v>
      </c>
      <c r="AA12" s="648"/>
      <c r="AB12" s="648"/>
      <c r="AC12" s="648"/>
      <c r="AD12" s="649">
        <v>1639</v>
      </c>
      <c r="AE12" s="649"/>
      <c r="AF12" s="649"/>
      <c r="AG12" s="649"/>
      <c r="AH12" s="649"/>
      <c r="AI12" s="649"/>
      <c r="AJ12" s="649"/>
      <c r="AK12" s="649"/>
      <c r="AL12" s="650">
        <v>0</v>
      </c>
      <c r="AM12" s="651"/>
      <c r="AN12" s="651"/>
      <c r="AO12" s="652"/>
      <c r="AP12" s="642" t="s">
        <v>247</v>
      </c>
      <c r="AQ12" s="643"/>
      <c r="AR12" s="643"/>
      <c r="AS12" s="643"/>
      <c r="AT12" s="643"/>
      <c r="AU12" s="643"/>
      <c r="AV12" s="643"/>
      <c r="AW12" s="643"/>
      <c r="AX12" s="643"/>
      <c r="AY12" s="643"/>
      <c r="AZ12" s="643"/>
      <c r="BA12" s="643"/>
      <c r="BB12" s="643"/>
      <c r="BC12" s="643"/>
      <c r="BD12" s="643"/>
      <c r="BE12" s="643"/>
      <c r="BF12" s="644"/>
      <c r="BG12" s="645">
        <v>9176280</v>
      </c>
      <c r="BH12" s="646"/>
      <c r="BI12" s="646"/>
      <c r="BJ12" s="646"/>
      <c r="BK12" s="646"/>
      <c r="BL12" s="646"/>
      <c r="BM12" s="646"/>
      <c r="BN12" s="647"/>
      <c r="BO12" s="648">
        <v>38.1</v>
      </c>
      <c r="BP12" s="648"/>
      <c r="BQ12" s="648"/>
      <c r="BR12" s="648"/>
      <c r="BS12" s="654" t="s">
        <v>128</v>
      </c>
      <c r="BT12" s="646"/>
      <c r="BU12" s="646"/>
      <c r="BV12" s="646"/>
      <c r="BW12" s="646"/>
      <c r="BX12" s="646"/>
      <c r="BY12" s="646"/>
      <c r="BZ12" s="646"/>
      <c r="CA12" s="646"/>
      <c r="CB12" s="655"/>
      <c r="CD12" s="660" t="s">
        <v>248</v>
      </c>
      <c r="CE12" s="661"/>
      <c r="CF12" s="661"/>
      <c r="CG12" s="661"/>
      <c r="CH12" s="661"/>
      <c r="CI12" s="661"/>
      <c r="CJ12" s="661"/>
      <c r="CK12" s="661"/>
      <c r="CL12" s="661"/>
      <c r="CM12" s="661"/>
      <c r="CN12" s="661"/>
      <c r="CO12" s="661"/>
      <c r="CP12" s="661"/>
      <c r="CQ12" s="662"/>
      <c r="CR12" s="645">
        <v>332657</v>
      </c>
      <c r="CS12" s="646"/>
      <c r="CT12" s="646"/>
      <c r="CU12" s="646"/>
      <c r="CV12" s="646"/>
      <c r="CW12" s="646"/>
      <c r="CX12" s="646"/>
      <c r="CY12" s="647"/>
      <c r="CZ12" s="648">
        <v>0.5</v>
      </c>
      <c r="DA12" s="648"/>
      <c r="DB12" s="648"/>
      <c r="DC12" s="648"/>
      <c r="DD12" s="654">
        <v>157267</v>
      </c>
      <c r="DE12" s="646"/>
      <c r="DF12" s="646"/>
      <c r="DG12" s="646"/>
      <c r="DH12" s="646"/>
      <c r="DI12" s="646"/>
      <c r="DJ12" s="646"/>
      <c r="DK12" s="646"/>
      <c r="DL12" s="646"/>
      <c r="DM12" s="646"/>
      <c r="DN12" s="646"/>
      <c r="DO12" s="646"/>
      <c r="DP12" s="647"/>
      <c r="DQ12" s="654">
        <v>225561</v>
      </c>
      <c r="DR12" s="646"/>
      <c r="DS12" s="646"/>
      <c r="DT12" s="646"/>
      <c r="DU12" s="646"/>
      <c r="DV12" s="646"/>
      <c r="DW12" s="646"/>
      <c r="DX12" s="646"/>
      <c r="DY12" s="646"/>
      <c r="DZ12" s="646"/>
      <c r="EA12" s="646"/>
      <c r="EB12" s="646"/>
      <c r="EC12" s="655"/>
    </row>
    <row r="13" spans="2:143" ht="11.25" customHeight="1" x14ac:dyDescent="0.15">
      <c r="B13" s="642" t="s">
        <v>249</v>
      </c>
      <c r="C13" s="643"/>
      <c r="D13" s="643"/>
      <c r="E13" s="643"/>
      <c r="F13" s="643"/>
      <c r="G13" s="643"/>
      <c r="H13" s="643"/>
      <c r="I13" s="643"/>
      <c r="J13" s="643"/>
      <c r="K13" s="643"/>
      <c r="L13" s="643"/>
      <c r="M13" s="643"/>
      <c r="N13" s="643"/>
      <c r="O13" s="643"/>
      <c r="P13" s="643"/>
      <c r="Q13" s="644"/>
      <c r="R13" s="645" t="s">
        <v>235</v>
      </c>
      <c r="S13" s="646"/>
      <c r="T13" s="646"/>
      <c r="U13" s="646"/>
      <c r="V13" s="646"/>
      <c r="W13" s="646"/>
      <c r="X13" s="646"/>
      <c r="Y13" s="647"/>
      <c r="Z13" s="648" t="s">
        <v>235</v>
      </c>
      <c r="AA13" s="648"/>
      <c r="AB13" s="648"/>
      <c r="AC13" s="648"/>
      <c r="AD13" s="649" t="s">
        <v>128</v>
      </c>
      <c r="AE13" s="649"/>
      <c r="AF13" s="649"/>
      <c r="AG13" s="649"/>
      <c r="AH13" s="649"/>
      <c r="AI13" s="649"/>
      <c r="AJ13" s="649"/>
      <c r="AK13" s="649"/>
      <c r="AL13" s="650" t="s">
        <v>128</v>
      </c>
      <c r="AM13" s="651"/>
      <c r="AN13" s="651"/>
      <c r="AO13" s="652"/>
      <c r="AP13" s="642" t="s">
        <v>250</v>
      </c>
      <c r="AQ13" s="643"/>
      <c r="AR13" s="643"/>
      <c r="AS13" s="643"/>
      <c r="AT13" s="643"/>
      <c r="AU13" s="643"/>
      <c r="AV13" s="643"/>
      <c r="AW13" s="643"/>
      <c r="AX13" s="643"/>
      <c r="AY13" s="643"/>
      <c r="AZ13" s="643"/>
      <c r="BA13" s="643"/>
      <c r="BB13" s="643"/>
      <c r="BC13" s="643"/>
      <c r="BD13" s="643"/>
      <c r="BE13" s="643"/>
      <c r="BF13" s="644"/>
      <c r="BG13" s="645">
        <v>9161162</v>
      </c>
      <c r="BH13" s="646"/>
      <c r="BI13" s="646"/>
      <c r="BJ13" s="646"/>
      <c r="BK13" s="646"/>
      <c r="BL13" s="646"/>
      <c r="BM13" s="646"/>
      <c r="BN13" s="647"/>
      <c r="BO13" s="648">
        <v>38.1</v>
      </c>
      <c r="BP13" s="648"/>
      <c r="BQ13" s="648"/>
      <c r="BR13" s="648"/>
      <c r="BS13" s="654" t="s">
        <v>235</v>
      </c>
      <c r="BT13" s="646"/>
      <c r="BU13" s="646"/>
      <c r="BV13" s="646"/>
      <c r="BW13" s="646"/>
      <c r="BX13" s="646"/>
      <c r="BY13" s="646"/>
      <c r="BZ13" s="646"/>
      <c r="CA13" s="646"/>
      <c r="CB13" s="655"/>
      <c r="CD13" s="660" t="s">
        <v>251</v>
      </c>
      <c r="CE13" s="661"/>
      <c r="CF13" s="661"/>
      <c r="CG13" s="661"/>
      <c r="CH13" s="661"/>
      <c r="CI13" s="661"/>
      <c r="CJ13" s="661"/>
      <c r="CK13" s="661"/>
      <c r="CL13" s="661"/>
      <c r="CM13" s="661"/>
      <c r="CN13" s="661"/>
      <c r="CO13" s="661"/>
      <c r="CP13" s="661"/>
      <c r="CQ13" s="662"/>
      <c r="CR13" s="645">
        <v>17996047</v>
      </c>
      <c r="CS13" s="646"/>
      <c r="CT13" s="646"/>
      <c r="CU13" s="646"/>
      <c r="CV13" s="646"/>
      <c r="CW13" s="646"/>
      <c r="CX13" s="646"/>
      <c r="CY13" s="647"/>
      <c r="CZ13" s="648">
        <v>28.3</v>
      </c>
      <c r="DA13" s="648"/>
      <c r="DB13" s="648"/>
      <c r="DC13" s="648"/>
      <c r="DD13" s="654">
        <v>15568335</v>
      </c>
      <c r="DE13" s="646"/>
      <c r="DF13" s="646"/>
      <c r="DG13" s="646"/>
      <c r="DH13" s="646"/>
      <c r="DI13" s="646"/>
      <c r="DJ13" s="646"/>
      <c r="DK13" s="646"/>
      <c r="DL13" s="646"/>
      <c r="DM13" s="646"/>
      <c r="DN13" s="646"/>
      <c r="DO13" s="646"/>
      <c r="DP13" s="647"/>
      <c r="DQ13" s="654">
        <v>2712376</v>
      </c>
      <c r="DR13" s="646"/>
      <c r="DS13" s="646"/>
      <c r="DT13" s="646"/>
      <c r="DU13" s="646"/>
      <c r="DV13" s="646"/>
      <c r="DW13" s="646"/>
      <c r="DX13" s="646"/>
      <c r="DY13" s="646"/>
      <c r="DZ13" s="646"/>
      <c r="EA13" s="646"/>
      <c r="EB13" s="646"/>
      <c r="EC13" s="655"/>
    </row>
    <row r="14" spans="2:143" ht="11.25" customHeight="1" x14ac:dyDescent="0.15">
      <c r="B14" s="642" t="s">
        <v>252</v>
      </c>
      <c r="C14" s="643"/>
      <c r="D14" s="643"/>
      <c r="E14" s="643"/>
      <c r="F14" s="643"/>
      <c r="G14" s="643"/>
      <c r="H14" s="643"/>
      <c r="I14" s="643"/>
      <c r="J14" s="643"/>
      <c r="K14" s="643"/>
      <c r="L14" s="643"/>
      <c r="M14" s="643"/>
      <c r="N14" s="643"/>
      <c r="O14" s="643"/>
      <c r="P14" s="643"/>
      <c r="Q14" s="644"/>
      <c r="R14" s="645">
        <v>74866</v>
      </c>
      <c r="S14" s="646"/>
      <c r="T14" s="646"/>
      <c r="U14" s="646"/>
      <c r="V14" s="646"/>
      <c r="W14" s="646"/>
      <c r="X14" s="646"/>
      <c r="Y14" s="647"/>
      <c r="Z14" s="648">
        <v>0.1</v>
      </c>
      <c r="AA14" s="648"/>
      <c r="AB14" s="648"/>
      <c r="AC14" s="648"/>
      <c r="AD14" s="649">
        <v>74866</v>
      </c>
      <c r="AE14" s="649"/>
      <c r="AF14" s="649"/>
      <c r="AG14" s="649"/>
      <c r="AH14" s="649"/>
      <c r="AI14" s="649"/>
      <c r="AJ14" s="649"/>
      <c r="AK14" s="649"/>
      <c r="AL14" s="650">
        <v>0.3</v>
      </c>
      <c r="AM14" s="651"/>
      <c r="AN14" s="651"/>
      <c r="AO14" s="652"/>
      <c r="AP14" s="642" t="s">
        <v>253</v>
      </c>
      <c r="AQ14" s="643"/>
      <c r="AR14" s="643"/>
      <c r="AS14" s="643"/>
      <c r="AT14" s="643"/>
      <c r="AU14" s="643"/>
      <c r="AV14" s="643"/>
      <c r="AW14" s="643"/>
      <c r="AX14" s="643"/>
      <c r="AY14" s="643"/>
      <c r="AZ14" s="643"/>
      <c r="BA14" s="643"/>
      <c r="BB14" s="643"/>
      <c r="BC14" s="643"/>
      <c r="BD14" s="643"/>
      <c r="BE14" s="643"/>
      <c r="BF14" s="644"/>
      <c r="BG14" s="645">
        <v>153335</v>
      </c>
      <c r="BH14" s="646"/>
      <c r="BI14" s="646"/>
      <c r="BJ14" s="646"/>
      <c r="BK14" s="646"/>
      <c r="BL14" s="646"/>
      <c r="BM14" s="646"/>
      <c r="BN14" s="647"/>
      <c r="BO14" s="648">
        <v>0.6</v>
      </c>
      <c r="BP14" s="648"/>
      <c r="BQ14" s="648"/>
      <c r="BR14" s="648"/>
      <c r="BS14" s="654" t="s">
        <v>128</v>
      </c>
      <c r="BT14" s="646"/>
      <c r="BU14" s="646"/>
      <c r="BV14" s="646"/>
      <c r="BW14" s="646"/>
      <c r="BX14" s="646"/>
      <c r="BY14" s="646"/>
      <c r="BZ14" s="646"/>
      <c r="CA14" s="646"/>
      <c r="CB14" s="655"/>
      <c r="CD14" s="660" t="s">
        <v>254</v>
      </c>
      <c r="CE14" s="661"/>
      <c r="CF14" s="661"/>
      <c r="CG14" s="661"/>
      <c r="CH14" s="661"/>
      <c r="CI14" s="661"/>
      <c r="CJ14" s="661"/>
      <c r="CK14" s="661"/>
      <c r="CL14" s="661"/>
      <c r="CM14" s="661"/>
      <c r="CN14" s="661"/>
      <c r="CO14" s="661"/>
      <c r="CP14" s="661"/>
      <c r="CQ14" s="662"/>
      <c r="CR14" s="645">
        <v>2088923</v>
      </c>
      <c r="CS14" s="646"/>
      <c r="CT14" s="646"/>
      <c r="CU14" s="646"/>
      <c r="CV14" s="646"/>
      <c r="CW14" s="646"/>
      <c r="CX14" s="646"/>
      <c r="CY14" s="647"/>
      <c r="CZ14" s="648">
        <v>3.3</v>
      </c>
      <c r="DA14" s="648"/>
      <c r="DB14" s="648"/>
      <c r="DC14" s="648"/>
      <c r="DD14" s="654">
        <v>298559</v>
      </c>
      <c r="DE14" s="646"/>
      <c r="DF14" s="646"/>
      <c r="DG14" s="646"/>
      <c r="DH14" s="646"/>
      <c r="DI14" s="646"/>
      <c r="DJ14" s="646"/>
      <c r="DK14" s="646"/>
      <c r="DL14" s="646"/>
      <c r="DM14" s="646"/>
      <c r="DN14" s="646"/>
      <c r="DO14" s="646"/>
      <c r="DP14" s="647"/>
      <c r="DQ14" s="654">
        <v>1333271</v>
      </c>
      <c r="DR14" s="646"/>
      <c r="DS14" s="646"/>
      <c r="DT14" s="646"/>
      <c r="DU14" s="646"/>
      <c r="DV14" s="646"/>
      <c r="DW14" s="646"/>
      <c r="DX14" s="646"/>
      <c r="DY14" s="646"/>
      <c r="DZ14" s="646"/>
      <c r="EA14" s="646"/>
      <c r="EB14" s="646"/>
      <c r="EC14" s="655"/>
    </row>
    <row r="15" spans="2:143" ht="11.25" customHeight="1" x14ac:dyDescent="0.15">
      <c r="B15" s="642" t="s">
        <v>255</v>
      </c>
      <c r="C15" s="643"/>
      <c r="D15" s="643"/>
      <c r="E15" s="643"/>
      <c r="F15" s="643"/>
      <c r="G15" s="643"/>
      <c r="H15" s="643"/>
      <c r="I15" s="643"/>
      <c r="J15" s="643"/>
      <c r="K15" s="643"/>
      <c r="L15" s="643"/>
      <c r="M15" s="643"/>
      <c r="N15" s="643"/>
      <c r="O15" s="643"/>
      <c r="P15" s="643"/>
      <c r="Q15" s="644"/>
      <c r="R15" s="645" t="s">
        <v>235</v>
      </c>
      <c r="S15" s="646"/>
      <c r="T15" s="646"/>
      <c r="U15" s="646"/>
      <c r="V15" s="646"/>
      <c r="W15" s="646"/>
      <c r="X15" s="646"/>
      <c r="Y15" s="647"/>
      <c r="Z15" s="648" t="s">
        <v>235</v>
      </c>
      <c r="AA15" s="648"/>
      <c r="AB15" s="648"/>
      <c r="AC15" s="648"/>
      <c r="AD15" s="649" t="s">
        <v>235</v>
      </c>
      <c r="AE15" s="649"/>
      <c r="AF15" s="649"/>
      <c r="AG15" s="649"/>
      <c r="AH15" s="649"/>
      <c r="AI15" s="649"/>
      <c r="AJ15" s="649"/>
      <c r="AK15" s="649"/>
      <c r="AL15" s="650" t="s">
        <v>137</v>
      </c>
      <c r="AM15" s="651"/>
      <c r="AN15" s="651"/>
      <c r="AO15" s="652"/>
      <c r="AP15" s="642" t="s">
        <v>256</v>
      </c>
      <c r="AQ15" s="643"/>
      <c r="AR15" s="643"/>
      <c r="AS15" s="643"/>
      <c r="AT15" s="643"/>
      <c r="AU15" s="643"/>
      <c r="AV15" s="643"/>
      <c r="AW15" s="643"/>
      <c r="AX15" s="643"/>
      <c r="AY15" s="643"/>
      <c r="AZ15" s="643"/>
      <c r="BA15" s="643"/>
      <c r="BB15" s="643"/>
      <c r="BC15" s="643"/>
      <c r="BD15" s="643"/>
      <c r="BE15" s="643"/>
      <c r="BF15" s="644"/>
      <c r="BG15" s="645">
        <v>682319</v>
      </c>
      <c r="BH15" s="646"/>
      <c r="BI15" s="646"/>
      <c r="BJ15" s="646"/>
      <c r="BK15" s="646"/>
      <c r="BL15" s="646"/>
      <c r="BM15" s="646"/>
      <c r="BN15" s="647"/>
      <c r="BO15" s="648">
        <v>2.8</v>
      </c>
      <c r="BP15" s="648"/>
      <c r="BQ15" s="648"/>
      <c r="BR15" s="648"/>
      <c r="BS15" s="654" t="s">
        <v>235</v>
      </c>
      <c r="BT15" s="646"/>
      <c r="BU15" s="646"/>
      <c r="BV15" s="646"/>
      <c r="BW15" s="646"/>
      <c r="BX15" s="646"/>
      <c r="BY15" s="646"/>
      <c r="BZ15" s="646"/>
      <c r="CA15" s="646"/>
      <c r="CB15" s="655"/>
      <c r="CD15" s="660" t="s">
        <v>257</v>
      </c>
      <c r="CE15" s="661"/>
      <c r="CF15" s="661"/>
      <c r="CG15" s="661"/>
      <c r="CH15" s="661"/>
      <c r="CI15" s="661"/>
      <c r="CJ15" s="661"/>
      <c r="CK15" s="661"/>
      <c r="CL15" s="661"/>
      <c r="CM15" s="661"/>
      <c r="CN15" s="661"/>
      <c r="CO15" s="661"/>
      <c r="CP15" s="661"/>
      <c r="CQ15" s="662"/>
      <c r="CR15" s="645">
        <v>7816422</v>
      </c>
      <c r="CS15" s="646"/>
      <c r="CT15" s="646"/>
      <c r="CU15" s="646"/>
      <c r="CV15" s="646"/>
      <c r="CW15" s="646"/>
      <c r="CX15" s="646"/>
      <c r="CY15" s="647"/>
      <c r="CZ15" s="648">
        <v>12.3</v>
      </c>
      <c r="DA15" s="648"/>
      <c r="DB15" s="648"/>
      <c r="DC15" s="648"/>
      <c r="DD15" s="654">
        <v>1923911</v>
      </c>
      <c r="DE15" s="646"/>
      <c r="DF15" s="646"/>
      <c r="DG15" s="646"/>
      <c r="DH15" s="646"/>
      <c r="DI15" s="646"/>
      <c r="DJ15" s="646"/>
      <c r="DK15" s="646"/>
      <c r="DL15" s="646"/>
      <c r="DM15" s="646"/>
      <c r="DN15" s="646"/>
      <c r="DO15" s="646"/>
      <c r="DP15" s="647"/>
      <c r="DQ15" s="654">
        <v>5202807</v>
      </c>
      <c r="DR15" s="646"/>
      <c r="DS15" s="646"/>
      <c r="DT15" s="646"/>
      <c r="DU15" s="646"/>
      <c r="DV15" s="646"/>
      <c r="DW15" s="646"/>
      <c r="DX15" s="646"/>
      <c r="DY15" s="646"/>
      <c r="DZ15" s="646"/>
      <c r="EA15" s="646"/>
      <c r="EB15" s="646"/>
      <c r="EC15" s="655"/>
    </row>
    <row r="16" spans="2:143" ht="11.25" customHeight="1" x14ac:dyDescent="0.15">
      <c r="B16" s="642" t="s">
        <v>258</v>
      </c>
      <c r="C16" s="643"/>
      <c r="D16" s="643"/>
      <c r="E16" s="643"/>
      <c r="F16" s="643"/>
      <c r="G16" s="643"/>
      <c r="H16" s="643"/>
      <c r="I16" s="643"/>
      <c r="J16" s="643"/>
      <c r="K16" s="643"/>
      <c r="L16" s="643"/>
      <c r="M16" s="643"/>
      <c r="N16" s="643"/>
      <c r="O16" s="643"/>
      <c r="P16" s="643"/>
      <c r="Q16" s="644"/>
      <c r="R16" s="645">
        <v>23305</v>
      </c>
      <c r="S16" s="646"/>
      <c r="T16" s="646"/>
      <c r="U16" s="646"/>
      <c r="V16" s="646"/>
      <c r="W16" s="646"/>
      <c r="X16" s="646"/>
      <c r="Y16" s="647"/>
      <c r="Z16" s="648">
        <v>0</v>
      </c>
      <c r="AA16" s="648"/>
      <c r="AB16" s="648"/>
      <c r="AC16" s="648"/>
      <c r="AD16" s="649">
        <v>23305</v>
      </c>
      <c r="AE16" s="649"/>
      <c r="AF16" s="649"/>
      <c r="AG16" s="649"/>
      <c r="AH16" s="649"/>
      <c r="AI16" s="649"/>
      <c r="AJ16" s="649"/>
      <c r="AK16" s="649"/>
      <c r="AL16" s="650">
        <v>0.1</v>
      </c>
      <c r="AM16" s="651"/>
      <c r="AN16" s="651"/>
      <c r="AO16" s="652"/>
      <c r="AP16" s="642" t="s">
        <v>259</v>
      </c>
      <c r="AQ16" s="643"/>
      <c r="AR16" s="643"/>
      <c r="AS16" s="643"/>
      <c r="AT16" s="643"/>
      <c r="AU16" s="643"/>
      <c r="AV16" s="643"/>
      <c r="AW16" s="643"/>
      <c r="AX16" s="643"/>
      <c r="AY16" s="643"/>
      <c r="AZ16" s="643"/>
      <c r="BA16" s="643"/>
      <c r="BB16" s="643"/>
      <c r="BC16" s="643"/>
      <c r="BD16" s="643"/>
      <c r="BE16" s="643"/>
      <c r="BF16" s="644"/>
      <c r="BG16" s="645" t="s">
        <v>128</v>
      </c>
      <c r="BH16" s="646"/>
      <c r="BI16" s="646"/>
      <c r="BJ16" s="646"/>
      <c r="BK16" s="646"/>
      <c r="BL16" s="646"/>
      <c r="BM16" s="646"/>
      <c r="BN16" s="647"/>
      <c r="BO16" s="648" t="s">
        <v>137</v>
      </c>
      <c r="BP16" s="648"/>
      <c r="BQ16" s="648"/>
      <c r="BR16" s="648"/>
      <c r="BS16" s="654" t="s">
        <v>128</v>
      </c>
      <c r="BT16" s="646"/>
      <c r="BU16" s="646"/>
      <c r="BV16" s="646"/>
      <c r="BW16" s="646"/>
      <c r="BX16" s="646"/>
      <c r="BY16" s="646"/>
      <c r="BZ16" s="646"/>
      <c r="CA16" s="646"/>
      <c r="CB16" s="655"/>
      <c r="CD16" s="660" t="s">
        <v>260</v>
      </c>
      <c r="CE16" s="661"/>
      <c r="CF16" s="661"/>
      <c r="CG16" s="661"/>
      <c r="CH16" s="661"/>
      <c r="CI16" s="661"/>
      <c r="CJ16" s="661"/>
      <c r="CK16" s="661"/>
      <c r="CL16" s="661"/>
      <c r="CM16" s="661"/>
      <c r="CN16" s="661"/>
      <c r="CO16" s="661"/>
      <c r="CP16" s="661"/>
      <c r="CQ16" s="662"/>
      <c r="CR16" s="645">
        <v>161096</v>
      </c>
      <c r="CS16" s="646"/>
      <c r="CT16" s="646"/>
      <c r="CU16" s="646"/>
      <c r="CV16" s="646"/>
      <c r="CW16" s="646"/>
      <c r="CX16" s="646"/>
      <c r="CY16" s="647"/>
      <c r="CZ16" s="648">
        <v>0.3</v>
      </c>
      <c r="DA16" s="648"/>
      <c r="DB16" s="648"/>
      <c r="DC16" s="648"/>
      <c r="DD16" s="654" t="s">
        <v>235</v>
      </c>
      <c r="DE16" s="646"/>
      <c r="DF16" s="646"/>
      <c r="DG16" s="646"/>
      <c r="DH16" s="646"/>
      <c r="DI16" s="646"/>
      <c r="DJ16" s="646"/>
      <c r="DK16" s="646"/>
      <c r="DL16" s="646"/>
      <c r="DM16" s="646"/>
      <c r="DN16" s="646"/>
      <c r="DO16" s="646"/>
      <c r="DP16" s="647"/>
      <c r="DQ16" s="654">
        <v>7127</v>
      </c>
      <c r="DR16" s="646"/>
      <c r="DS16" s="646"/>
      <c r="DT16" s="646"/>
      <c r="DU16" s="646"/>
      <c r="DV16" s="646"/>
      <c r="DW16" s="646"/>
      <c r="DX16" s="646"/>
      <c r="DY16" s="646"/>
      <c r="DZ16" s="646"/>
      <c r="EA16" s="646"/>
      <c r="EB16" s="646"/>
      <c r="EC16" s="655"/>
    </row>
    <row r="17" spans="2:133" ht="11.25" customHeight="1" x14ac:dyDescent="0.15">
      <c r="B17" s="642" t="s">
        <v>261</v>
      </c>
      <c r="C17" s="643"/>
      <c r="D17" s="643"/>
      <c r="E17" s="643"/>
      <c r="F17" s="643"/>
      <c r="G17" s="643"/>
      <c r="H17" s="643"/>
      <c r="I17" s="643"/>
      <c r="J17" s="643"/>
      <c r="K17" s="643"/>
      <c r="L17" s="643"/>
      <c r="M17" s="643"/>
      <c r="N17" s="643"/>
      <c r="O17" s="643"/>
      <c r="P17" s="643"/>
      <c r="Q17" s="644"/>
      <c r="R17" s="645">
        <v>382358</v>
      </c>
      <c r="S17" s="646"/>
      <c r="T17" s="646"/>
      <c r="U17" s="646"/>
      <c r="V17" s="646"/>
      <c r="W17" s="646"/>
      <c r="X17" s="646"/>
      <c r="Y17" s="647"/>
      <c r="Z17" s="648">
        <v>0.5</v>
      </c>
      <c r="AA17" s="648"/>
      <c r="AB17" s="648"/>
      <c r="AC17" s="648"/>
      <c r="AD17" s="649">
        <v>382358</v>
      </c>
      <c r="AE17" s="649"/>
      <c r="AF17" s="649"/>
      <c r="AG17" s="649"/>
      <c r="AH17" s="649"/>
      <c r="AI17" s="649"/>
      <c r="AJ17" s="649"/>
      <c r="AK17" s="649"/>
      <c r="AL17" s="650">
        <v>1.5</v>
      </c>
      <c r="AM17" s="651"/>
      <c r="AN17" s="651"/>
      <c r="AO17" s="652"/>
      <c r="AP17" s="642" t="s">
        <v>262</v>
      </c>
      <c r="AQ17" s="643"/>
      <c r="AR17" s="643"/>
      <c r="AS17" s="643"/>
      <c r="AT17" s="643"/>
      <c r="AU17" s="643"/>
      <c r="AV17" s="643"/>
      <c r="AW17" s="643"/>
      <c r="AX17" s="643"/>
      <c r="AY17" s="643"/>
      <c r="AZ17" s="643"/>
      <c r="BA17" s="643"/>
      <c r="BB17" s="643"/>
      <c r="BC17" s="643"/>
      <c r="BD17" s="643"/>
      <c r="BE17" s="643"/>
      <c r="BF17" s="644"/>
      <c r="BG17" s="645" t="s">
        <v>235</v>
      </c>
      <c r="BH17" s="646"/>
      <c r="BI17" s="646"/>
      <c r="BJ17" s="646"/>
      <c r="BK17" s="646"/>
      <c r="BL17" s="646"/>
      <c r="BM17" s="646"/>
      <c r="BN17" s="647"/>
      <c r="BO17" s="648" t="s">
        <v>128</v>
      </c>
      <c r="BP17" s="648"/>
      <c r="BQ17" s="648"/>
      <c r="BR17" s="648"/>
      <c r="BS17" s="654" t="s">
        <v>235</v>
      </c>
      <c r="BT17" s="646"/>
      <c r="BU17" s="646"/>
      <c r="BV17" s="646"/>
      <c r="BW17" s="646"/>
      <c r="BX17" s="646"/>
      <c r="BY17" s="646"/>
      <c r="BZ17" s="646"/>
      <c r="CA17" s="646"/>
      <c r="CB17" s="655"/>
      <c r="CD17" s="660" t="s">
        <v>263</v>
      </c>
      <c r="CE17" s="661"/>
      <c r="CF17" s="661"/>
      <c r="CG17" s="661"/>
      <c r="CH17" s="661"/>
      <c r="CI17" s="661"/>
      <c r="CJ17" s="661"/>
      <c r="CK17" s="661"/>
      <c r="CL17" s="661"/>
      <c r="CM17" s="661"/>
      <c r="CN17" s="661"/>
      <c r="CO17" s="661"/>
      <c r="CP17" s="661"/>
      <c r="CQ17" s="662"/>
      <c r="CR17" s="645">
        <v>2644628</v>
      </c>
      <c r="CS17" s="646"/>
      <c r="CT17" s="646"/>
      <c r="CU17" s="646"/>
      <c r="CV17" s="646"/>
      <c r="CW17" s="646"/>
      <c r="CX17" s="646"/>
      <c r="CY17" s="647"/>
      <c r="CZ17" s="648">
        <v>4.2</v>
      </c>
      <c r="DA17" s="648"/>
      <c r="DB17" s="648"/>
      <c r="DC17" s="648"/>
      <c r="DD17" s="654" t="s">
        <v>128</v>
      </c>
      <c r="DE17" s="646"/>
      <c r="DF17" s="646"/>
      <c r="DG17" s="646"/>
      <c r="DH17" s="646"/>
      <c r="DI17" s="646"/>
      <c r="DJ17" s="646"/>
      <c r="DK17" s="646"/>
      <c r="DL17" s="646"/>
      <c r="DM17" s="646"/>
      <c r="DN17" s="646"/>
      <c r="DO17" s="646"/>
      <c r="DP17" s="647"/>
      <c r="DQ17" s="654">
        <v>2644628</v>
      </c>
      <c r="DR17" s="646"/>
      <c r="DS17" s="646"/>
      <c r="DT17" s="646"/>
      <c r="DU17" s="646"/>
      <c r="DV17" s="646"/>
      <c r="DW17" s="646"/>
      <c r="DX17" s="646"/>
      <c r="DY17" s="646"/>
      <c r="DZ17" s="646"/>
      <c r="EA17" s="646"/>
      <c r="EB17" s="646"/>
      <c r="EC17" s="655"/>
    </row>
    <row r="18" spans="2:133" ht="11.25" customHeight="1" x14ac:dyDescent="0.15">
      <c r="B18" s="642" t="s">
        <v>264</v>
      </c>
      <c r="C18" s="643"/>
      <c r="D18" s="643"/>
      <c r="E18" s="643"/>
      <c r="F18" s="643"/>
      <c r="G18" s="643"/>
      <c r="H18" s="643"/>
      <c r="I18" s="643"/>
      <c r="J18" s="643"/>
      <c r="K18" s="643"/>
      <c r="L18" s="643"/>
      <c r="M18" s="643"/>
      <c r="N18" s="643"/>
      <c r="O18" s="643"/>
      <c r="P18" s="643"/>
      <c r="Q18" s="644"/>
      <c r="R18" s="645">
        <v>155387</v>
      </c>
      <c r="S18" s="646"/>
      <c r="T18" s="646"/>
      <c r="U18" s="646"/>
      <c r="V18" s="646"/>
      <c r="W18" s="646"/>
      <c r="X18" s="646"/>
      <c r="Y18" s="647"/>
      <c r="Z18" s="648">
        <v>0.2</v>
      </c>
      <c r="AA18" s="648"/>
      <c r="AB18" s="648"/>
      <c r="AC18" s="648"/>
      <c r="AD18" s="649">
        <v>155387</v>
      </c>
      <c r="AE18" s="649"/>
      <c r="AF18" s="649"/>
      <c r="AG18" s="649"/>
      <c r="AH18" s="649"/>
      <c r="AI18" s="649"/>
      <c r="AJ18" s="649"/>
      <c r="AK18" s="649"/>
      <c r="AL18" s="650">
        <v>0.6</v>
      </c>
      <c r="AM18" s="651"/>
      <c r="AN18" s="651"/>
      <c r="AO18" s="652"/>
      <c r="AP18" s="642" t="s">
        <v>265</v>
      </c>
      <c r="AQ18" s="643"/>
      <c r="AR18" s="643"/>
      <c r="AS18" s="643"/>
      <c r="AT18" s="643"/>
      <c r="AU18" s="643"/>
      <c r="AV18" s="643"/>
      <c r="AW18" s="643"/>
      <c r="AX18" s="643"/>
      <c r="AY18" s="643"/>
      <c r="AZ18" s="643"/>
      <c r="BA18" s="643"/>
      <c r="BB18" s="643"/>
      <c r="BC18" s="643"/>
      <c r="BD18" s="643"/>
      <c r="BE18" s="643"/>
      <c r="BF18" s="644"/>
      <c r="BG18" s="645" t="s">
        <v>235</v>
      </c>
      <c r="BH18" s="646"/>
      <c r="BI18" s="646"/>
      <c r="BJ18" s="646"/>
      <c r="BK18" s="646"/>
      <c r="BL18" s="646"/>
      <c r="BM18" s="646"/>
      <c r="BN18" s="647"/>
      <c r="BO18" s="648" t="s">
        <v>128</v>
      </c>
      <c r="BP18" s="648"/>
      <c r="BQ18" s="648"/>
      <c r="BR18" s="648"/>
      <c r="BS18" s="654" t="s">
        <v>128</v>
      </c>
      <c r="BT18" s="646"/>
      <c r="BU18" s="646"/>
      <c r="BV18" s="646"/>
      <c r="BW18" s="646"/>
      <c r="BX18" s="646"/>
      <c r="BY18" s="646"/>
      <c r="BZ18" s="646"/>
      <c r="CA18" s="646"/>
      <c r="CB18" s="655"/>
      <c r="CD18" s="660" t="s">
        <v>266</v>
      </c>
      <c r="CE18" s="661"/>
      <c r="CF18" s="661"/>
      <c r="CG18" s="661"/>
      <c r="CH18" s="661"/>
      <c r="CI18" s="661"/>
      <c r="CJ18" s="661"/>
      <c r="CK18" s="661"/>
      <c r="CL18" s="661"/>
      <c r="CM18" s="661"/>
      <c r="CN18" s="661"/>
      <c r="CO18" s="661"/>
      <c r="CP18" s="661"/>
      <c r="CQ18" s="662"/>
      <c r="CR18" s="645">
        <v>160</v>
      </c>
      <c r="CS18" s="646"/>
      <c r="CT18" s="646"/>
      <c r="CU18" s="646"/>
      <c r="CV18" s="646"/>
      <c r="CW18" s="646"/>
      <c r="CX18" s="646"/>
      <c r="CY18" s="647"/>
      <c r="CZ18" s="648">
        <v>0</v>
      </c>
      <c r="DA18" s="648"/>
      <c r="DB18" s="648"/>
      <c r="DC18" s="648"/>
      <c r="DD18" s="654" t="s">
        <v>235</v>
      </c>
      <c r="DE18" s="646"/>
      <c r="DF18" s="646"/>
      <c r="DG18" s="646"/>
      <c r="DH18" s="646"/>
      <c r="DI18" s="646"/>
      <c r="DJ18" s="646"/>
      <c r="DK18" s="646"/>
      <c r="DL18" s="646"/>
      <c r="DM18" s="646"/>
      <c r="DN18" s="646"/>
      <c r="DO18" s="646"/>
      <c r="DP18" s="647"/>
      <c r="DQ18" s="654">
        <v>160</v>
      </c>
      <c r="DR18" s="646"/>
      <c r="DS18" s="646"/>
      <c r="DT18" s="646"/>
      <c r="DU18" s="646"/>
      <c r="DV18" s="646"/>
      <c r="DW18" s="646"/>
      <c r="DX18" s="646"/>
      <c r="DY18" s="646"/>
      <c r="DZ18" s="646"/>
      <c r="EA18" s="646"/>
      <c r="EB18" s="646"/>
      <c r="EC18" s="655"/>
    </row>
    <row r="19" spans="2:133" ht="11.25" customHeight="1" x14ac:dyDescent="0.15">
      <c r="B19" s="642" t="s">
        <v>267</v>
      </c>
      <c r="C19" s="643"/>
      <c r="D19" s="643"/>
      <c r="E19" s="643"/>
      <c r="F19" s="643"/>
      <c r="G19" s="643"/>
      <c r="H19" s="643"/>
      <c r="I19" s="643"/>
      <c r="J19" s="643"/>
      <c r="K19" s="643"/>
      <c r="L19" s="643"/>
      <c r="M19" s="643"/>
      <c r="N19" s="643"/>
      <c r="O19" s="643"/>
      <c r="P19" s="643"/>
      <c r="Q19" s="644"/>
      <c r="R19" s="645">
        <v>10482</v>
      </c>
      <c r="S19" s="646"/>
      <c r="T19" s="646"/>
      <c r="U19" s="646"/>
      <c r="V19" s="646"/>
      <c r="W19" s="646"/>
      <c r="X19" s="646"/>
      <c r="Y19" s="647"/>
      <c r="Z19" s="648">
        <v>0</v>
      </c>
      <c r="AA19" s="648"/>
      <c r="AB19" s="648"/>
      <c r="AC19" s="648"/>
      <c r="AD19" s="649">
        <v>10482</v>
      </c>
      <c r="AE19" s="649"/>
      <c r="AF19" s="649"/>
      <c r="AG19" s="649"/>
      <c r="AH19" s="649"/>
      <c r="AI19" s="649"/>
      <c r="AJ19" s="649"/>
      <c r="AK19" s="649"/>
      <c r="AL19" s="650">
        <v>0</v>
      </c>
      <c r="AM19" s="651"/>
      <c r="AN19" s="651"/>
      <c r="AO19" s="652"/>
      <c r="AP19" s="642" t="s">
        <v>268</v>
      </c>
      <c r="AQ19" s="643"/>
      <c r="AR19" s="643"/>
      <c r="AS19" s="643"/>
      <c r="AT19" s="643"/>
      <c r="AU19" s="643"/>
      <c r="AV19" s="643"/>
      <c r="AW19" s="643"/>
      <c r="AX19" s="643"/>
      <c r="AY19" s="643"/>
      <c r="AZ19" s="643"/>
      <c r="BA19" s="643"/>
      <c r="BB19" s="643"/>
      <c r="BC19" s="643"/>
      <c r="BD19" s="643"/>
      <c r="BE19" s="643"/>
      <c r="BF19" s="644"/>
      <c r="BG19" s="645">
        <v>2360266</v>
      </c>
      <c r="BH19" s="646"/>
      <c r="BI19" s="646"/>
      <c r="BJ19" s="646"/>
      <c r="BK19" s="646"/>
      <c r="BL19" s="646"/>
      <c r="BM19" s="646"/>
      <c r="BN19" s="647"/>
      <c r="BO19" s="648">
        <v>9.8000000000000007</v>
      </c>
      <c r="BP19" s="648"/>
      <c r="BQ19" s="648"/>
      <c r="BR19" s="648"/>
      <c r="BS19" s="654">
        <v>11264</v>
      </c>
      <c r="BT19" s="646"/>
      <c r="BU19" s="646"/>
      <c r="BV19" s="646"/>
      <c r="BW19" s="646"/>
      <c r="BX19" s="646"/>
      <c r="BY19" s="646"/>
      <c r="BZ19" s="646"/>
      <c r="CA19" s="646"/>
      <c r="CB19" s="655"/>
      <c r="CD19" s="660" t="s">
        <v>269</v>
      </c>
      <c r="CE19" s="661"/>
      <c r="CF19" s="661"/>
      <c r="CG19" s="661"/>
      <c r="CH19" s="661"/>
      <c r="CI19" s="661"/>
      <c r="CJ19" s="661"/>
      <c r="CK19" s="661"/>
      <c r="CL19" s="661"/>
      <c r="CM19" s="661"/>
      <c r="CN19" s="661"/>
      <c r="CO19" s="661"/>
      <c r="CP19" s="661"/>
      <c r="CQ19" s="662"/>
      <c r="CR19" s="645" t="s">
        <v>128</v>
      </c>
      <c r="CS19" s="646"/>
      <c r="CT19" s="646"/>
      <c r="CU19" s="646"/>
      <c r="CV19" s="646"/>
      <c r="CW19" s="646"/>
      <c r="CX19" s="646"/>
      <c r="CY19" s="647"/>
      <c r="CZ19" s="648" t="s">
        <v>128</v>
      </c>
      <c r="DA19" s="648"/>
      <c r="DB19" s="648"/>
      <c r="DC19" s="648"/>
      <c r="DD19" s="654" t="s">
        <v>128</v>
      </c>
      <c r="DE19" s="646"/>
      <c r="DF19" s="646"/>
      <c r="DG19" s="646"/>
      <c r="DH19" s="646"/>
      <c r="DI19" s="646"/>
      <c r="DJ19" s="646"/>
      <c r="DK19" s="646"/>
      <c r="DL19" s="646"/>
      <c r="DM19" s="646"/>
      <c r="DN19" s="646"/>
      <c r="DO19" s="646"/>
      <c r="DP19" s="647"/>
      <c r="DQ19" s="654" t="s">
        <v>235</v>
      </c>
      <c r="DR19" s="646"/>
      <c r="DS19" s="646"/>
      <c r="DT19" s="646"/>
      <c r="DU19" s="646"/>
      <c r="DV19" s="646"/>
      <c r="DW19" s="646"/>
      <c r="DX19" s="646"/>
      <c r="DY19" s="646"/>
      <c r="DZ19" s="646"/>
      <c r="EA19" s="646"/>
      <c r="EB19" s="646"/>
      <c r="EC19" s="655"/>
    </row>
    <row r="20" spans="2:133" ht="11.25" customHeight="1" x14ac:dyDescent="0.15">
      <c r="B20" s="642" t="s">
        <v>270</v>
      </c>
      <c r="C20" s="643"/>
      <c r="D20" s="643"/>
      <c r="E20" s="643"/>
      <c r="F20" s="643"/>
      <c r="G20" s="643"/>
      <c r="H20" s="643"/>
      <c r="I20" s="643"/>
      <c r="J20" s="643"/>
      <c r="K20" s="643"/>
      <c r="L20" s="643"/>
      <c r="M20" s="643"/>
      <c r="N20" s="643"/>
      <c r="O20" s="643"/>
      <c r="P20" s="643"/>
      <c r="Q20" s="644"/>
      <c r="R20" s="645">
        <v>1317</v>
      </c>
      <c r="S20" s="646"/>
      <c r="T20" s="646"/>
      <c r="U20" s="646"/>
      <c r="V20" s="646"/>
      <c r="W20" s="646"/>
      <c r="X20" s="646"/>
      <c r="Y20" s="647"/>
      <c r="Z20" s="648">
        <v>0</v>
      </c>
      <c r="AA20" s="648"/>
      <c r="AB20" s="648"/>
      <c r="AC20" s="648"/>
      <c r="AD20" s="649">
        <v>1317</v>
      </c>
      <c r="AE20" s="649"/>
      <c r="AF20" s="649"/>
      <c r="AG20" s="649"/>
      <c r="AH20" s="649"/>
      <c r="AI20" s="649"/>
      <c r="AJ20" s="649"/>
      <c r="AK20" s="649"/>
      <c r="AL20" s="650">
        <v>0</v>
      </c>
      <c r="AM20" s="651"/>
      <c r="AN20" s="651"/>
      <c r="AO20" s="652"/>
      <c r="AP20" s="642" t="s">
        <v>271</v>
      </c>
      <c r="AQ20" s="643"/>
      <c r="AR20" s="643"/>
      <c r="AS20" s="643"/>
      <c r="AT20" s="643"/>
      <c r="AU20" s="643"/>
      <c r="AV20" s="643"/>
      <c r="AW20" s="643"/>
      <c r="AX20" s="643"/>
      <c r="AY20" s="643"/>
      <c r="AZ20" s="643"/>
      <c r="BA20" s="643"/>
      <c r="BB20" s="643"/>
      <c r="BC20" s="643"/>
      <c r="BD20" s="643"/>
      <c r="BE20" s="643"/>
      <c r="BF20" s="644"/>
      <c r="BG20" s="645">
        <v>2278472</v>
      </c>
      <c r="BH20" s="646"/>
      <c r="BI20" s="646"/>
      <c r="BJ20" s="646"/>
      <c r="BK20" s="646"/>
      <c r="BL20" s="646"/>
      <c r="BM20" s="646"/>
      <c r="BN20" s="647"/>
      <c r="BO20" s="648">
        <v>9.5</v>
      </c>
      <c r="BP20" s="648"/>
      <c r="BQ20" s="648"/>
      <c r="BR20" s="648"/>
      <c r="BS20" s="654">
        <v>11264</v>
      </c>
      <c r="BT20" s="646"/>
      <c r="BU20" s="646"/>
      <c r="BV20" s="646"/>
      <c r="BW20" s="646"/>
      <c r="BX20" s="646"/>
      <c r="BY20" s="646"/>
      <c r="BZ20" s="646"/>
      <c r="CA20" s="646"/>
      <c r="CB20" s="655"/>
      <c r="CD20" s="660" t="s">
        <v>272</v>
      </c>
      <c r="CE20" s="661"/>
      <c r="CF20" s="661"/>
      <c r="CG20" s="661"/>
      <c r="CH20" s="661"/>
      <c r="CI20" s="661"/>
      <c r="CJ20" s="661"/>
      <c r="CK20" s="661"/>
      <c r="CL20" s="661"/>
      <c r="CM20" s="661"/>
      <c r="CN20" s="661"/>
      <c r="CO20" s="661"/>
      <c r="CP20" s="661"/>
      <c r="CQ20" s="662"/>
      <c r="CR20" s="645">
        <v>63653150</v>
      </c>
      <c r="CS20" s="646"/>
      <c r="CT20" s="646"/>
      <c r="CU20" s="646"/>
      <c r="CV20" s="646"/>
      <c r="CW20" s="646"/>
      <c r="CX20" s="646"/>
      <c r="CY20" s="647"/>
      <c r="CZ20" s="648">
        <v>100</v>
      </c>
      <c r="DA20" s="648"/>
      <c r="DB20" s="648"/>
      <c r="DC20" s="648"/>
      <c r="DD20" s="654">
        <v>20062055</v>
      </c>
      <c r="DE20" s="646"/>
      <c r="DF20" s="646"/>
      <c r="DG20" s="646"/>
      <c r="DH20" s="646"/>
      <c r="DI20" s="646"/>
      <c r="DJ20" s="646"/>
      <c r="DK20" s="646"/>
      <c r="DL20" s="646"/>
      <c r="DM20" s="646"/>
      <c r="DN20" s="646"/>
      <c r="DO20" s="646"/>
      <c r="DP20" s="647"/>
      <c r="DQ20" s="654">
        <v>30567796</v>
      </c>
      <c r="DR20" s="646"/>
      <c r="DS20" s="646"/>
      <c r="DT20" s="646"/>
      <c r="DU20" s="646"/>
      <c r="DV20" s="646"/>
      <c r="DW20" s="646"/>
      <c r="DX20" s="646"/>
      <c r="DY20" s="646"/>
      <c r="DZ20" s="646"/>
      <c r="EA20" s="646"/>
      <c r="EB20" s="646"/>
      <c r="EC20" s="655"/>
    </row>
    <row r="21" spans="2:133" ht="11.25" customHeight="1" x14ac:dyDescent="0.15">
      <c r="B21" s="642" t="s">
        <v>273</v>
      </c>
      <c r="C21" s="643"/>
      <c r="D21" s="643"/>
      <c r="E21" s="643"/>
      <c r="F21" s="643"/>
      <c r="G21" s="643"/>
      <c r="H21" s="643"/>
      <c r="I21" s="643"/>
      <c r="J21" s="643"/>
      <c r="K21" s="643"/>
      <c r="L21" s="643"/>
      <c r="M21" s="643"/>
      <c r="N21" s="643"/>
      <c r="O21" s="643"/>
      <c r="P21" s="643"/>
      <c r="Q21" s="644"/>
      <c r="R21" s="645">
        <v>215172</v>
      </c>
      <c r="S21" s="646"/>
      <c r="T21" s="646"/>
      <c r="U21" s="646"/>
      <c r="V21" s="646"/>
      <c r="W21" s="646"/>
      <c r="X21" s="646"/>
      <c r="Y21" s="647"/>
      <c r="Z21" s="648">
        <v>0.3</v>
      </c>
      <c r="AA21" s="648"/>
      <c r="AB21" s="648"/>
      <c r="AC21" s="648"/>
      <c r="AD21" s="649">
        <v>215172</v>
      </c>
      <c r="AE21" s="649"/>
      <c r="AF21" s="649"/>
      <c r="AG21" s="649"/>
      <c r="AH21" s="649"/>
      <c r="AI21" s="649"/>
      <c r="AJ21" s="649"/>
      <c r="AK21" s="649"/>
      <c r="AL21" s="650">
        <v>0.8</v>
      </c>
      <c r="AM21" s="651"/>
      <c r="AN21" s="651"/>
      <c r="AO21" s="652"/>
      <c r="AP21" s="664" t="s">
        <v>274</v>
      </c>
      <c r="AQ21" s="665"/>
      <c r="AR21" s="665"/>
      <c r="AS21" s="665"/>
      <c r="AT21" s="665"/>
      <c r="AU21" s="665"/>
      <c r="AV21" s="665"/>
      <c r="AW21" s="665"/>
      <c r="AX21" s="665"/>
      <c r="AY21" s="665"/>
      <c r="AZ21" s="665"/>
      <c r="BA21" s="665"/>
      <c r="BB21" s="665"/>
      <c r="BC21" s="665"/>
      <c r="BD21" s="665"/>
      <c r="BE21" s="665"/>
      <c r="BF21" s="666"/>
      <c r="BG21" s="645">
        <v>75907</v>
      </c>
      <c r="BH21" s="646"/>
      <c r="BI21" s="646"/>
      <c r="BJ21" s="646"/>
      <c r="BK21" s="646"/>
      <c r="BL21" s="646"/>
      <c r="BM21" s="646"/>
      <c r="BN21" s="647"/>
      <c r="BO21" s="648">
        <v>0.3</v>
      </c>
      <c r="BP21" s="648"/>
      <c r="BQ21" s="648"/>
      <c r="BR21" s="648"/>
      <c r="BS21" s="654">
        <v>11264</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275</v>
      </c>
      <c r="C22" s="643"/>
      <c r="D22" s="643"/>
      <c r="E22" s="643"/>
      <c r="F22" s="643"/>
      <c r="G22" s="643"/>
      <c r="H22" s="643"/>
      <c r="I22" s="643"/>
      <c r="J22" s="643"/>
      <c r="K22" s="643"/>
      <c r="L22" s="643"/>
      <c r="M22" s="643"/>
      <c r="N22" s="643"/>
      <c r="O22" s="643"/>
      <c r="P22" s="643"/>
      <c r="Q22" s="644"/>
      <c r="R22" s="645">
        <v>1070050</v>
      </c>
      <c r="S22" s="646"/>
      <c r="T22" s="646"/>
      <c r="U22" s="646"/>
      <c r="V22" s="646"/>
      <c r="W22" s="646"/>
      <c r="X22" s="646"/>
      <c r="Y22" s="647"/>
      <c r="Z22" s="648">
        <v>1.5</v>
      </c>
      <c r="AA22" s="648"/>
      <c r="AB22" s="648"/>
      <c r="AC22" s="648"/>
      <c r="AD22" s="649">
        <v>926755</v>
      </c>
      <c r="AE22" s="649"/>
      <c r="AF22" s="649"/>
      <c r="AG22" s="649"/>
      <c r="AH22" s="649"/>
      <c r="AI22" s="649"/>
      <c r="AJ22" s="649"/>
      <c r="AK22" s="649"/>
      <c r="AL22" s="650">
        <v>3.5</v>
      </c>
      <c r="AM22" s="651"/>
      <c r="AN22" s="651"/>
      <c r="AO22" s="652"/>
      <c r="AP22" s="664" t="s">
        <v>276</v>
      </c>
      <c r="AQ22" s="665"/>
      <c r="AR22" s="665"/>
      <c r="AS22" s="665"/>
      <c r="AT22" s="665"/>
      <c r="AU22" s="665"/>
      <c r="AV22" s="665"/>
      <c r="AW22" s="665"/>
      <c r="AX22" s="665"/>
      <c r="AY22" s="665"/>
      <c r="AZ22" s="665"/>
      <c r="BA22" s="665"/>
      <c r="BB22" s="665"/>
      <c r="BC22" s="665"/>
      <c r="BD22" s="665"/>
      <c r="BE22" s="665"/>
      <c r="BF22" s="666"/>
      <c r="BG22" s="645" t="s">
        <v>235</v>
      </c>
      <c r="BH22" s="646"/>
      <c r="BI22" s="646"/>
      <c r="BJ22" s="646"/>
      <c r="BK22" s="646"/>
      <c r="BL22" s="646"/>
      <c r="BM22" s="646"/>
      <c r="BN22" s="647"/>
      <c r="BO22" s="648" t="s">
        <v>128</v>
      </c>
      <c r="BP22" s="648"/>
      <c r="BQ22" s="648"/>
      <c r="BR22" s="648"/>
      <c r="BS22" s="654" t="s">
        <v>128</v>
      </c>
      <c r="BT22" s="646"/>
      <c r="BU22" s="646"/>
      <c r="BV22" s="646"/>
      <c r="BW22" s="646"/>
      <c r="BX22" s="646"/>
      <c r="BY22" s="646"/>
      <c r="BZ22" s="646"/>
      <c r="CA22" s="646"/>
      <c r="CB22" s="655"/>
      <c r="CD22" s="627" t="s">
        <v>277</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278</v>
      </c>
      <c r="C23" s="643"/>
      <c r="D23" s="643"/>
      <c r="E23" s="643"/>
      <c r="F23" s="643"/>
      <c r="G23" s="643"/>
      <c r="H23" s="643"/>
      <c r="I23" s="643"/>
      <c r="J23" s="643"/>
      <c r="K23" s="643"/>
      <c r="L23" s="643"/>
      <c r="M23" s="643"/>
      <c r="N23" s="643"/>
      <c r="O23" s="643"/>
      <c r="P23" s="643"/>
      <c r="Q23" s="644"/>
      <c r="R23" s="645">
        <v>926755</v>
      </c>
      <c r="S23" s="646"/>
      <c r="T23" s="646"/>
      <c r="U23" s="646"/>
      <c r="V23" s="646"/>
      <c r="W23" s="646"/>
      <c r="X23" s="646"/>
      <c r="Y23" s="647"/>
      <c r="Z23" s="648">
        <v>1.3</v>
      </c>
      <c r="AA23" s="648"/>
      <c r="AB23" s="648"/>
      <c r="AC23" s="648"/>
      <c r="AD23" s="649">
        <v>926755</v>
      </c>
      <c r="AE23" s="649"/>
      <c r="AF23" s="649"/>
      <c r="AG23" s="649"/>
      <c r="AH23" s="649"/>
      <c r="AI23" s="649"/>
      <c r="AJ23" s="649"/>
      <c r="AK23" s="649"/>
      <c r="AL23" s="650">
        <v>3.5</v>
      </c>
      <c r="AM23" s="651"/>
      <c r="AN23" s="651"/>
      <c r="AO23" s="652"/>
      <c r="AP23" s="664" t="s">
        <v>279</v>
      </c>
      <c r="AQ23" s="665"/>
      <c r="AR23" s="665"/>
      <c r="AS23" s="665"/>
      <c r="AT23" s="665"/>
      <c r="AU23" s="665"/>
      <c r="AV23" s="665"/>
      <c r="AW23" s="665"/>
      <c r="AX23" s="665"/>
      <c r="AY23" s="665"/>
      <c r="AZ23" s="665"/>
      <c r="BA23" s="665"/>
      <c r="BB23" s="665"/>
      <c r="BC23" s="665"/>
      <c r="BD23" s="665"/>
      <c r="BE23" s="665"/>
      <c r="BF23" s="666"/>
      <c r="BG23" s="645">
        <v>2202565</v>
      </c>
      <c r="BH23" s="646"/>
      <c r="BI23" s="646"/>
      <c r="BJ23" s="646"/>
      <c r="BK23" s="646"/>
      <c r="BL23" s="646"/>
      <c r="BM23" s="646"/>
      <c r="BN23" s="647"/>
      <c r="BO23" s="648">
        <v>9.1999999999999993</v>
      </c>
      <c r="BP23" s="648"/>
      <c r="BQ23" s="648"/>
      <c r="BR23" s="648"/>
      <c r="BS23" s="654" t="s">
        <v>235</v>
      </c>
      <c r="BT23" s="646"/>
      <c r="BU23" s="646"/>
      <c r="BV23" s="646"/>
      <c r="BW23" s="646"/>
      <c r="BX23" s="646"/>
      <c r="BY23" s="646"/>
      <c r="BZ23" s="646"/>
      <c r="CA23" s="646"/>
      <c r="CB23" s="655"/>
      <c r="CD23" s="627" t="s">
        <v>218</v>
      </c>
      <c r="CE23" s="628"/>
      <c r="CF23" s="628"/>
      <c r="CG23" s="628"/>
      <c r="CH23" s="628"/>
      <c r="CI23" s="628"/>
      <c r="CJ23" s="628"/>
      <c r="CK23" s="628"/>
      <c r="CL23" s="628"/>
      <c r="CM23" s="628"/>
      <c r="CN23" s="628"/>
      <c r="CO23" s="628"/>
      <c r="CP23" s="628"/>
      <c r="CQ23" s="629"/>
      <c r="CR23" s="627" t="s">
        <v>280</v>
      </c>
      <c r="CS23" s="628"/>
      <c r="CT23" s="628"/>
      <c r="CU23" s="628"/>
      <c r="CV23" s="628"/>
      <c r="CW23" s="628"/>
      <c r="CX23" s="628"/>
      <c r="CY23" s="629"/>
      <c r="CZ23" s="627" t="s">
        <v>281</v>
      </c>
      <c r="DA23" s="628"/>
      <c r="DB23" s="628"/>
      <c r="DC23" s="629"/>
      <c r="DD23" s="627" t="s">
        <v>282</v>
      </c>
      <c r="DE23" s="628"/>
      <c r="DF23" s="628"/>
      <c r="DG23" s="628"/>
      <c r="DH23" s="628"/>
      <c r="DI23" s="628"/>
      <c r="DJ23" s="628"/>
      <c r="DK23" s="629"/>
      <c r="DL23" s="676" t="s">
        <v>283</v>
      </c>
      <c r="DM23" s="677"/>
      <c r="DN23" s="677"/>
      <c r="DO23" s="677"/>
      <c r="DP23" s="677"/>
      <c r="DQ23" s="677"/>
      <c r="DR23" s="677"/>
      <c r="DS23" s="677"/>
      <c r="DT23" s="677"/>
      <c r="DU23" s="677"/>
      <c r="DV23" s="678"/>
      <c r="DW23" s="627" t="s">
        <v>284</v>
      </c>
      <c r="DX23" s="628"/>
      <c r="DY23" s="628"/>
      <c r="DZ23" s="628"/>
      <c r="EA23" s="628"/>
      <c r="EB23" s="628"/>
      <c r="EC23" s="629"/>
    </row>
    <row r="24" spans="2:133" ht="11.25" customHeight="1" x14ac:dyDescent="0.15">
      <c r="B24" s="642" t="s">
        <v>285</v>
      </c>
      <c r="C24" s="643"/>
      <c r="D24" s="643"/>
      <c r="E24" s="643"/>
      <c r="F24" s="643"/>
      <c r="G24" s="643"/>
      <c r="H24" s="643"/>
      <c r="I24" s="643"/>
      <c r="J24" s="643"/>
      <c r="K24" s="643"/>
      <c r="L24" s="643"/>
      <c r="M24" s="643"/>
      <c r="N24" s="643"/>
      <c r="O24" s="643"/>
      <c r="P24" s="643"/>
      <c r="Q24" s="644"/>
      <c r="R24" s="645">
        <v>143295</v>
      </c>
      <c r="S24" s="646"/>
      <c r="T24" s="646"/>
      <c r="U24" s="646"/>
      <c r="V24" s="646"/>
      <c r="W24" s="646"/>
      <c r="X24" s="646"/>
      <c r="Y24" s="647"/>
      <c r="Z24" s="648">
        <v>0.2</v>
      </c>
      <c r="AA24" s="648"/>
      <c r="AB24" s="648"/>
      <c r="AC24" s="648"/>
      <c r="AD24" s="649" t="s">
        <v>128</v>
      </c>
      <c r="AE24" s="649"/>
      <c r="AF24" s="649"/>
      <c r="AG24" s="649"/>
      <c r="AH24" s="649"/>
      <c r="AI24" s="649"/>
      <c r="AJ24" s="649"/>
      <c r="AK24" s="649"/>
      <c r="AL24" s="650" t="s">
        <v>128</v>
      </c>
      <c r="AM24" s="651"/>
      <c r="AN24" s="651"/>
      <c r="AO24" s="652"/>
      <c r="AP24" s="664" t="s">
        <v>286</v>
      </c>
      <c r="AQ24" s="665"/>
      <c r="AR24" s="665"/>
      <c r="AS24" s="665"/>
      <c r="AT24" s="665"/>
      <c r="AU24" s="665"/>
      <c r="AV24" s="665"/>
      <c r="AW24" s="665"/>
      <c r="AX24" s="665"/>
      <c r="AY24" s="665"/>
      <c r="AZ24" s="665"/>
      <c r="BA24" s="665"/>
      <c r="BB24" s="665"/>
      <c r="BC24" s="665"/>
      <c r="BD24" s="665"/>
      <c r="BE24" s="665"/>
      <c r="BF24" s="666"/>
      <c r="BG24" s="645" t="s">
        <v>235</v>
      </c>
      <c r="BH24" s="646"/>
      <c r="BI24" s="646"/>
      <c r="BJ24" s="646"/>
      <c r="BK24" s="646"/>
      <c r="BL24" s="646"/>
      <c r="BM24" s="646"/>
      <c r="BN24" s="647"/>
      <c r="BO24" s="648" t="s">
        <v>128</v>
      </c>
      <c r="BP24" s="648"/>
      <c r="BQ24" s="648"/>
      <c r="BR24" s="648"/>
      <c r="BS24" s="654" t="s">
        <v>128</v>
      </c>
      <c r="BT24" s="646"/>
      <c r="BU24" s="646"/>
      <c r="BV24" s="646"/>
      <c r="BW24" s="646"/>
      <c r="BX24" s="646"/>
      <c r="BY24" s="646"/>
      <c r="BZ24" s="646"/>
      <c r="CA24" s="646"/>
      <c r="CB24" s="655"/>
      <c r="CD24" s="656" t="s">
        <v>287</v>
      </c>
      <c r="CE24" s="657"/>
      <c r="CF24" s="657"/>
      <c r="CG24" s="657"/>
      <c r="CH24" s="657"/>
      <c r="CI24" s="657"/>
      <c r="CJ24" s="657"/>
      <c r="CK24" s="657"/>
      <c r="CL24" s="657"/>
      <c r="CM24" s="657"/>
      <c r="CN24" s="657"/>
      <c r="CO24" s="657"/>
      <c r="CP24" s="657"/>
      <c r="CQ24" s="658"/>
      <c r="CR24" s="634">
        <v>25969411</v>
      </c>
      <c r="CS24" s="635"/>
      <c r="CT24" s="635"/>
      <c r="CU24" s="635"/>
      <c r="CV24" s="635"/>
      <c r="CW24" s="635"/>
      <c r="CX24" s="635"/>
      <c r="CY24" s="636"/>
      <c r="CZ24" s="639">
        <v>40.799999999999997</v>
      </c>
      <c r="DA24" s="640"/>
      <c r="DB24" s="640"/>
      <c r="DC24" s="659"/>
      <c r="DD24" s="684">
        <v>15548123</v>
      </c>
      <c r="DE24" s="635"/>
      <c r="DF24" s="635"/>
      <c r="DG24" s="635"/>
      <c r="DH24" s="635"/>
      <c r="DI24" s="635"/>
      <c r="DJ24" s="635"/>
      <c r="DK24" s="636"/>
      <c r="DL24" s="684">
        <v>15436337</v>
      </c>
      <c r="DM24" s="635"/>
      <c r="DN24" s="635"/>
      <c r="DO24" s="635"/>
      <c r="DP24" s="635"/>
      <c r="DQ24" s="635"/>
      <c r="DR24" s="635"/>
      <c r="DS24" s="635"/>
      <c r="DT24" s="635"/>
      <c r="DU24" s="635"/>
      <c r="DV24" s="636"/>
      <c r="DW24" s="639">
        <v>56.3</v>
      </c>
      <c r="DX24" s="640"/>
      <c r="DY24" s="640"/>
      <c r="DZ24" s="640"/>
      <c r="EA24" s="640"/>
      <c r="EB24" s="640"/>
      <c r="EC24" s="641"/>
    </row>
    <row r="25" spans="2:133" ht="11.25" customHeight="1" x14ac:dyDescent="0.15">
      <c r="B25" s="642" t="s">
        <v>288</v>
      </c>
      <c r="C25" s="643"/>
      <c r="D25" s="643"/>
      <c r="E25" s="643"/>
      <c r="F25" s="643"/>
      <c r="G25" s="643"/>
      <c r="H25" s="643"/>
      <c r="I25" s="643"/>
      <c r="J25" s="643"/>
      <c r="K25" s="643"/>
      <c r="L25" s="643"/>
      <c r="M25" s="643"/>
      <c r="N25" s="643"/>
      <c r="O25" s="643"/>
      <c r="P25" s="643"/>
      <c r="Q25" s="644"/>
      <c r="R25" s="645" t="s">
        <v>235</v>
      </c>
      <c r="S25" s="646"/>
      <c r="T25" s="646"/>
      <c r="U25" s="646"/>
      <c r="V25" s="646"/>
      <c r="W25" s="646"/>
      <c r="X25" s="646"/>
      <c r="Y25" s="647"/>
      <c r="Z25" s="648" t="s">
        <v>128</v>
      </c>
      <c r="AA25" s="648"/>
      <c r="AB25" s="648"/>
      <c r="AC25" s="648"/>
      <c r="AD25" s="649" t="s">
        <v>235</v>
      </c>
      <c r="AE25" s="649"/>
      <c r="AF25" s="649"/>
      <c r="AG25" s="649"/>
      <c r="AH25" s="649"/>
      <c r="AI25" s="649"/>
      <c r="AJ25" s="649"/>
      <c r="AK25" s="649"/>
      <c r="AL25" s="650" t="s">
        <v>128</v>
      </c>
      <c r="AM25" s="651"/>
      <c r="AN25" s="651"/>
      <c r="AO25" s="652"/>
      <c r="AP25" s="664" t="s">
        <v>289</v>
      </c>
      <c r="AQ25" s="665"/>
      <c r="AR25" s="665"/>
      <c r="AS25" s="665"/>
      <c r="AT25" s="665"/>
      <c r="AU25" s="665"/>
      <c r="AV25" s="665"/>
      <c r="AW25" s="665"/>
      <c r="AX25" s="665"/>
      <c r="AY25" s="665"/>
      <c r="AZ25" s="665"/>
      <c r="BA25" s="665"/>
      <c r="BB25" s="665"/>
      <c r="BC25" s="665"/>
      <c r="BD25" s="665"/>
      <c r="BE25" s="665"/>
      <c r="BF25" s="666"/>
      <c r="BG25" s="645">
        <v>81794</v>
      </c>
      <c r="BH25" s="646"/>
      <c r="BI25" s="646"/>
      <c r="BJ25" s="646"/>
      <c r="BK25" s="646"/>
      <c r="BL25" s="646"/>
      <c r="BM25" s="646"/>
      <c r="BN25" s="647"/>
      <c r="BO25" s="648">
        <v>0.3</v>
      </c>
      <c r="BP25" s="648"/>
      <c r="BQ25" s="648"/>
      <c r="BR25" s="648"/>
      <c r="BS25" s="654" t="s">
        <v>235</v>
      </c>
      <c r="BT25" s="646"/>
      <c r="BU25" s="646"/>
      <c r="BV25" s="646"/>
      <c r="BW25" s="646"/>
      <c r="BX25" s="646"/>
      <c r="BY25" s="646"/>
      <c r="BZ25" s="646"/>
      <c r="CA25" s="646"/>
      <c r="CB25" s="655"/>
      <c r="CD25" s="660" t="s">
        <v>290</v>
      </c>
      <c r="CE25" s="661"/>
      <c r="CF25" s="661"/>
      <c r="CG25" s="661"/>
      <c r="CH25" s="661"/>
      <c r="CI25" s="661"/>
      <c r="CJ25" s="661"/>
      <c r="CK25" s="661"/>
      <c r="CL25" s="661"/>
      <c r="CM25" s="661"/>
      <c r="CN25" s="661"/>
      <c r="CO25" s="661"/>
      <c r="CP25" s="661"/>
      <c r="CQ25" s="662"/>
      <c r="CR25" s="645">
        <v>9533592</v>
      </c>
      <c r="CS25" s="681"/>
      <c r="CT25" s="681"/>
      <c r="CU25" s="681"/>
      <c r="CV25" s="681"/>
      <c r="CW25" s="681"/>
      <c r="CX25" s="681"/>
      <c r="CY25" s="682"/>
      <c r="CZ25" s="650">
        <v>15</v>
      </c>
      <c r="DA25" s="679"/>
      <c r="DB25" s="679"/>
      <c r="DC25" s="683"/>
      <c r="DD25" s="654">
        <v>8662932</v>
      </c>
      <c r="DE25" s="681"/>
      <c r="DF25" s="681"/>
      <c r="DG25" s="681"/>
      <c r="DH25" s="681"/>
      <c r="DI25" s="681"/>
      <c r="DJ25" s="681"/>
      <c r="DK25" s="682"/>
      <c r="DL25" s="654">
        <v>8653476</v>
      </c>
      <c r="DM25" s="681"/>
      <c r="DN25" s="681"/>
      <c r="DO25" s="681"/>
      <c r="DP25" s="681"/>
      <c r="DQ25" s="681"/>
      <c r="DR25" s="681"/>
      <c r="DS25" s="681"/>
      <c r="DT25" s="681"/>
      <c r="DU25" s="681"/>
      <c r="DV25" s="682"/>
      <c r="DW25" s="650">
        <v>31.6</v>
      </c>
      <c r="DX25" s="679"/>
      <c r="DY25" s="679"/>
      <c r="DZ25" s="679"/>
      <c r="EA25" s="679"/>
      <c r="EB25" s="679"/>
      <c r="EC25" s="680"/>
    </row>
    <row r="26" spans="2:133" ht="11.25" customHeight="1" x14ac:dyDescent="0.15">
      <c r="B26" s="642" t="s">
        <v>291</v>
      </c>
      <c r="C26" s="643"/>
      <c r="D26" s="643"/>
      <c r="E26" s="643"/>
      <c r="F26" s="643"/>
      <c r="G26" s="643"/>
      <c r="H26" s="643"/>
      <c r="I26" s="643"/>
      <c r="J26" s="643"/>
      <c r="K26" s="643"/>
      <c r="L26" s="643"/>
      <c r="M26" s="643"/>
      <c r="N26" s="643"/>
      <c r="O26" s="643"/>
      <c r="P26" s="643"/>
      <c r="Q26" s="644"/>
      <c r="R26" s="645">
        <v>28302688</v>
      </c>
      <c r="S26" s="646"/>
      <c r="T26" s="646"/>
      <c r="U26" s="646"/>
      <c r="V26" s="646"/>
      <c r="W26" s="646"/>
      <c r="X26" s="646"/>
      <c r="Y26" s="647"/>
      <c r="Z26" s="648">
        <v>40.6</v>
      </c>
      <c r="AA26" s="648"/>
      <c r="AB26" s="648"/>
      <c r="AC26" s="648"/>
      <c r="AD26" s="649">
        <v>25875034</v>
      </c>
      <c r="AE26" s="649"/>
      <c r="AF26" s="649"/>
      <c r="AG26" s="649"/>
      <c r="AH26" s="649"/>
      <c r="AI26" s="649"/>
      <c r="AJ26" s="649"/>
      <c r="AK26" s="649"/>
      <c r="AL26" s="650">
        <v>98.6</v>
      </c>
      <c r="AM26" s="651"/>
      <c r="AN26" s="651"/>
      <c r="AO26" s="652"/>
      <c r="AP26" s="664" t="s">
        <v>292</v>
      </c>
      <c r="AQ26" s="694"/>
      <c r="AR26" s="694"/>
      <c r="AS26" s="694"/>
      <c r="AT26" s="694"/>
      <c r="AU26" s="694"/>
      <c r="AV26" s="694"/>
      <c r="AW26" s="694"/>
      <c r="AX26" s="694"/>
      <c r="AY26" s="694"/>
      <c r="AZ26" s="694"/>
      <c r="BA26" s="694"/>
      <c r="BB26" s="694"/>
      <c r="BC26" s="694"/>
      <c r="BD26" s="694"/>
      <c r="BE26" s="694"/>
      <c r="BF26" s="666"/>
      <c r="BG26" s="645" t="s">
        <v>128</v>
      </c>
      <c r="BH26" s="646"/>
      <c r="BI26" s="646"/>
      <c r="BJ26" s="646"/>
      <c r="BK26" s="646"/>
      <c r="BL26" s="646"/>
      <c r="BM26" s="646"/>
      <c r="BN26" s="647"/>
      <c r="BO26" s="648" t="s">
        <v>235</v>
      </c>
      <c r="BP26" s="648"/>
      <c r="BQ26" s="648"/>
      <c r="BR26" s="648"/>
      <c r="BS26" s="654" t="s">
        <v>128</v>
      </c>
      <c r="BT26" s="646"/>
      <c r="BU26" s="646"/>
      <c r="BV26" s="646"/>
      <c r="BW26" s="646"/>
      <c r="BX26" s="646"/>
      <c r="BY26" s="646"/>
      <c r="BZ26" s="646"/>
      <c r="CA26" s="646"/>
      <c r="CB26" s="655"/>
      <c r="CD26" s="660" t="s">
        <v>293</v>
      </c>
      <c r="CE26" s="661"/>
      <c r="CF26" s="661"/>
      <c r="CG26" s="661"/>
      <c r="CH26" s="661"/>
      <c r="CI26" s="661"/>
      <c r="CJ26" s="661"/>
      <c r="CK26" s="661"/>
      <c r="CL26" s="661"/>
      <c r="CM26" s="661"/>
      <c r="CN26" s="661"/>
      <c r="CO26" s="661"/>
      <c r="CP26" s="661"/>
      <c r="CQ26" s="662"/>
      <c r="CR26" s="645">
        <v>6663494</v>
      </c>
      <c r="CS26" s="646"/>
      <c r="CT26" s="646"/>
      <c r="CU26" s="646"/>
      <c r="CV26" s="646"/>
      <c r="CW26" s="646"/>
      <c r="CX26" s="646"/>
      <c r="CY26" s="647"/>
      <c r="CZ26" s="650">
        <v>10.5</v>
      </c>
      <c r="DA26" s="679"/>
      <c r="DB26" s="679"/>
      <c r="DC26" s="683"/>
      <c r="DD26" s="654">
        <v>5960638</v>
      </c>
      <c r="DE26" s="646"/>
      <c r="DF26" s="646"/>
      <c r="DG26" s="646"/>
      <c r="DH26" s="646"/>
      <c r="DI26" s="646"/>
      <c r="DJ26" s="646"/>
      <c r="DK26" s="647"/>
      <c r="DL26" s="654" t="s">
        <v>235</v>
      </c>
      <c r="DM26" s="646"/>
      <c r="DN26" s="646"/>
      <c r="DO26" s="646"/>
      <c r="DP26" s="646"/>
      <c r="DQ26" s="646"/>
      <c r="DR26" s="646"/>
      <c r="DS26" s="646"/>
      <c r="DT26" s="646"/>
      <c r="DU26" s="646"/>
      <c r="DV26" s="647"/>
      <c r="DW26" s="650" t="s">
        <v>128</v>
      </c>
      <c r="DX26" s="679"/>
      <c r="DY26" s="679"/>
      <c r="DZ26" s="679"/>
      <c r="EA26" s="679"/>
      <c r="EB26" s="679"/>
      <c r="EC26" s="680"/>
    </row>
    <row r="27" spans="2:133" ht="11.25" customHeight="1" x14ac:dyDescent="0.15">
      <c r="B27" s="642" t="s">
        <v>294</v>
      </c>
      <c r="C27" s="643"/>
      <c r="D27" s="643"/>
      <c r="E27" s="643"/>
      <c r="F27" s="643"/>
      <c r="G27" s="643"/>
      <c r="H27" s="643"/>
      <c r="I27" s="643"/>
      <c r="J27" s="643"/>
      <c r="K27" s="643"/>
      <c r="L27" s="643"/>
      <c r="M27" s="643"/>
      <c r="N27" s="643"/>
      <c r="O27" s="643"/>
      <c r="P27" s="643"/>
      <c r="Q27" s="644"/>
      <c r="R27" s="645">
        <v>15966</v>
      </c>
      <c r="S27" s="646"/>
      <c r="T27" s="646"/>
      <c r="U27" s="646"/>
      <c r="V27" s="646"/>
      <c r="W27" s="646"/>
      <c r="X27" s="646"/>
      <c r="Y27" s="647"/>
      <c r="Z27" s="648">
        <v>0</v>
      </c>
      <c r="AA27" s="648"/>
      <c r="AB27" s="648"/>
      <c r="AC27" s="648"/>
      <c r="AD27" s="649">
        <v>15966</v>
      </c>
      <c r="AE27" s="649"/>
      <c r="AF27" s="649"/>
      <c r="AG27" s="649"/>
      <c r="AH27" s="649"/>
      <c r="AI27" s="649"/>
      <c r="AJ27" s="649"/>
      <c r="AK27" s="649"/>
      <c r="AL27" s="650">
        <v>0.1</v>
      </c>
      <c r="AM27" s="651"/>
      <c r="AN27" s="651"/>
      <c r="AO27" s="652"/>
      <c r="AP27" s="642" t="s">
        <v>295</v>
      </c>
      <c r="AQ27" s="643"/>
      <c r="AR27" s="643"/>
      <c r="AS27" s="643"/>
      <c r="AT27" s="643"/>
      <c r="AU27" s="643"/>
      <c r="AV27" s="643"/>
      <c r="AW27" s="643"/>
      <c r="AX27" s="643"/>
      <c r="AY27" s="643"/>
      <c r="AZ27" s="643"/>
      <c r="BA27" s="643"/>
      <c r="BB27" s="643"/>
      <c r="BC27" s="643"/>
      <c r="BD27" s="643"/>
      <c r="BE27" s="643"/>
      <c r="BF27" s="644"/>
      <c r="BG27" s="645">
        <v>24061627</v>
      </c>
      <c r="BH27" s="646"/>
      <c r="BI27" s="646"/>
      <c r="BJ27" s="646"/>
      <c r="BK27" s="646"/>
      <c r="BL27" s="646"/>
      <c r="BM27" s="646"/>
      <c r="BN27" s="647"/>
      <c r="BO27" s="648">
        <v>100</v>
      </c>
      <c r="BP27" s="648"/>
      <c r="BQ27" s="648"/>
      <c r="BR27" s="648"/>
      <c r="BS27" s="654">
        <v>169412</v>
      </c>
      <c r="BT27" s="646"/>
      <c r="BU27" s="646"/>
      <c r="BV27" s="646"/>
      <c r="BW27" s="646"/>
      <c r="BX27" s="646"/>
      <c r="BY27" s="646"/>
      <c r="BZ27" s="646"/>
      <c r="CA27" s="646"/>
      <c r="CB27" s="655"/>
      <c r="CD27" s="660" t="s">
        <v>296</v>
      </c>
      <c r="CE27" s="661"/>
      <c r="CF27" s="661"/>
      <c r="CG27" s="661"/>
      <c r="CH27" s="661"/>
      <c r="CI27" s="661"/>
      <c r="CJ27" s="661"/>
      <c r="CK27" s="661"/>
      <c r="CL27" s="661"/>
      <c r="CM27" s="661"/>
      <c r="CN27" s="661"/>
      <c r="CO27" s="661"/>
      <c r="CP27" s="661"/>
      <c r="CQ27" s="662"/>
      <c r="CR27" s="645">
        <v>13791191</v>
      </c>
      <c r="CS27" s="681"/>
      <c r="CT27" s="681"/>
      <c r="CU27" s="681"/>
      <c r="CV27" s="681"/>
      <c r="CW27" s="681"/>
      <c r="CX27" s="681"/>
      <c r="CY27" s="682"/>
      <c r="CZ27" s="650">
        <v>21.7</v>
      </c>
      <c r="DA27" s="679"/>
      <c r="DB27" s="679"/>
      <c r="DC27" s="683"/>
      <c r="DD27" s="654">
        <v>4240563</v>
      </c>
      <c r="DE27" s="681"/>
      <c r="DF27" s="681"/>
      <c r="DG27" s="681"/>
      <c r="DH27" s="681"/>
      <c r="DI27" s="681"/>
      <c r="DJ27" s="681"/>
      <c r="DK27" s="682"/>
      <c r="DL27" s="654">
        <v>4238233</v>
      </c>
      <c r="DM27" s="681"/>
      <c r="DN27" s="681"/>
      <c r="DO27" s="681"/>
      <c r="DP27" s="681"/>
      <c r="DQ27" s="681"/>
      <c r="DR27" s="681"/>
      <c r="DS27" s="681"/>
      <c r="DT27" s="681"/>
      <c r="DU27" s="681"/>
      <c r="DV27" s="682"/>
      <c r="DW27" s="650">
        <v>15.5</v>
      </c>
      <c r="DX27" s="679"/>
      <c r="DY27" s="679"/>
      <c r="DZ27" s="679"/>
      <c r="EA27" s="679"/>
      <c r="EB27" s="679"/>
      <c r="EC27" s="680"/>
    </row>
    <row r="28" spans="2:133" ht="11.25" customHeight="1" x14ac:dyDescent="0.15">
      <c r="B28" s="642" t="s">
        <v>297</v>
      </c>
      <c r="C28" s="643"/>
      <c r="D28" s="643"/>
      <c r="E28" s="643"/>
      <c r="F28" s="643"/>
      <c r="G28" s="643"/>
      <c r="H28" s="643"/>
      <c r="I28" s="643"/>
      <c r="J28" s="643"/>
      <c r="K28" s="643"/>
      <c r="L28" s="643"/>
      <c r="M28" s="643"/>
      <c r="N28" s="643"/>
      <c r="O28" s="643"/>
      <c r="P28" s="643"/>
      <c r="Q28" s="644"/>
      <c r="R28" s="645">
        <v>933988</v>
      </c>
      <c r="S28" s="646"/>
      <c r="T28" s="646"/>
      <c r="U28" s="646"/>
      <c r="V28" s="646"/>
      <c r="W28" s="646"/>
      <c r="X28" s="646"/>
      <c r="Y28" s="647"/>
      <c r="Z28" s="648">
        <v>1.3</v>
      </c>
      <c r="AA28" s="648"/>
      <c r="AB28" s="648"/>
      <c r="AC28" s="648"/>
      <c r="AD28" s="649" t="s">
        <v>235</v>
      </c>
      <c r="AE28" s="649"/>
      <c r="AF28" s="649"/>
      <c r="AG28" s="649"/>
      <c r="AH28" s="649"/>
      <c r="AI28" s="649"/>
      <c r="AJ28" s="649"/>
      <c r="AK28" s="649"/>
      <c r="AL28" s="650" t="s">
        <v>128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298</v>
      </c>
      <c r="CE28" s="661"/>
      <c r="CF28" s="661"/>
      <c r="CG28" s="661"/>
      <c r="CH28" s="661"/>
      <c r="CI28" s="661"/>
      <c r="CJ28" s="661"/>
      <c r="CK28" s="661"/>
      <c r="CL28" s="661"/>
      <c r="CM28" s="661"/>
      <c r="CN28" s="661"/>
      <c r="CO28" s="661"/>
      <c r="CP28" s="661"/>
      <c r="CQ28" s="662"/>
      <c r="CR28" s="645">
        <v>2644628</v>
      </c>
      <c r="CS28" s="646"/>
      <c r="CT28" s="646"/>
      <c r="CU28" s="646"/>
      <c r="CV28" s="646"/>
      <c r="CW28" s="646"/>
      <c r="CX28" s="646"/>
      <c r="CY28" s="647"/>
      <c r="CZ28" s="650">
        <v>4.2</v>
      </c>
      <c r="DA28" s="679"/>
      <c r="DB28" s="679"/>
      <c r="DC28" s="683"/>
      <c r="DD28" s="654">
        <v>2644628</v>
      </c>
      <c r="DE28" s="646"/>
      <c r="DF28" s="646"/>
      <c r="DG28" s="646"/>
      <c r="DH28" s="646"/>
      <c r="DI28" s="646"/>
      <c r="DJ28" s="646"/>
      <c r="DK28" s="647"/>
      <c r="DL28" s="654">
        <v>2544628</v>
      </c>
      <c r="DM28" s="646"/>
      <c r="DN28" s="646"/>
      <c r="DO28" s="646"/>
      <c r="DP28" s="646"/>
      <c r="DQ28" s="646"/>
      <c r="DR28" s="646"/>
      <c r="DS28" s="646"/>
      <c r="DT28" s="646"/>
      <c r="DU28" s="646"/>
      <c r="DV28" s="647"/>
      <c r="DW28" s="650">
        <v>9.3000000000000007</v>
      </c>
      <c r="DX28" s="679"/>
      <c r="DY28" s="679"/>
      <c r="DZ28" s="679"/>
      <c r="EA28" s="679"/>
      <c r="EB28" s="679"/>
      <c r="EC28" s="680"/>
    </row>
    <row r="29" spans="2:133" ht="11.25" customHeight="1" x14ac:dyDescent="0.15">
      <c r="B29" s="642" t="s">
        <v>299</v>
      </c>
      <c r="C29" s="643"/>
      <c r="D29" s="643"/>
      <c r="E29" s="643"/>
      <c r="F29" s="643"/>
      <c r="G29" s="643"/>
      <c r="H29" s="643"/>
      <c r="I29" s="643"/>
      <c r="J29" s="643"/>
      <c r="K29" s="643"/>
      <c r="L29" s="643"/>
      <c r="M29" s="643"/>
      <c r="N29" s="643"/>
      <c r="O29" s="643"/>
      <c r="P29" s="643"/>
      <c r="Q29" s="644"/>
      <c r="R29" s="645">
        <v>568609</v>
      </c>
      <c r="S29" s="646"/>
      <c r="T29" s="646"/>
      <c r="U29" s="646"/>
      <c r="V29" s="646"/>
      <c r="W29" s="646"/>
      <c r="X29" s="646"/>
      <c r="Y29" s="647"/>
      <c r="Z29" s="648">
        <v>0.8</v>
      </c>
      <c r="AA29" s="648"/>
      <c r="AB29" s="648"/>
      <c r="AC29" s="648"/>
      <c r="AD29" s="649">
        <v>187076</v>
      </c>
      <c r="AE29" s="649"/>
      <c r="AF29" s="649"/>
      <c r="AG29" s="649"/>
      <c r="AH29" s="649"/>
      <c r="AI29" s="649"/>
      <c r="AJ29" s="649"/>
      <c r="AK29" s="649"/>
      <c r="AL29" s="650">
        <v>0.7</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300</v>
      </c>
      <c r="CE29" s="686"/>
      <c r="CF29" s="660" t="s">
        <v>69</v>
      </c>
      <c r="CG29" s="661"/>
      <c r="CH29" s="661"/>
      <c r="CI29" s="661"/>
      <c r="CJ29" s="661"/>
      <c r="CK29" s="661"/>
      <c r="CL29" s="661"/>
      <c r="CM29" s="661"/>
      <c r="CN29" s="661"/>
      <c r="CO29" s="661"/>
      <c r="CP29" s="661"/>
      <c r="CQ29" s="662"/>
      <c r="CR29" s="645">
        <v>2644628</v>
      </c>
      <c r="CS29" s="681"/>
      <c r="CT29" s="681"/>
      <c r="CU29" s="681"/>
      <c r="CV29" s="681"/>
      <c r="CW29" s="681"/>
      <c r="CX29" s="681"/>
      <c r="CY29" s="682"/>
      <c r="CZ29" s="650">
        <v>4.2</v>
      </c>
      <c r="DA29" s="679"/>
      <c r="DB29" s="679"/>
      <c r="DC29" s="683"/>
      <c r="DD29" s="654">
        <v>2644628</v>
      </c>
      <c r="DE29" s="681"/>
      <c r="DF29" s="681"/>
      <c r="DG29" s="681"/>
      <c r="DH29" s="681"/>
      <c r="DI29" s="681"/>
      <c r="DJ29" s="681"/>
      <c r="DK29" s="682"/>
      <c r="DL29" s="654">
        <v>2544628</v>
      </c>
      <c r="DM29" s="681"/>
      <c r="DN29" s="681"/>
      <c r="DO29" s="681"/>
      <c r="DP29" s="681"/>
      <c r="DQ29" s="681"/>
      <c r="DR29" s="681"/>
      <c r="DS29" s="681"/>
      <c r="DT29" s="681"/>
      <c r="DU29" s="681"/>
      <c r="DV29" s="682"/>
      <c r="DW29" s="650">
        <v>9.3000000000000007</v>
      </c>
      <c r="DX29" s="679"/>
      <c r="DY29" s="679"/>
      <c r="DZ29" s="679"/>
      <c r="EA29" s="679"/>
      <c r="EB29" s="679"/>
      <c r="EC29" s="680"/>
    </row>
    <row r="30" spans="2:133" ht="11.25" customHeight="1" x14ac:dyDescent="0.15">
      <c r="B30" s="642" t="s">
        <v>301</v>
      </c>
      <c r="C30" s="643"/>
      <c r="D30" s="643"/>
      <c r="E30" s="643"/>
      <c r="F30" s="643"/>
      <c r="G30" s="643"/>
      <c r="H30" s="643"/>
      <c r="I30" s="643"/>
      <c r="J30" s="643"/>
      <c r="K30" s="643"/>
      <c r="L30" s="643"/>
      <c r="M30" s="643"/>
      <c r="N30" s="643"/>
      <c r="O30" s="643"/>
      <c r="P30" s="643"/>
      <c r="Q30" s="644"/>
      <c r="R30" s="645">
        <v>300827</v>
      </c>
      <c r="S30" s="646"/>
      <c r="T30" s="646"/>
      <c r="U30" s="646"/>
      <c r="V30" s="646"/>
      <c r="W30" s="646"/>
      <c r="X30" s="646"/>
      <c r="Y30" s="647"/>
      <c r="Z30" s="648">
        <v>0.4</v>
      </c>
      <c r="AA30" s="648"/>
      <c r="AB30" s="648"/>
      <c r="AC30" s="648"/>
      <c r="AD30" s="649" t="s">
        <v>235</v>
      </c>
      <c r="AE30" s="649"/>
      <c r="AF30" s="649"/>
      <c r="AG30" s="649"/>
      <c r="AH30" s="649"/>
      <c r="AI30" s="649"/>
      <c r="AJ30" s="649"/>
      <c r="AK30" s="649"/>
      <c r="AL30" s="650" t="s">
        <v>235</v>
      </c>
      <c r="AM30" s="651"/>
      <c r="AN30" s="651"/>
      <c r="AO30" s="652"/>
      <c r="AP30" s="624" t="s">
        <v>218</v>
      </c>
      <c r="AQ30" s="625"/>
      <c r="AR30" s="625"/>
      <c r="AS30" s="625"/>
      <c r="AT30" s="625"/>
      <c r="AU30" s="625"/>
      <c r="AV30" s="625"/>
      <c r="AW30" s="625"/>
      <c r="AX30" s="625"/>
      <c r="AY30" s="625"/>
      <c r="AZ30" s="625"/>
      <c r="BA30" s="625"/>
      <c r="BB30" s="625"/>
      <c r="BC30" s="625"/>
      <c r="BD30" s="625"/>
      <c r="BE30" s="625"/>
      <c r="BF30" s="626"/>
      <c r="BG30" s="624" t="s">
        <v>302</v>
      </c>
      <c r="BH30" s="698"/>
      <c r="BI30" s="698"/>
      <c r="BJ30" s="698"/>
      <c r="BK30" s="698"/>
      <c r="BL30" s="698"/>
      <c r="BM30" s="698"/>
      <c r="BN30" s="698"/>
      <c r="BO30" s="698"/>
      <c r="BP30" s="698"/>
      <c r="BQ30" s="699"/>
      <c r="BR30" s="624" t="s">
        <v>303</v>
      </c>
      <c r="BS30" s="698"/>
      <c r="BT30" s="698"/>
      <c r="BU30" s="698"/>
      <c r="BV30" s="698"/>
      <c r="BW30" s="698"/>
      <c r="BX30" s="698"/>
      <c r="BY30" s="698"/>
      <c r="BZ30" s="698"/>
      <c r="CA30" s="698"/>
      <c r="CB30" s="699"/>
      <c r="CD30" s="687"/>
      <c r="CE30" s="688"/>
      <c r="CF30" s="660" t="s">
        <v>304</v>
      </c>
      <c r="CG30" s="661"/>
      <c r="CH30" s="661"/>
      <c r="CI30" s="661"/>
      <c r="CJ30" s="661"/>
      <c r="CK30" s="661"/>
      <c r="CL30" s="661"/>
      <c r="CM30" s="661"/>
      <c r="CN30" s="661"/>
      <c r="CO30" s="661"/>
      <c r="CP30" s="661"/>
      <c r="CQ30" s="662"/>
      <c r="CR30" s="645">
        <v>2441803</v>
      </c>
      <c r="CS30" s="646"/>
      <c r="CT30" s="646"/>
      <c r="CU30" s="646"/>
      <c r="CV30" s="646"/>
      <c r="CW30" s="646"/>
      <c r="CX30" s="646"/>
      <c r="CY30" s="647"/>
      <c r="CZ30" s="650">
        <v>3.8</v>
      </c>
      <c r="DA30" s="679"/>
      <c r="DB30" s="679"/>
      <c r="DC30" s="683"/>
      <c r="DD30" s="654">
        <v>2441803</v>
      </c>
      <c r="DE30" s="646"/>
      <c r="DF30" s="646"/>
      <c r="DG30" s="646"/>
      <c r="DH30" s="646"/>
      <c r="DI30" s="646"/>
      <c r="DJ30" s="646"/>
      <c r="DK30" s="647"/>
      <c r="DL30" s="654">
        <v>2341803</v>
      </c>
      <c r="DM30" s="646"/>
      <c r="DN30" s="646"/>
      <c r="DO30" s="646"/>
      <c r="DP30" s="646"/>
      <c r="DQ30" s="646"/>
      <c r="DR30" s="646"/>
      <c r="DS30" s="646"/>
      <c r="DT30" s="646"/>
      <c r="DU30" s="646"/>
      <c r="DV30" s="647"/>
      <c r="DW30" s="650">
        <v>8.5</v>
      </c>
      <c r="DX30" s="679"/>
      <c r="DY30" s="679"/>
      <c r="DZ30" s="679"/>
      <c r="EA30" s="679"/>
      <c r="EB30" s="679"/>
      <c r="EC30" s="680"/>
    </row>
    <row r="31" spans="2:133" ht="11.25" customHeight="1" x14ac:dyDescent="0.15">
      <c r="B31" s="642" t="s">
        <v>305</v>
      </c>
      <c r="C31" s="643"/>
      <c r="D31" s="643"/>
      <c r="E31" s="643"/>
      <c r="F31" s="643"/>
      <c r="G31" s="643"/>
      <c r="H31" s="643"/>
      <c r="I31" s="643"/>
      <c r="J31" s="643"/>
      <c r="K31" s="643"/>
      <c r="L31" s="643"/>
      <c r="M31" s="643"/>
      <c r="N31" s="643"/>
      <c r="O31" s="643"/>
      <c r="P31" s="643"/>
      <c r="Q31" s="644"/>
      <c r="R31" s="645">
        <v>18040178</v>
      </c>
      <c r="S31" s="646"/>
      <c r="T31" s="646"/>
      <c r="U31" s="646"/>
      <c r="V31" s="646"/>
      <c r="W31" s="646"/>
      <c r="X31" s="646"/>
      <c r="Y31" s="647"/>
      <c r="Z31" s="648">
        <v>25.9</v>
      </c>
      <c r="AA31" s="648"/>
      <c r="AB31" s="648"/>
      <c r="AC31" s="648"/>
      <c r="AD31" s="649" t="s">
        <v>128</v>
      </c>
      <c r="AE31" s="649"/>
      <c r="AF31" s="649"/>
      <c r="AG31" s="649"/>
      <c r="AH31" s="649"/>
      <c r="AI31" s="649"/>
      <c r="AJ31" s="649"/>
      <c r="AK31" s="649"/>
      <c r="AL31" s="650" t="s">
        <v>137</v>
      </c>
      <c r="AM31" s="651"/>
      <c r="AN31" s="651"/>
      <c r="AO31" s="652"/>
      <c r="AP31" s="702" t="s">
        <v>306</v>
      </c>
      <c r="AQ31" s="703"/>
      <c r="AR31" s="703"/>
      <c r="AS31" s="703"/>
      <c r="AT31" s="708" t="s">
        <v>307</v>
      </c>
      <c r="AU31" s="231"/>
      <c r="AV31" s="231"/>
      <c r="AW31" s="231"/>
      <c r="AX31" s="631" t="s">
        <v>185</v>
      </c>
      <c r="AY31" s="632"/>
      <c r="AZ31" s="632"/>
      <c r="BA31" s="632"/>
      <c r="BB31" s="632"/>
      <c r="BC31" s="632"/>
      <c r="BD31" s="632"/>
      <c r="BE31" s="632"/>
      <c r="BF31" s="633"/>
      <c r="BG31" s="713">
        <v>99.5</v>
      </c>
      <c r="BH31" s="700"/>
      <c r="BI31" s="700"/>
      <c r="BJ31" s="700"/>
      <c r="BK31" s="700"/>
      <c r="BL31" s="700"/>
      <c r="BM31" s="640">
        <v>98.2</v>
      </c>
      <c r="BN31" s="700"/>
      <c r="BO31" s="700"/>
      <c r="BP31" s="700"/>
      <c r="BQ31" s="701"/>
      <c r="BR31" s="713">
        <v>99.4</v>
      </c>
      <c r="BS31" s="700"/>
      <c r="BT31" s="700"/>
      <c r="BU31" s="700"/>
      <c r="BV31" s="700"/>
      <c r="BW31" s="700"/>
      <c r="BX31" s="640">
        <v>97.5</v>
      </c>
      <c r="BY31" s="700"/>
      <c r="BZ31" s="700"/>
      <c r="CA31" s="700"/>
      <c r="CB31" s="701"/>
      <c r="CD31" s="687"/>
      <c r="CE31" s="688"/>
      <c r="CF31" s="660" t="s">
        <v>308</v>
      </c>
      <c r="CG31" s="661"/>
      <c r="CH31" s="661"/>
      <c r="CI31" s="661"/>
      <c r="CJ31" s="661"/>
      <c r="CK31" s="661"/>
      <c r="CL31" s="661"/>
      <c r="CM31" s="661"/>
      <c r="CN31" s="661"/>
      <c r="CO31" s="661"/>
      <c r="CP31" s="661"/>
      <c r="CQ31" s="662"/>
      <c r="CR31" s="645">
        <v>202825</v>
      </c>
      <c r="CS31" s="681"/>
      <c r="CT31" s="681"/>
      <c r="CU31" s="681"/>
      <c r="CV31" s="681"/>
      <c r="CW31" s="681"/>
      <c r="CX31" s="681"/>
      <c r="CY31" s="682"/>
      <c r="CZ31" s="650">
        <v>0.3</v>
      </c>
      <c r="DA31" s="679"/>
      <c r="DB31" s="679"/>
      <c r="DC31" s="683"/>
      <c r="DD31" s="654">
        <v>202825</v>
      </c>
      <c r="DE31" s="681"/>
      <c r="DF31" s="681"/>
      <c r="DG31" s="681"/>
      <c r="DH31" s="681"/>
      <c r="DI31" s="681"/>
      <c r="DJ31" s="681"/>
      <c r="DK31" s="682"/>
      <c r="DL31" s="654">
        <v>202825</v>
      </c>
      <c r="DM31" s="681"/>
      <c r="DN31" s="681"/>
      <c r="DO31" s="681"/>
      <c r="DP31" s="681"/>
      <c r="DQ31" s="681"/>
      <c r="DR31" s="681"/>
      <c r="DS31" s="681"/>
      <c r="DT31" s="681"/>
      <c r="DU31" s="681"/>
      <c r="DV31" s="682"/>
      <c r="DW31" s="650">
        <v>0.7</v>
      </c>
      <c r="DX31" s="679"/>
      <c r="DY31" s="679"/>
      <c r="DZ31" s="679"/>
      <c r="EA31" s="679"/>
      <c r="EB31" s="679"/>
      <c r="EC31" s="680"/>
    </row>
    <row r="32" spans="2:133" ht="11.25" customHeight="1" x14ac:dyDescent="0.15">
      <c r="B32" s="691" t="s">
        <v>309</v>
      </c>
      <c r="C32" s="692"/>
      <c r="D32" s="692"/>
      <c r="E32" s="692"/>
      <c r="F32" s="692"/>
      <c r="G32" s="692"/>
      <c r="H32" s="692"/>
      <c r="I32" s="692"/>
      <c r="J32" s="692"/>
      <c r="K32" s="692"/>
      <c r="L32" s="692"/>
      <c r="M32" s="692"/>
      <c r="N32" s="692"/>
      <c r="O32" s="692"/>
      <c r="P32" s="692"/>
      <c r="Q32" s="693"/>
      <c r="R32" s="645" t="s">
        <v>235</v>
      </c>
      <c r="S32" s="646"/>
      <c r="T32" s="646"/>
      <c r="U32" s="646"/>
      <c r="V32" s="646"/>
      <c r="W32" s="646"/>
      <c r="X32" s="646"/>
      <c r="Y32" s="647"/>
      <c r="Z32" s="648" t="s">
        <v>235</v>
      </c>
      <c r="AA32" s="648"/>
      <c r="AB32" s="648"/>
      <c r="AC32" s="648"/>
      <c r="AD32" s="649" t="s">
        <v>235</v>
      </c>
      <c r="AE32" s="649"/>
      <c r="AF32" s="649"/>
      <c r="AG32" s="649"/>
      <c r="AH32" s="649"/>
      <c r="AI32" s="649"/>
      <c r="AJ32" s="649"/>
      <c r="AK32" s="649"/>
      <c r="AL32" s="650" t="s">
        <v>235</v>
      </c>
      <c r="AM32" s="651"/>
      <c r="AN32" s="651"/>
      <c r="AO32" s="652"/>
      <c r="AP32" s="704"/>
      <c r="AQ32" s="705"/>
      <c r="AR32" s="705"/>
      <c r="AS32" s="705"/>
      <c r="AT32" s="709"/>
      <c r="AU32" s="230" t="s">
        <v>310</v>
      </c>
      <c r="AV32" s="230"/>
      <c r="AW32" s="230"/>
      <c r="AX32" s="642" t="s">
        <v>311</v>
      </c>
      <c r="AY32" s="643"/>
      <c r="AZ32" s="643"/>
      <c r="BA32" s="643"/>
      <c r="BB32" s="643"/>
      <c r="BC32" s="643"/>
      <c r="BD32" s="643"/>
      <c r="BE32" s="643"/>
      <c r="BF32" s="644"/>
      <c r="BG32" s="714">
        <v>99.4</v>
      </c>
      <c r="BH32" s="681"/>
      <c r="BI32" s="681"/>
      <c r="BJ32" s="681"/>
      <c r="BK32" s="681"/>
      <c r="BL32" s="681"/>
      <c r="BM32" s="651">
        <v>97.9</v>
      </c>
      <c r="BN32" s="711"/>
      <c r="BO32" s="711"/>
      <c r="BP32" s="711"/>
      <c r="BQ32" s="712"/>
      <c r="BR32" s="714">
        <v>99.3</v>
      </c>
      <c r="BS32" s="681"/>
      <c r="BT32" s="681"/>
      <c r="BU32" s="681"/>
      <c r="BV32" s="681"/>
      <c r="BW32" s="681"/>
      <c r="BX32" s="651">
        <v>97</v>
      </c>
      <c r="BY32" s="711"/>
      <c r="BZ32" s="711"/>
      <c r="CA32" s="711"/>
      <c r="CB32" s="712"/>
      <c r="CD32" s="689"/>
      <c r="CE32" s="690"/>
      <c r="CF32" s="660" t="s">
        <v>312</v>
      </c>
      <c r="CG32" s="661"/>
      <c r="CH32" s="661"/>
      <c r="CI32" s="661"/>
      <c r="CJ32" s="661"/>
      <c r="CK32" s="661"/>
      <c r="CL32" s="661"/>
      <c r="CM32" s="661"/>
      <c r="CN32" s="661"/>
      <c r="CO32" s="661"/>
      <c r="CP32" s="661"/>
      <c r="CQ32" s="662"/>
      <c r="CR32" s="645" t="s">
        <v>235</v>
      </c>
      <c r="CS32" s="646"/>
      <c r="CT32" s="646"/>
      <c r="CU32" s="646"/>
      <c r="CV32" s="646"/>
      <c r="CW32" s="646"/>
      <c r="CX32" s="646"/>
      <c r="CY32" s="647"/>
      <c r="CZ32" s="650" t="s">
        <v>128</v>
      </c>
      <c r="DA32" s="679"/>
      <c r="DB32" s="679"/>
      <c r="DC32" s="683"/>
      <c r="DD32" s="654" t="s">
        <v>128</v>
      </c>
      <c r="DE32" s="646"/>
      <c r="DF32" s="646"/>
      <c r="DG32" s="646"/>
      <c r="DH32" s="646"/>
      <c r="DI32" s="646"/>
      <c r="DJ32" s="646"/>
      <c r="DK32" s="647"/>
      <c r="DL32" s="654" t="s">
        <v>128</v>
      </c>
      <c r="DM32" s="646"/>
      <c r="DN32" s="646"/>
      <c r="DO32" s="646"/>
      <c r="DP32" s="646"/>
      <c r="DQ32" s="646"/>
      <c r="DR32" s="646"/>
      <c r="DS32" s="646"/>
      <c r="DT32" s="646"/>
      <c r="DU32" s="646"/>
      <c r="DV32" s="647"/>
      <c r="DW32" s="650" t="s">
        <v>128</v>
      </c>
      <c r="DX32" s="679"/>
      <c r="DY32" s="679"/>
      <c r="DZ32" s="679"/>
      <c r="EA32" s="679"/>
      <c r="EB32" s="679"/>
      <c r="EC32" s="680"/>
    </row>
    <row r="33" spans="2:133" ht="11.25" customHeight="1" x14ac:dyDescent="0.15">
      <c r="B33" s="642" t="s">
        <v>313</v>
      </c>
      <c r="C33" s="643"/>
      <c r="D33" s="643"/>
      <c r="E33" s="643"/>
      <c r="F33" s="643"/>
      <c r="G33" s="643"/>
      <c r="H33" s="643"/>
      <c r="I33" s="643"/>
      <c r="J33" s="643"/>
      <c r="K33" s="643"/>
      <c r="L33" s="643"/>
      <c r="M33" s="643"/>
      <c r="N33" s="643"/>
      <c r="O33" s="643"/>
      <c r="P33" s="643"/>
      <c r="Q33" s="644"/>
      <c r="R33" s="645">
        <v>6274045</v>
      </c>
      <c r="S33" s="646"/>
      <c r="T33" s="646"/>
      <c r="U33" s="646"/>
      <c r="V33" s="646"/>
      <c r="W33" s="646"/>
      <c r="X33" s="646"/>
      <c r="Y33" s="647"/>
      <c r="Z33" s="648">
        <v>9</v>
      </c>
      <c r="AA33" s="648"/>
      <c r="AB33" s="648"/>
      <c r="AC33" s="648"/>
      <c r="AD33" s="649" t="s">
        <v>235</v>
      </c>
      <c r="AE33" s="649"/>
      <c r="AF33" s="649"/>
      <c r="AG33" s="649"/>
      <c r="AH33" s="649"/>
      <c r="AI33" s="649"/>
      <c r="AJ33" s="649"/>
      <c r="AK33" s="649"/>
      <c r="AL33" s="650" t="s">
        <v>128</v>
      </c>
      <c r="AM33" s="651"/>
      <c r="AN33" s="651"/>
      <c r="AO33" s="652"/>
      <c r="AP33" s="706"/>
      <c r="AQ33" s="707"/>
      <c r="AR33" s="707"/>
      <c r="AS33" s="707"/>
      <c r="AT33" s="710"/>
      <c r="AU33" s="232"/>
      <c r="AV33" s="232"/>
      <c r="AW33" s="232"/>
      <c r="AX33" s="695" t="s">
        <v>314</v>
      </c>
      <c r="AY33" s="696"/>
      <c r="AZ33" s="696"/>
      <c r="BA33" s="696"/>
      <c r="BB33" s="696"/>
      <c r="BC33" s="696"/>
      <c r="BD33" s="696"/>
      <c r="BE33" s="696"/>
      <c r="BF33" s="697"/>
      <c r="BG33" s="715">
        <v>99.5</v>
      </c>
      <c r="BH33" s="716"/>
      <c r="BI33" s="716"/>
      <c r="BJ33" s="716"/>
      <c r="BK33" s="716"/>
      <c r="BL33" s="716"/>
      <c r="BM33" s="717">
        <v>98.4</v>
      </c>
      <c r="BN33" s="716"/>
      <c r="BO33" s="716"/>
      <c r="BP33" s="716"/>
      <c r="BQ33" s="718"/>
      <c r="BR33" s="715">
        <v>99.5</v>
      </c>
      <c r="BS33" s="716"/>
      <c r="BT33" s="716"/>
      <c r="BU33" s="716"/>
      <c r="BV33" s="716"/>
      <c r="BW33" s="716"/>
      <c r="BX33" s="717">
        <v>97.9</v>
      </c>
      <c r="BY33" s="716"/>
      <c r="BZ33" s="716"/>
      <c r="CA33" s="716"/>
      <c r="CB33" s="718"/>
      <c r="CD33" s="660" t="s">
        <v>315</v>
      </c>
      <c r="CE33" s="661"/>
      <c r="CF33" s="661"/>
      <c r="CG33" s="661"/>
      <c r="CH33" s="661"/>
      <c r="CI33" s="661"/>
      <c r="CJ33" s="661"/>
      <c r="CK33" s="661"/>
      <c r="CL33" s="661"/>
      <c r="CM33" s="661"/>
      <c r="CN33" s="661"/>
      <c r="CO33" s="661"/>
      <c r="CP33" s="661"/>
      <c r="CQ33" s="662"/>
      <c r="CR33" s="645">
        <v>17460588</v>
      </c>
      <c r="CS33" s="681"/>
      <c r="CT33" s="681"/>
      <c r="CU33" s="681"/>
      <c r="CV33" s="681"/>
      <c r="CW33" s="681"/>
      <c r="CX33" s="681"/>
      <c r="CY33" s="682"/>
      <c r="CZ33" s="650">
        <v>27.4</v>
      </c>
      <c r="DA33" s="679"/>
      <c r="DB33" s="679"/>
      <c r="DC33" s="683"/>
      <c r="DD33" s="654">
        <v>13957479</v>
      </c>
      <c r="DE33" s="681"/>
      <c r="DF33" s="681"/>
      <c r="DG33" s="681"/>
      <c r="DH33" s="681"/>
      <c r="DI33" s="681"/>
      <c r="DJ33" s="681"/>
      <c r="DK33" s="682"/>
      <c r="DL33" s="654">
        <v>10304694</v>
      </c>
      <c r="DM33" s="681"/>
      <c r="DN33" s="681"/>
      <c r="DO33" s="681"/>
      <c r="DP33" s="681"/>
      <c r="DQ33" s="681"/>
      <c r="DR33" s="681"/>
      <c r="DS33" s="681"/>
      <c r="DT33" s="681"/>
      <c r="DU33" s="681"/>
      <c r="DV33" s="682"/>
      <c r="DW33" s="650">
        <v>37.6</v>
      </c>
      <c r="DX33" s="679"/>
      <c r="DY33" s="679"/>
      <c r="DZ33" s="679"/>
      <c r="EA33" s="679"/>
      <c r="EB33" s="679"/>
      <c r="EC33" s="680"/>
    </row>
    <row r="34" spans="2:133" ht="11.25" customHeight="1" x14ac:dyDescent="0.15">
      <c r="B34" s="642" t="s">
        <v>316</v>
      </c>
      <c r="C34" s="643"/>
      <c r="D34" s="643"/>
      <c r="E34" s="643"/>
      <c r="F34" s="643"/>
      <c r="G34" s="643"/>
      <c r="H34" s="643"/>
      <c r="I34" s="643"/>
      <c r="J34" s="643"/>
      <c r="K34" s="643"/>
      <c r="L34" s="643"/>
      <c r="M34" s="643"/>
      <c r="N34" s="643"/>
      <c r="O34" s="643"/>
      <c r="P34" s="643"/>
      <c r="Q34" s="644"/>
      <c r="R34" s="645">
        <v>178125</v>
      </c>
      <c r="S34" s="646"/>
      <c r="T34" s="646"/>
      <c r="U34" s="646"/>
      <c r="V34" s="646"/>
      <c r="W34" s="646"/>
      <c r="X34" s="646"/>
      <c r="Y34" s="647"/>
      <c r="Z34" s="648">
        <v>0.3</v>
      </c>
      <c r="AA34" s="648"/>
      <c r="AB34" s="648"/>
      <c r="AC34" s="648"/>
      <c r="AD34" s="649">
        <v>164772</v>
      </c>
      <c r="AE34" s="649"/>
      <c r="AF34" s="649"/>
      <c r="AG34" s="649"/>
      <c r="AH34" s="649"/>
      <c r="AI34" s="649"/>
      <c r="AJ34" s="649"/>
      <c r="AK34" s="649"/>
      <c r="AL34" s="650">
        <v>0.6</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317</v>
      </c>
      <c r="CE34" s="661"/>
      <c r="CF34" s="661"/>
      <c r="CG34" s="661"/>
      <c r="CH34" s="661"/>
      <c r="CI34" s="661"/>
      <c r="CJ34" s="661"/>
      <c r="CK34" s="661"/>
      <c r="CL34" s="661"/>
      <c r="CM34" s="661"/>
      <c r="CN34" s="661"/>
      <c r="CO34" s="661"/>
      <c r="CP34" s="661"/>
      <c r="CQ34" s="662"/>
      <c r="CR34" s="645">
        <v>8454691</v>
      </c>
      <c r="CS34" s="646"/>
      <c r="CT34" s="646"/>
      <c r="CU34" s="646"/>
      <c r="CV34" s="646"/>
      <c r="CW34" s="646"/>
      <c r="CX34" s="646"/>
      <c r="CY34" s="647"/>
      <c r="CZ34" s="650">
        <v>13.3</v>
      </c>
      <c r="DA34" s="679"/>
      <c r="DB34" s="679"/>
      <c r="DC34" s="683"/>
      <c r="DD34" s="654">
        <v>6537900</v>
      </c>
      <c r="DE34" s="646"/>
      <c r="DF34" s="646"/>
      <c r="DG34" s="646"/>
      <c r="DH34" s="646"/>
      <c r="DI34" s="646"/>
      <c r="DJ34" s="646"/>
      <c r="DK34" s="647"/>
      <c r="DL34" s="654">
        <v>5647784</v>
      </c>
      <c r="DM34" s="646"/>
      <c r="DN34" s="646"/>
      <c r="DO34" s="646"/>
      <c r="DP34" s="646"/>
      <c r="DQ34" s="646"/>
      <c r="DR34" s="646"/>
      <c r="DS34" s="646"/>
      <c r="DT34" s="646"/>
      <c r="DU34" s="646"/>
      <c r="DV34" s="647"/>
      <c r="DW34" s="650">
        <v>20.6</v>
      </c>
      <c r="DX34" s="679"/>
      <c r="DY34" s="679"/>
      <c r="DZ34" s="679"/>
      <c r="EA34" s="679"/>
      <c r="EB34" s="679"/>
      <c r="EC34" s="680"/>
    </row>
    <row r="35" spans="2:133" ht="11.25" customHeight="1" x14ac:dyDescent="0.15">
      <c r="B35" s="642" t="s">
        <v>318</v>
      </c>
      <c r="C35" s="643"/>
      <c r="D35" s="643"/>
      <c r="E35" s="643"/>
      <c r="F35" s="643"/>
      <c r="G35" s="643"/>
      <c r="H35" s="643"/>
      <c r="I35" s="643"/>
      <c r="J35" s="643"/>
      <c r="K35" s="643"/>
      <c r="L35" s="643"/>
      <c r="M35" s="643"/>
      <c r="N35" s="643"/>
      <c r="O35" s="643"/>
      <c r="P35" s="643"/>
      <c r="Q35" s="644"/>
      <c r="R35" s="645">
        <v>41414</v>
      </c>
      <c r="S35" s="646"/>
      <c r="T35" s="646"/>
      <c r="U35" s="646"/>
      <c r="V35" s="646"/>
      <c r="W35" s="646"/>
      <c r="X35" s="646"/>
      <c r="Y35" s="647"/>
      <c r="Z35" s="648">
        <v>0.1</v>
      </c>
      <c r="AA35" s="648"/>
      <c r="AB35" s="648"/>
      <c r="AC35" s="648"/>
      <c r="AD35" s="649" t="s">
        <v>128</v>
      </c>
      <c r="AE35" s="649"/>
      <c r="AF35" s="649"/>
      <c r="AG35" s="649"/>
      <c r="AH35" s="649"/>
      <c r="AI35" s="649"/>
      <c r="AJ35" s="649"/>
      <c r="AK35" s="649"/>
      <c r="AL35" s="650" t="s">
        <v>137</v>
      </c>
      <c r="AM35" s="651"/>
      <c r="AN35" s="651"/>
      <c r="AO35" s="652"/>
      <c r="AP35" s="235"/>
      <c r="AQ35" s="624" t="s">
        <v>319</v>
      </c>
      <c r="AR35" s="625"/>
      <c r="AS35" s="625"/>
      <c r="AT35" s="625"/>
      <c r="AU35" s="625"/>
      <c r="AV35" s="625"/>
      <c r="AW35" s="625"/>
      <c r="AX35" s="625"/>
      <c r="AY35" s="625"/>
      <c r="AZ35" s="625"/>
      <c r="BA35" s="625"/>
      <c r="BB35" s="625"/>
      <c r="BC35" s="625"/>
      <c r="BD35" s="625"/>
      <c r="BE35" s="625"/>
      <c r="BF35" s="626"/>
      <c r="BG35" s="624" t="s">
        <v>320</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321</v>
      </c>
      <c r="CE35" s="661"/>
      <c r="CF35" s="661"/>
      <c r="CG35" s="661"/>
      <c r="CH35" s="661"/>
      <c r="CI35" s="661"/>
      <c r="CJ35" s="661"/>
      <c r="CK35" s="661"/>
      <c r="CL35" s="661"/>
      <c r="CM35" s="661"/>
      <c r="CN35" s="661"/>
      <c r="CO35" s="661"/>
      <c r="CP35" s="661"/>
      <c r="CQ35" s="662"/>
      <c r="CR35" s="645">
        <v>143304</v>
      </c>
      <c r="CS35" s="681"/>
      <c r="CT35" s="681"/>
      <c r="CU35" s="681"/>
      <c r="CV35" s="681"/>
      <c r="CW35" s="681"/>
      <c r="CX35" s="681"/>
      <c r="CY35" s="682"/>
      <c r="CZ35" s="650">
        <v>0.2</v>
      </c>
      <c r="DA35" s="679"/>
      <c r="DB35" s="679"/>
      <c r="DC35" s="683"/>
      <c r="DD35" s="654">
        <v>139058</v>
      </c>
      <c r="DE35" s="681"/>
      <c r="DF35" s="681"/>
      <c r="DG35" s="681"/>
      <c r="DH35" s="681"/>
      <c r="DI35" s="681"/>
      <c r="DJ35" s="681"/>
      <c r="DK35" s="682"/>
      <c r="DL35" s="654">
        <v>139058</v>
      </c>
      <c r="DM35" s="681"/>
      <c r="DN35" s="681"/>
      <c r="DO35" s="681"/>
      <c r="DP35" s="681"/>
      <c r="DQ35" s="681"/>
      <c r="DR35" s="681"/>
      <c r="DS35" s="681"/>
      <c r="DT35" s="681"/>
      <c r="DU35" s="681"/>
      <c r="DV35" s="682"/>
      <c r="DW35" s="650">
        <v>0.5</v>
      </c>
      <c r="DX35" s="679"/>
      <c r="DY35" s="679"/>
      <c r="DZ35" s="679"/>
      <c r="EA35" s="679"/>
      <c r="EB35" s="679"/>
      <c r="EC35" s="680"/>
    </row>
    <row r="36" spans="2:133" ht="11.25" customHeight="1" x14ac:dyDescent="0.15">
      <c r="B36" s="642" t="s">
        <v>322</v>
      </c>
      <c r="C36" s="643"/>
      <c r="D36" s="643"/>
      <c r="E36" s="643"/>
      <c r="F36" s="643"/>
      <c r="G36" s="643"/>
      <c r="H36" s="643"/>
      <c r="I36" s="643"/>
      <c r="J36" s="643"/>
      <c r="K36" s="643"/>
      <c r="L36" s="643"/>
      <c r="M36" s="643"/>
      <c r="N36" s="643"/>
      <c r="O36" s="643"/>
      <c r="P36" s="643"/>
      <c r="Q36" s="644"/>
      <c r="R36" s="645">
        <v>3616202</v>
      </c>
      <c r="S36" s="646"/>
      <c r="T36" s="646"/>
      <c r="U36" s="646"/>
      <c r="V36" s="646"/>
      <c r="W36" s="646"/>
      <c r="X36" s="646"/>
      <c r="Y36" s="647"/>
      <c r="Z36" s="648">
        <v>5.2</v>
      </c>
      <c r="AA36" s="648"/>
      <c r="AB36" s="648"/>
      <c r="AC36" s="648"/>
      <c r="AD36" s="649" t="s">
        <v>235</v>
      </c>
      <c r="AE36" s="649"/>
      <c r="AF36" s="649"/>
      <c r="AG36" s="649"/>
      <c r="AH36" s="649"/>
      <c r="AI36" s="649"/>
      <c r="AJ36" s="649"/>
      <c r="AK36" s="649"/>
      <c r="AL36" s="650" t="s">
        <v>128</v>
      </c>
      <c r="AM36" s="651"/>
      <c r="AN36" s="651"/>
      <c r="AO36" s="652"/>
      <c r="AP36" s="235"/>
      <c r="AQ36" s="719" t="s">
        <v>323</v>
      </c>
      <c r="AR36" s="720"/>
      <c r="AS36" s="720"/>
      <c r="AT36" s="720"/>
      <c r="AU36" s="720"/>
      <c r="AV36" s="720"/>
      <c r="AW36" s="720"/>
      <c r="AX36" s="720"/>
      <c r="AY36" s="721"/>
      <c r="AZ36" s="634">
        <v>4851019</v>
      </c>
      <c r="BA36" s="635"/>
      <c r="BB36" s="635"/>
      <c r="BC36" s="635"/>
      <c r="BD36" s="635"/>
      <c r="BE36" s="635"/>
      <c r="BF36" s="722"/>
      <c r="BG36" s="656" t="s">
        <v>324</v>
      </c>
      <c r="BH36" s="657"/>
      <c r="BI36" s="657"/>
      <c r="BJ36" s="657"/>
      <c r="BK36" s="657"/>
      <c r="BL36" s="657"/>
      <c r="BM36" s="657"/>
      <c r="BN36" s="657"/>
      <c r="BO36" s="657"/>
      <c r="BP36" s="657"/>
      <c r="BQ36" s="657"/>
      <c r="BR36" s="657"/>
      <c r="BS36" s="657"/>
      <c r="BT36" s="657"/>
      <c r="BU36" s="658"/>
      <c r="BV36" s="634" t="s">
        <v>235</v>
      </c>
      <c r="BW36" s="635"/>
      <c r="BX36" s="635"/>
      <c r="BY36" s="635"/>
      <c r="BZ36" s="635"/>
      <c r="CA36" s="635"/>
      <c r="CB36" s="722"/>
      <c r="CD36" s="660" t="s">
        <v>325</v>
      </c>
      <c r="CE36" s="661"/>
      <c r="CF36" s="661"/>
      <c r="CG36" s="661"/>
      <c r="CH36" s="661"/>
      <c r="CI36" s="661"/>
      <c r="CJ36" s="661"/>
      <c r="CK36" s="661"/>
      <c r="CL36" s="661"/>
      <c r="CM36" s="661"/>
      <c r="CN36" s="661"/>
      <c r="CO36" s="661"/>
      <c r="CP36" s="661"/>
      <c r="CQ36" s="662"/>
      <c r="CR36" s="645">
        <v>2530138</v>
      </c>
      <c r="CS36" s="646"/>
      <c r="CT36" s="646"/>
      <c r="CU36" s="646"/>
      <c r="CV36" s="646"/>
      <c r="CW36" s="646"/>
      <c r="CX36" s="646"/>
      <c r="CY36" s="647"/>
      <c r="CZ36" s="650">
        <v>4</v>
      </c>
      <c r="DA36" s="679"/>
      <c r="DB36" s="679"/>
      <c r="DC36" s="683"/>
      <c r="DD36" s="654">
        <v>1902665</v>
      </c>
      <c r="DE36" s="646"/>
      <c r="DF36" s="646"/>
      <c r="DG36" s="646"/>
      <c r="DH36" s="646"/>
      <c r="DI36" s="646"/>
      <c r="DJ36" s="646"/>
      <c r="DK36" s="647"/>
      <c r="DL36" s="654">
        <v>1404401</v>
      </c>
      <c r="DM36" s="646"/>
      <c r="DN36" s="646"/>
      <c r="DO36" s="646"/>
      <c r="DP36" s="646"/>
      <c r="DQ36" s="646"/>
      <c r="DR36" s="646"/>
      <c r="DS36" s="646"/>
      <c r="DT36" s="646"/>
      <c r="DU36" s="646"/>
      <c r="DV36" s="647"/>
      <c r="DW36" s="650">
        <v>5.0999999999999996</v>
      </c>
      <c r="DX36" s="679"/>
      <c r="DY36" s="679"/>
      <c r="DZ36" s="679"/>
      <c r="EA36" s="679"/>
      <c r="EB36" s="679"/>
      <c r="EC36" s="680"/>
    </row>
    <row r="37" spans="2:133" ht="11.25" customHeight="1" x14ac:dyDescent="0.15">
      <c r="B37" s="642" t="s">
        <v>326</v>
      </c>
      <c r="C37" s="643"/>
      <c r="D37" s="643"/>
      <c r="E37" s="643"/>
      <c r="F37" s="643"/>
      <c r="G37" s="643"/>
      <c r="H37" s="643"/>
      <c r="I37" s="643"/>
      <c r="J37" s="643"/>
      <c r="K37" s="643"/>
      <c r="L37" s="643"/>
      <c r="M37" s="643"/>
      <c r="N37" s="643"/>
      <c r="O37" s="643"/>
      <c r="P37" s="643"/>
      <c r="Q37" s="644"/>
      <c r="R37" s="645">
        <v>1966935</v>
      </c>
      <c r="S37" s="646"/>
      <c r="T37" s="646"/>
      <c r="U37" s="646"/>
      <c r="V37" s="646"/>
      <c r="W37" s="646"/>
      <c r="X37" s="646"/>
      <c r="Y37" s="647"/>
      <c r="Z37" s="648">
        <v>2.8</v>
      </c>
      <c r="AA37" s="648"/>
      <c r="AB37" s="648"/>
      <c r="AC37" s="648"/>
      <c r="AD37" s="649" t="s">
        <v>128</v>
      </c>
      <c r="AE37" s="649"/>
      <c r="AF37" s="649"/>
      <c r="AG37" s="649"/>
      <c r="AH37" s="649"/>
      <c r="AI37" s="649"/>
      <c r="AJ37" s="649"/>
      <c r="AK37" s="649"/>
      <c r="AL37" s="650" t="s">
        <v>128</v>
      </c>
      <c r="AM37" s="651"/>
      <c r="AN37" s="651"/>
      <c r="AO37" s="652"/>
      <c r="AQ37" s="723" t="s">
        <v>327</v>
      </c>
      <c r="AR37" s="724"/>
      <c r="AS37" s="724"/>
      <c r="AT37" s="724"/>
      <c r="AU37" s="724"/>
      <c r="AV37" s="724"/>
      <c r="AW37" s="724"/>
      <c r="AX37" s="724"/>
      <c r="AY37" s="725"/>
      <c r="AZ37" s="645">
        <v>316105</v>
      </c>
      <c r="BA37" s="646"/>
      <c r="BB37" s="646"/>
      <c r="BC37" s="646"/>
      <c r="BD37" s="681"/>
      <c r="BE37" s="681"/>
      <c r="BF37" s="712"/>
      <c r="BG37" s="660" t="s">
        <v>328</v>
      </c>
      <c r="BH37" s="661"/>
      <c r="BI37" s="661"/>
      <c r="BJ37" s="661"/>
      <c r="BK37" s="661"/>
      <c r="BL37" s="661"/>
      <c r="BM37" s="661"/>
      <c r="BN37" s="661"/>
      <c r="BO37" s="661"/>
      <c r="BP37" s="661"/>
      <c r="BQ37" s="661"/>
      <c r="BR37" s="661"/>
      <c r="BS37" s="661"/>
      <c r="BT37" s="661"/>
      <c r="BU37" s="662"/>
      <c r="BV37" s="645">
        <v>-314545</v>
      </c>
      <c r="BW37" s="646"/>
      <c r="BX37" s="646"/>
      <c r="BY37" s="646"/>
      <c r="BZ37" s="646"/>
      <c r="CA37" s="646"/>
      <c r="CB37" s="655"/>
      <c r="CD37" s="660" t="s">
        <v>329</v>
      </c>
      <c r="CE37" s="661"/>
      <c r="CF37" s="661"/>
      <c r="CG37" s="661"/>
      <c r="CH37" s="661"/>
      <c r="CI37" s="661"/>
      <c r="CJ37" s="661"/>
      <c r="CK37" s="661"/>
      <c r="CL37" s="661"/>
      <c r="CM37" s="661"/>
      <c r="CN37" s="661"/>
      <c r="CO37" s="661"/>
      <c r="CP37" s="661"/>
      <c r="CQ37" s="662"/>
      <c r="CR37" s="645">
        <v>2839</v>
      </c>
      <c r="CS37" s="681"/>
      <c r="CT37" s="681"/>
      <c r="CU37" s="681"/>
      <c r="CV37" s="681"/>
      <c r="CW37" s="681"/>
      <c r="CX37" s="681"/>
      <c r="CY37" s="682"/>
      <c r="CZ37" s="650">
        <v>0</v>
      </c>
      <c r="DA37" s="679"/>
      <c r="DB37" s="679"/>
      <c r="DC37" s="683"/>
      <c r="DD37" s="654">
        <v>2839</v>
      </c>
      <c r="DE37" s="681"/>
      <c r="DF37" s="681"/>
      <c r="DG37" s="681"/>
      <c r="DH37" s="681"/>
      <c r="DI37" s="681"/>
      <c r="DJ37" s="681"/>
      <c r="DK37" s="682"/>
      <c r="DL37" s="654">
        <v>2782</v>
      </c>
      <c r="DM37" s="681"/>
      <c r="DN37" s="681"/>
      <c r="DO37" s="681"/>
      <c r="DP37" s="681"/>
      <c r="DQ37" s="681"/>
      <c r="DR37" s="681"/>
      <c r="DS37" s="681"/>
      <c r="DT37" s="681"/>
      <c r="DU37" s="681"/>
      <c r="DV37" s="682"/>
      <c r="DW37" s="650">
        <v>0</v>
      </c>
      <c r="DX37" s="679"/>
      <c r="DY37" s="679"/>
      <c r="DZ37" s="679"/>
      <c r="EA37" s="679"/>
      <c r="EB37" s="679"/>
      <c r="EC37" s="680"/>
    </row>
    <row r="38" spans="2:133" ht="11.25" customHeight="1" x14ac:dyDescent="0.15">
      <c r="B38" s="642" t="s">
        <v>330</v>
      </c>
      <c r="C38" s="643"/>
      <c r="D38" s="643"/>
      <c r="E38" s="643"/>
      <c r="F38" s="643"/>
      <c r="G38" s="643"/>
      <c r="H38" s="643"/>
      <c r="I38" s="643"/>
      <c r="J38" s="643"/>
      <c r="K38" s="643"/>
      <c r="L38" s="643"/>
      <c r="M38" s="643"/>
      <c r="N38" s="643"/>
      <c r="O38" s="643"/>
      <c r="P38" s="643"/>
      <c r="Q38" s="644"/>
      <c r="R38" s="645">
        <v>3084223</v>
      </c>
      <c r="S38" s="646"/>
      <c r="T38" s="646"/>
      <c r="U38" s="646"/>
      <c r="V38" s="646"/>
      <c r="W38" s="646"/>
      <c r="X38" s="646"/>
      <c r="Y38" s="647"/>
      <c r="Z38" s="648">
        <v>4.4000000000000004</v>
      </c>
      <c r="AA38" s="648"/>
      <c r="AB38" s="648"/>
      <c r="AC38" s="648"/>
      <c r="AD38" s="649">
        <v>355</v>
      </c>
      <c r="AE38" s="649"/>
      <c r="AF38" s="649"/>
      <c r="AG38" s="649"/>
      <c r="AH38" s="649"/>
      <c r="AI38" s="649"/>
      <c r="AJ38" s="649"/>
      <c r="AK38" s="649"/>
      <c r="AL38" s="650">
        <v>0</v>
      </c>
      <c r="AM38" s="651"/>
      <c r="AN38" s="651"/>
      <c r="AO38" s="652"/>
      <c r="AQ38" s="723" t="s">
        <v>331</v>
      </c>
      <c r="AR38" s="724"/>
      <c r="AS38" s="724"/>
      <c r="AT38" s="724"/>
      <c r="AU38" s="724"/>
      <c r="AV38" s="724"/>
      <c r="AW38" s="724"/>
      <c r="AX38" s="724"/>
      <c r="AY38" s="725"/>
      <c r="AZ38" s="645">
        <v>90481</v>
      </c>
      <c r="BA38" s="646"/>
      <c r="BB38" s="646"/>
      <c r="BC38" s="646"/>
      <c r="BD38" s="681"/>
      <c r="BE38" s="681"/>
      <c r="BF38" s="712"/>
      <c r="BG38" s="660" t="s">
        <v>332</v>
      </c>
      <c r="BH38" s="661"/>
      <c r="BI38" s="661"/>
      <c r="BJ38" s="661"/>
      <c r="BK38" s="661"/>
      <c r="BL38" s="661"/>
      <c r="BM38" s="661"/>
      <c r="BN38" s="661"/>
      <c r="BO38" s="661"/>
      <c r="BP38" s="661"/>
      <c r="BQ38" s="661"/>
      <c r="BR38" s="661"/>
      <c r="BS38" s="661"/>
      <c r="BT38" s="661"/>
      <c r="BU38" s="662"/>
      <c r="BV38" s="645">
        <v>17725</v>
      </c>
      <c r="BW38" s="646"/>
      <c r="BX38" s="646"/>
      <c r="BY38" s="646"/>
      <c r="BZ38" s="646"/>
      <c r="CA38" s="646"/>
      <c r="CB38" s="655"/>
      <c r="CD38" s="660" t="s">
        <v>333</v>
      </c>
      <c r="CE38" s="661"/>
      <c r="CF38" s="661"/>
      <c r="CG38" s="661"/>
      <c r="CH38" s="661"/>
      <c r="CI38" s="661"/>
      <c r="CJ38" s="661"/>
      <c r="CK38" s="661"/>
      <c r="CL38" s="661"/>
      <c r="CM38" s="661"/>
      <c r="CN38" s="661"/>
      <c r="CO38" s="661"/>
      <c r="CP38" s="661"/>
      <c r="CQ38" s="662"/>
      <c r="CR38" s="645">
        <v>4476036</v>
      </c>
      <c r="CS38" s="646"/>
      <c r="CT38" s="646"/>
      <c r="CU38" s="646"/>
      <c r="CV38" s="646"/>
      <c r="CW38" s="646"/>
      <c r="CX38" s="646"/>
      <c r="CY38" s="647"/>
      <c r="CZ38" s="650">
        <v>7</v>
      </c>
      <c r="DA38" s="679"/>
      <c r="DB38" s="679"/>
      <c r="DC38" s="683"/>
      <c r="DD38" s="654">
        <v>3584258</v>
      </c>
      <c r="DE38" s="646"/>
      <c r="DF38" s="646"/>
      <c r="DG38" s="646"/>
      <c r="DH38" s="646"/>
      <c r="DI38" s="646"/>
      <c r="DJ38" s="646"/>
      <c r="DK38" s="647"/>
      <c r="DL38" s="654">
        <v>3113451</v>
      </c>
      <c r="DM38" s="646"/>
      <c r="DN38" s="646"/>
      <c r="DO38" s="646"/>
      <c r="DP38" s="646"/>
      <c r="DQ38" s="646"/>
      <c r="DR38" s="646"/>
      <c r="DS38" s="646"/>
      <c r="DT38" s="646"/>
      <c r="DU38" s="646"/>
      <c r="DV38" s="647"/>
      <c r="DW38" s="650">
        <v>11.4</v>
      </c>
      <c r="DX38" s="679"/>
      <c r="DY38" s="679"/>
      <c r="DZ38" s="679"/>
      <c r="EA38" s="679"/>
      <c r="EB38" s="679"/>
      <c r="EC38" s="680"/>
    </row>
    <row r="39" spans="2:133" ht="11.25" customHeight="1" x14ac:dyDescent="0.15">
      <c r="B39" s="642" t="s">
        <v>334</v>
      </c>
      <c r="C39" s="643"/>
      <c r="D39" s="643"/>
      <c r="E39" s="643"/>
      <c r="F39" s="643"/>
      <c r="G39" s="643"/>
      <c r="H39" s="643"/>
      <c r="I39" s="643"/>
      <c r="J39" s="643"/>
      <c r="K39" s="643"/>
      <c r="L39" s="643"/>
      <c r="M39" s="643"/>
      <c r="N39" s="643"/>
      <c r="O39" s="643"/>
      <c r="P39" s="643"/>
      <c r="Q39" s="644"/>
      <c r="R39" s="645">
        <v>6395511</v>
      </c>
      <c r="S39" s="646"/>
      <c r="T39" s="646"/>
      <c r="U39" s="646"/>
      <c r="V39" s="646"/>
      <c r="W39" s="646"/>
      <c r="X39" s="646"/>
      <c r="Y39" s="647"/>
      <c r="Z39" s="648">
        <v>9.1999999999999993</v>
      </c>
      <c r="AA39" s="648"/>
      <c r="AB39" s="648"/>
      <c r="AC39" s="648"/>
      <c r="AD39" s="649" t="s">
        <v>235</v>
      </c>
      <c r="AE39" s="649"/>
      <c r="AF39" s="649"/>
      <c r="AG39" s="649"/>
      <c r="AH39" s="649"/>
      <c r="AI39" s="649"/>
      <c r="AJ39" s="649"/>
      <c r="AK39" s="649"/>
      <c r="AL39" s="650" t="s">
        <v>235</v>
      </c>
      <c r="AM39" s="651"/>
      <c r="AN39" s="651"/>
      <c r="AO39" s="652"/>
      <c r="AQ39" s="723" t="s">
        <v>335</v>
      </c>
      <c r="AR39" s="724"/>
      <c r="AS39" s="724"/>
      <c r="AT39" s="724"/>
      <c r="AU39" s="724"/>
      <c r="AV39" s="724"/>
      <c r="AW39" s="724"/>
      <c r="AX39" s="724"/>
      <c r="AY39" s="725"/>
      <c r="AZ39" s="645">
        <v>31000</v>
      </c>
      <c r="BA39" s="646"/>
      <c r="BB39" s="646"/>
      <c r="BC39" s="646"/>
      <c r="BD39" s="681"/>
      <c r="BE39" s="681"/>
      <c r="BF39" s="712"/>
      <c r="BG39" s="660" t="s">
        <v>336</v>
      </c>
      <c r="BH39" s="661"/>
      <c r="BI39" s="661"/>
      <c r="BJ39" s="661"/>
      <c r="BK39" s="661"/>
      <c r="BL39" s="661"/>
      <c r="BM39" s="661"/>
      <c r="BN39" s="661"/>
      <c r="BO39" s="661"/>
      <c r="BP39" s="661"/>
      <c r="BQ39" s="661"/>
      <c r="BR39" s="661"/>
      <c r="BS39" s="661"/>
      <c r="BT39" s="661"/>
      <c r="BU39" s="662"/>
      <c r="BV39" s="645">
        <v>27524</v>
      </c>
      <c r="BW39" s="646"/>
      <c r="BX39" s="646"/>
      <c r="BY39" s="646"/>
      <c r="BZ39" s="646"/>
      <c r="CA39" s="646"/>
      <c r="CB39" s="655"/>
      <c r="CD39" s="660" t="s">
        <v>337</v>
      </c>
      <c r="CE39" s="661"/>
      <c r="CF39" s="661"/>
      <c r="CG39" s="661"/>
      <c r="CH39" s="661"/>
      <c r="CI39" s="661"/>
      <c r="CJ39" s="661"/>
      <c r="CK39" s="661"/>
      <c r="CL39" s="661"/>
      <c r="CM39" s="661"/>
      <c r="CN39" s="661"/>
      <c r="CO39" s="661"/>
      <c r="CP39" s="661"/>
      <c r="CQ39" s="662"/>
      <c r="CR39" s="645">
        <v>1818122</v>
      </c>
      <c r="CS39" s="681"/>
      <c r="CT39" s="681"/>
      <c r="CU39" s="681"/>
      <c r="CV39" s="681"/>
      <c r="CW39" s="681"/>
      <c r="CX39" s="681"/>
      <c r="CY39" s="682"/>
      <c r="CZ39" s="650">
        <v>2.9</v>
      </c>
      <c r="DA39" s="679"/>
      <c r="DB39" s="679"/>
      <c r="DC39" s="683"/>
      <c r="DD39" s="654">
        <v>1770498</v>
      </c>
      <c r="DE39" s="681"/>
      <c r="DF39" s="681"/>
      <c r="DG39" s="681"/>
      <c r="DH39" s="681"/>
      <c r="DI39" s="681"/>
      <c r="DJ39" s="681"/>
      <c r="DK39" s="682"/>
      <c r="DL39" s="654" t="s">
        <v>128</v>
      </c>
      <c r="DM39" s="681"/>
      <c r="DN39" s="681"/>
      <c r="DO39" s="681"/>
      <c r="DP39" s="681"/>
      <c r="DQ39" s="681"/>
      <c r="DR39" s="681"/>
      <c r="DS39" s="681"/>
      <c r="DT39" s="681"/>
      <c r="DU39" s="681"/>
      <c r="DV39" s="682"/>
      <c r="DW39" s="650" t="s">
        <v>137</v>
      </c>
      <c r="DX39" s="679"/>
      <c r="DY39" s="679"/>
      <c r="DZ39" s="679"/>
      <c r="EA39" s="679"/>
      <c r="EB39" s="679"/>
      <c r="EC39" s="680"/>
    </row>
    <row r="40" spans="2:133" ht="11.25" customHeight="1" x14ac:dyDescent="0.15">
      <c r="B40" s="642" t="s">
        <v>338</v>
      </c>
      <c r="C40" s="643"/>
      <c r="D40" s="643"/>
      <c r="E40" s="643"/>
      <c r="F40" s="643"/>
      <c r="G40" s="643"/>
      <c r="H40" s="643"/>
      <c r="I40" s="643"/>
      <c r="J40" s="643"/>
      <c r="K40" s="643"/>
      <c r="L40" s="643"/>
      <c r="M40" s="643"/>
      <c r="N40" s="643"/>
      <c r="O40" s="643"/>
      <c r="P40" s="643"/>
      <c r="Q40" s="644"/>
      <c r="R40" s="645" t="s">
        <v>128</v>
      </c>
      <c r="S40" s="646"/>
      <c r="T40" s="646"/>
      <c r="U40" s="646"/>
      <c r="V40" s="646"/>
      <c r="W40" s="646"/>
      <c r="X40" s="646"/>
      <c r="Y40" s="647"/>
      <c r="Z40" s="648" t="s">
        <v>128</v>
      </c>
      <c r="AA40" s="648"/>
      <c r="AB40" s="648"/>
      <c r="AC40" s="648"/>
      <c r="AD40" s="649" t="s">
        <v>235</v>
      </c>
      <c r="AE40" s="649"/>
      <c r="AF40" s="649"/>
      <c r="AG40" s="649"/>
      <c r="AH40" s="649"/>
      <c r="AI40" s="649"/>
      <c r="AJ40" s="649"/>
      <c r="AK40" s="649"/>
      <c r="AL40" s="650" t="s">
        <v>235</v>
      </c>
      <c r="AM40" s="651"/>
      <c r="AN40" s="651"/>
      <c r="AO40" s="652"/>
      <c r="AQ40" s="723" t="s">
        <v>339</v>
      </c>
      <c r="AR40" s="724"/>
      <c r="AS40" s="724"/>
      <c r="AT40" s="724"/>
      <c r="AU40" s="724"/>
      <c r="AV40" s="724"/>
      <c r="AW40" s="724"/>
      <c r="AX40" s="724"/>
      <c r="AY40" s="725"/>
      <c r="AZ40" s="645">
        <v>27718</v>
      </c>
      <c r="BA40" s="646"/>
      <c r="BB40" s="646"/>
      <c r="BC40" s="646"/>
      <c r="BD40" s="681"/>
      <c r="BE40" s="681"/>
      <c r="BF40" s="712"/>
      <c r="BG40" s="726" t="s">
        <v>340</v>
      </c>
      <c r="BH40" s="727"/>
      <c r="BI40" s="727"/>
      <c r="BJ40" s="727"/>
      <c r="BK40" s="727"/>
      <c r="BL40" s="236"/>
      <c r="BM40" s="661" t="s">
        <v>341</v>
      </c>
      <c r="BN40" s="661"/>
      <c r="BO40" s="661"/>
      <c r="BP40" s="661"/>
      <c r="BQ40" s="661"/>
      <c r="BR40" s="661"/>
      <c r="BS40" s="661"/>
      <c r="BT40" s="661"/>
      <c r="BU40" s="662"/>
      <c r="BV40" s="645">
        <v>118</v>
      </c>
      <c r="BW40" s="646"/>
      <c r="BX40" s="646"/>
      <c r="BY40" s="646"/>
      <c r="BZ40" s="646"/>
      <c r="CA40" s="646"/>
      <c r="CB40" s="655"/>
      <c r="CD40" s="660" t="s">
        <v>342</v>
      </c>
      <c r="CE40" s="661"/>
      <c r="CF40" s="661"/>
      <c r="CG40" s="661"/>
      <c r="CH40" s="661"/>
      <c r="CI40" s="661"/>
      <c r="CJ40" s="661"/>
      <c r="CK40" s="661"/>
      <c r="CL40" s="661"/>
      <c r="CM40" s="661"/>
      <c r="CN40" s="661"/>
      <c r="CO40" s="661"/>
      <c r="CP40" s="661"/>
      <c r="CQ40" s="662"/>
      <c r="CR40" s="645">
        <v>38297</v>
      </c>
      <c r="CS40" s="646"/>
      <c r="CT40" s="646"/>
      <c r="CU40" s="646"/>
      <c r="CV40" s="646"/>
      <c r="CW40" s="646"/>
      <c r="CX40" s="646"/>
      <c r="CY40" s="647"/>
      <c r="CZ40" s="650">
        <v>0.1</v>
      </c>
      <c r="DA40" s="679"/>
      <c r="DB40" s="679"/>
      <c r="DC40" s="683"/>
      <c r="DD40" s="654">
        <v>23100</v>
      </c>
      <c r="DE40" s="646"/>
      <c r="DF40" s="646"/>
      <c r="DG40" s="646"/>
      <c r="DH40" s="646"/>
      <c r="DI40" s="646"/>
      <c r="DJ40" s="646"/>
      <c r="DK40" s="647"/>
      <c r="DL40" s="654" t="s">
        <v>235</v>
      </c>
      <c r="DM40" s="646"/>
      <c r="DN40" s="646"/>
      <c r="DO40" s="646"/>
      <c r="DP40" s="646"/>
      <c r="DQ40" s="646"/>
      <c r="DR40" s="646"/>
      <c r="DS40" s="646"/>
      <c r="DT40" s="646"/>
      <c r="DU40" s="646"/>
      <c r="DV40" s="647"/>
      <c r="DW40" s="650" t="s">
        <v>235</v>
      </c>
      <c r="DX40" s="679"/>
      <c r="DY40" s="679"/>
      <c r="DZ40" s="679"/>
      <c r="EA40" s="679"/>
      <c r="EB40" s="679"/>
      <c r="EC40" s="680"/>
    </row>
    <row r="41" spans="2:133" ht="11.25" customHeight="1" x14ac:dyDescent="0.15">
      <c r="B41" s="642" t="s">
        <v>343</v>
      </c>
      <c r="C41" s="643"/>
      <c r="D41" s="643"/>
      <c r="E41" s="643"/>
      <c r="F41" s="643"/>
      <c r="G41" s="643"/>
      <c r="H41" s="643"/>
      <c r="I41" s="643"/>
      <c r="J41" s="643"/>
      <c r="K41" s="643"/>
      <c r="L41" s="643"/>
      <c r="M41" s="643"/>
      <c r="N41" s="643"/>
      <c r="O41" s="643"/>
      <c r="P41" s="643"/>
      <c r="Q41" s="644"/>
      <c r="R41" s="645">
        <v>1171411</v>
      </c>
      <c r="S41" s="646"/>
      <c r="T41" s="646"/>
      <c r="U41" s="646"/>
      <c r="V41" s="646"/>
      <c r="W41" s="646"/>
      <c r="X41" s="646"/>
      <c r="Y41" s="647"/>
      <c r="Z41" s="648">
        <v>1.7</v>
      </c>
      <c r="AA41" s="648"/>
      <c r="AB41" s="648"/>
      <c r="AC41" s="648"/>
      <c r="AD41" s="649" t="s">
        <v>235</v>
      </c>
      <c r="AE41" s="649"/>
      <c r="AF41" s="649"/>
      <c r="AG41" s="649"/>
      <c r="AH41" s="649"/>
      <c r="AI41" s="649"/>
      <c r="AJ41" s="649"/>
      <c r="AK41" s="649"/>
      <c r="AL41" s="650" t="s">
        <v>235</v>
      </c>
      <c r="AM41" s="651"/>
      <c r="AN41" s="651"/>
      <c r="AO41" s="652"/>
      <c r="AQ41" s="723" t="s">
        <v>344</v>
      </c>
      <c r="AR41" s="724"/>
      <c r="AS41" s="724"/>
      <c r="AT41" s="724"/>
      <c r="AU41" s="724"/>
      <c r="AV41" s="724"/>
      <c r="AW41" s="724"/>
      <c r="AX41" s="724"/>
      <c r="AY41" s="725"/>
      <c r="AZ41" s="645">
        <v>1390910</v>
      </c>
      <c r="BA41" s="646"/>
      <c r="BB41" s="646"/>
      <c r="BC41" s="646"/>
      <c r="BD41" s="681"/>
      <c r="BE41" s="681"/>
      <c r="BF41" s="712"/>
      <c r="BG41" s="726"/>
      <c r="BH41" s="727"/>
      <c r="BI41" s="727"/>
      <c r="BJ41" s="727"/>
      <c r="BK41" s="727"/>
      <c r="BL41" s="236"/>
      <c r="BM41" s="661" t="s">
        <v>345</v>
      </c>
      <c r="BN41" s="661"/>
      <c r="BO41" s="661"/>
      <c r="BP41" s="661"/>
      <c r="BQ41" s="661"/>
      <c r="BR41" s="661"/>
      <c r="BS41" s="661"/>
      <c r="BT41" s="661"/>
      <c r="BU41" s="662"/>
      <c r="BV41" s="645" t="s">
        <v>235</v>
      </c>
      <c r="BW41" s="646"/>
      <c r="BX41" s="646"/>
      <c r="BY41" s="646"/>
      <c r="BZ41" s="646"/>
      <c r="CA41" s="646"/>
      <c r="CB41" s="655"/>
      <c r="CD41" s="660" t="s">
        <v>346</v>
      </c>
      <c r="CE41" s="661"/>
      <c r="CF41" s="661"/>
      <c r="CG41" s="661"/>
      <c r="CH41" s="661"/>
      <c r="CI41" s="661"/>
      <c r="CJ41" s="661"/>
      <c r="CK41" s="661"/>
      <c r="CL41" s="661"/>
      <c r="CM41" s="661"/>
      <c r="CN41" s="661"/>
      <c r="CO41" s="661"/>
      <c r="CP41" s="661"/>
      <c r="CQ41" s="662"/>
      <c r="CR41" s="645" t="s">
        <v>235</v>
      </c>
      <c r="CS41" s="681"/>
      <c r="CT41" s="681"/>
      <c r="CU41" s="681"/>
      <c r="CV41" s="681"/>
      <c r="CW41" s="681"/>
      <c r="CX41" s="681"/>
      <c r="CY41" s="682"/>
      <c r="CZ41" s="650" t="s">
        <v>128</v>
      </c>
      <c r="DA41" s="679"/>
      <c r="DB41" s="679"/>
      <c r="DC41" s="683"/>
      <c r="DD41" s="654" t="s">
        <v>235</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347</v>
      </c>
      <c r="C42" s="696"/>
      <c r="D42" s="696"/>
      <c r="E42" s="696"/>
      <c r="F42" s="696"/>
      <c r="G42" s="696"/>
      <c r="H42" s="696"/>
      <c r="I42" s="696"/>
      <c r="J42" s="696"/>
      <c r="K42" s="696"/>
      <c r="L42" s="696"/>
      <c r="M42" s="696"/>
      <c r="N42" s="696"/>
      <c r="O42" s="696"/>
      <c r="P42" s="696"/>
      <c r="Q42" s="697"/>
      <c r="R42" s="730">
        <v>69718711</v>
      </c>
      <c r="S42" s="731"/>
      <c r="T42" s="731"/>
      <c r="U42" s="731"/>
      <c r="V42" s="731"/>
      <c r="W42" s="731"/>
      <c r="X42" s="731"/>
      <c r="Y42" s="739"/>
      <c r="Z42" s="740">
        <v>100</v>
      </c>
      <c r="AA42" s="740"/>
      <c r="AB42" s="740"/>
      <c r="AC42" s="740"/>
      <c r="AD42" s="741">
        <v>26243203</v>
      </c>
      <c r="AE42" s="741"/>
      <c r="AF42" s="741"/>
      <c r="AG42" s="741"/>
      <c r="AH42" s="741"/>
      <c r="AI42" s="741"/>
      <c r="AJ42" s="741"/>
      <c r="AK42" s="741"/>
      <c r="AL42" s="742">
        <v>100</v>
      </c>
      <c r="AM42" s="717"/>
      <c r="AN42" s="717"/>
      <c r="AO42" s="743"/>
      <c r="AQ42" s="744" t="s">
        <v>348</v>
      </c>
      <c r="AR42" s="745"/>
      <c r="AS42" s="745"/>
      <c r="AT42" s="745"/>
      <c r="AU42" s="745"/>
      <c r="AV42" s="745"/>
      <c r="AW42" s="745"/>
      <c r="AX42" s="745"/>
      <c r="AY42" s="746"/>
      <c r="AZ42" s="730">
        <v>2994805</v>
      </c>
      <c r="BA42" s="731"/>
      <c r="BB42" s="731"/>
      <c r="BC42" s="731"/>
      <c r="BD42" s="716"/>
      <c r="BE42" s="716"/>
      <c r="BF42" s="718"/>
      <c r="BG42" s="728"/>
      <c r="BH42" s="729"/>
      <c r="BI42" s="729"/>
      <c r="BJ42" s="729"/>
      <c r="BK42" s="729"/>
      <c r="BL42" s="237"/>
      <c r="BM42" s="671" t="s">
        <v>349</v>
      </c>
      <c r="BN42" s="671"/>
      <c r="BO42" s="671"/>
      <c r="BP42" s="671"/>
      <c r="BQ42" s="671"/>
      <c r="BR42" s="671"/>
      <c r="BS42" s="671"/>
      <c r="BT42" s="671"/>
      <c r="BU42" s="672"/>
      <c r="BV42" s="730">
        <v>321</v>
      </c>
      <c r="BW42" s="731"/>
      <c r="BX42" s="731"/>
      <c r="BY42" s="731"/>
      <c r="BZ42" s="731"/>
      <c r="CA42" s="731"/>
      <c r="CB42" s="738"/>
      <c r="CD42" s="642" t="s">
        <v>350</v>
      </c>
      <c r="CE42" s="643"/>
      <c r="CF42" s="643"/>
      <c r="CG42" s="643"/>
      <c r="CH42" s="643"/>
      <c r="CI42" s="643"/>
      <c r="CJ42" s="643"/>
      <c r="CK42" s="643"/>
      <c r="CL42" s="643"/>
      <c r="CM42" s="643"/>
      <c r="CN42" s="643"/>
      <c r="CO42" s="643"/>
      <c r="CP42" s="643"/>
      <c r="CQ42" s="644"/>
      <c r="CR42" s="645">
        <v>20223151</v>
      </c>
      <c r="CS42" s="646"/>
      <c r="CT42" s="646"/>
      <c r="CU42" s="646"/>
      <c r="CV42" s="646"/>
      <c r="CW42" s="646"/>
      <c r="CX42" s="646"/>
      <c r="CY42" s="647"/>
      <c r="CZ42" s="650">
        <v>31.8</v>
      </c>
      <c r="DA42" s="651"/>
      <c r="DB42" s="651"/>
      <c r="DC42" s="663"/>
      <c r="DD42" s="654">
        <v>1062194</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351</v>
      </c>
      <c r="CE43" s="643"/>
      <c r="CF43" s="643"/>
      <c r="CG43" s="643"/>
      <c r="CH43" s="643"/>
      <c r="CI43" s="643"/>
      <c r="CJ43" s="643"/>
      <c r="CK43" s="643"/>
      <c r="CL43" s="643"/>
      <c r="CM43" s="643"/>
      <c r="CN43" s="643"/>
      <c r="CO43" s="643"/>
      <c r="CP43" s="643"/>
      <c r="CQ43" s="644"/>
      <c r="CR43" s="645">
        <v>123367</v>
      </c>
      <c r="CS43" s="681"/>
      <c r="CT43" s="681"/>
      <c r="CU43" s="681"/>
      <c r="CV43" s="681"/>
      <c r="CW43" s="681"/>
      <c r="CX43" s="681"/>
      <c r="CY43" s="682"/>
      <c r="CZ43" s="650">
        <v>0.2</v>
      </c>
      <c r="DA43" s="679"/>
      <c r="DB43" s="679"/>
      <c r="DC43" s="683"/>
      <c r="DD43" s="654">
        <v>123367</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300</v>
      </c>
      <c r="CE44" s="758"/>
      <c r="CF44" s="642" t="s">
        <v>352</v>
      </c>
      <c r="CG44" s="643"/>
      <c r="CH44" s="643"/>
      <c r="CI44" s="643"/>
      <c r="CJ44" s="643"/>
      <c r="CK44" s="643"/>
      <c r="CL44" s="643"/>
      <c r="CM44" s="643"/>
      <c r="CN44" s="643"/>
      <c r="CO44" s="643"/>
      <c r="CP44" s="643"/>
      <c r="CQ44" s="644"/>
      <c r="CR44" s="645">
        <v>20062055</v>
      </c>
      <c r="CS44" s="646"/>
      <c r="CT44" s="646"/>
      <c r="CU44" s="646"/>
      <c r="CV44" s="646"/>
      <c r="CW44" s="646"/>
      <c r="CX44" s="646"/>
      <c r="CY44" s="647"/>
      <c r="CZ44" s="650">
        <v>31.5</v>
      </c>
      <c r="DA44" s="651"/>
      <c r="DB44" s="651"/>
      <c r="DC44" s="663"/>
      <c r="DD44" s="654">
        <v>1055067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353</v>
      </c>
      <c r="CG45" s="643"/>
      <c r="CH45" s="643"/>
      <c r="CI45" s="643"/>
      <c r="CJ45" s="643"/>
      <c r="CK45" s="643"/>
      <c r="CL45" s="643"/>
      <c r="CM45" s="643"/>
      <c r="CN45" s="643"/>
      <c r="CO45" s="643"/>
      <c r="CP45" s="643"/>
      <c r="CQ45" s="644"/>
      <c r="CR45" s="645">
        <v>16749452</v>
      </c>
      <c r="CS45" s="681"/>
      <c r="CT45" s="681"/>
      <c r="CU45" s="681"/>
      <c r="CV45" s="681"/>
      <c r="CW45" s="681"/>
      <c r="CX45" s="681"/>
      <c r="CY45" s="682"/>
      <c r="CZ45" s="650">
        <v>26.3</v>
      </c>
      <c r="DA45" s="679"/>
      <c r="DB45" s="679"/>
      <c r="DC45" s="683"/>
      <c r="DD45" s="654">
        <v>319145</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355</v>
      </c>
      <c r="CG46" s="643"/>
      <c r="CH46" s="643"/>
      <c r="CI46" s="643"/>
      <c r="CJ46" s="643"/>
      <c r="CK46" s="643"/>
      <c r="CL46" s="643"/>
      <c r="CM46" s="643"/>
      <c r="CN46" s="643"/>
      <c r="CO46" s="643"/>
      <c r="CP46" s="643"/>
      <c r="CQ46" s="644"/>
      <c r="CR46" s="645">
        <v>3291337</v>
      </c>
      <c r="CS46" s="646"/>
      <c r="CT46" s="646"/>
      <c r="CU46" s="646"/>
      <c r="CV46" s="646"/>
      <c r="CW46" s="646"/>
      <c r="CX46" s="646"/>
      <c r="CY46" s="647"/>
      <c r="CZ46" s="650">
        <v>5.2</v>
      </c>
      <c r="DA46" s="651"/>
      <c r="DB46" s="651"/>
      <c r="DC46" s="663"/>
      <c r="DD46" s="654">
        <v>733232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357</v>
      </c>
      <c r="CG47" s="643"/>
      <c r="CH47" s="643"/>
      <c r="CI47" s="643"/>
      <c r="CJ47" s="643"/>
      <c r="CK47" s="643"/>
      <c r="CL47" s="643"/>
      <c r="CM47" s="643"/>
      <c r="CN47" s="643"/>
      <c r="CO47" s="643"/>
      <c r="CP47" s="643"/>
      <c r="CQ47" s="644"/>
      <c r="CR47" s="645">
        <v>161096</v>
      </c>
      <c r="CS47" s="681"/>
      <c r="CT47" s="681"/>
      <c r="CU47" s="681"/>
      <c r="CV47" s="681"/>
      <c r="CW47" s="681"/>
      <c r="CX47" s="681"/>
      <c r="CY47" s="682"/>
      <c r="CZ47" s="650">
        <v>0.3</v>
      </c>
      <c r="DA47" s="679"/>
      <c r="DB47" s="679"/>
      <c r="DC47" s="683"/>
      <c r="DD47" s="654">
        <v>7127</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358</v>
      </c>
      <c r="CD48" s="761"/>
      <c r="CE48" s="762"/>
      <c r="CF48" s="642" t="s">
        <v>359</v>
      </c>
      <c r="CG48" s="643"/>
      <c r="CH48" s="643"/>
      <c r="CI48" s="643"/>
      <c r="CJ48" s="643"/>
      <c r="CK48" s="643"/>
      <c r="CL48" s="643"/>
      <c r="CM48" s="643"/>
      <c r="CN48" s="643"/>
      <c r="CO48" s="643"/>
      <c r="CP48" s="643"/>
      <c r="CQ48" s="644"/>
      <c r="CR48" s="645" t="s">
        <v>128</v>
      </c>
      <c r="CS48" s="646"/>
      <c r="CT48" s="646"/>
      <c r="CU48" s="646"/>
      <c r="CV48" s="646"/>
      <c r="CW48" s="646"/>
      <c r="CX48" s="646"/>
      <c r="CY48" s="647"/>
      <c r="CZ48" s="650" t="s">
        <v>235</v>
      </c>
      <c r="DA48" s="651"/>
      <c r="DB48" s="651"/>
      <c r="DC48" s="663"/>
      <c r="DD48" s="654" t="s">
        <v>128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360</v>
      </c>
      <c r="CE49" s="696"/>
      <c r="CF49" s="696"/>
      <c r="CG49" s="696"/>
      <c r="CH49" s="696"/>
      <c r="CI49" s="696"/>
      <c r="CJ49" s="696"/>
      <c r="CK49" s="696"/>
      <c r="CL49" s="696"/>
      <c r="CM49" s="696"/>
      <c r="CN49" s="696"/>
      <c r="CO49" s="696"/>
      <c r="CP49" s="696"/>
      <c r="CQ49" s="697"/>
      <c r="CR49" s="730">
        <v>63653150</v>
      </c>
      <c r="CS49" s="716"/>
      <c r="CT49" s="716"/>
      <c r="CU49" s="716"/>
      <c r="CV49" s="716"/>
      <c r="CW49" s="716"/>
      <c r="CX49" s="716"/>
      <c r="CY49" s="747"/>
      <c r="CZ49" s="742">
        <v>100</v>
      </c>
      <c r="DA49" s="748"/>
      <c r="DB49" s="748"/>
      <c r="DC49" s="749"/>
      <c r="DD49" s="750">
        <v>30567796</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IhLXs5i47R1f/hG6RAOLyUImrAUT/Wk2QIBMm6QRf6OjnYjcLDrDUo7y8th4xrGdLxQiSZNvtek4a3pYi8JMaw==" saltValue="dWDbtn/VBFMe7xUkt4ft9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362</v>
      </c>
      <c r="DK2" s="793"/>
      <c r="DL2" s="793"/>
      <c r="DM2" s="793"/>
      <c r="DN2" s="793"/>
      <c r="DO2" s="794"/>
      <c r="DP2" s="250"/>
      <c r="DQ2" s="792" t="s">
        <v>363</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364</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366</v>
      </c>
      <c r="B5" s="787"/>
      <c r="C5" s="787"/>
      <c r="D5" s="787"/>
      <c r="E5" s="787"/>
      <c r="F5" s="787"/>
      <c r="G5" s="787"/>
      <c r="H5" s="787"/>
      <c r="I5" s="787"/>
      <c r="J5" s="787"/>
      <c r="K5" s="787"/>
      <c r="L5" s="787"/>
      <c r="M5" s="787"/>
      <c r="N5" s="787"/>
      <c r="O5" s="787"/>
      <c r="P5" s="788"/>
      <c r="Q5" s="763" t="s">
        <v>367</v>
      </c>
      <c r="R5" s="764"/>
      <c r="S5" s="764"/>
      <c r="T5" s="764"/>
      <c r="U5" s="765"/>
      <c r="V5" s="763" t="s">
        <v>368</v>
      </c>
      <c r="W5" s="764"/>
      <c r="X5" s="764"/>
      <c r="Y5" s="764"/>
      <c r="Z5" s="765"/>
      <c r="AA5" s="763" t="s">
        <v>369</v>
      </c>
      <c r="AB5" s="764"/>
      <c r="AC5" s="764"/>
      <c r="AD5" s="764"/>
      <c r="AE5" s="764"/>
      <c r="AF5" s="796" t="s">
        <v>370</v>
      </c>
      <c r="AG5" s="764"/>
      <c r="AH5" s="764"/>
      <c r="AI5" s="764"/>
      <c r="AJ5" s="775"/>
      <c r="AK5" s="764" t="s">
        <v>371</v>
      </c>
      <c r="AL5" s="764"/>
      <c r="AM5" s="764"/>
      <c r="AN5" s="764"/>
      <c r="AO5" s="765"/>
      <c r="AP5" s="763" t="s">
        <v>372</v>
      </c>
      <c r="AQ5" s="764"/>
      <c r="AR5" s="764"/>
      <c r="AS5" s="764"/>
      <c r="AT5" s="765"/>
      <c r="AU5" s="763" t="s">
        <v>373</v>
      </c>
      <c r="AV5" s="764"/>
      <c r="AW5" s="764"/>
      <c r="AX5" s="764"/>
      <c r="AY5" s="775"/>
      <c r="AZ5" s="257"/>
      <c r="BA5" s="257"/>
      <c r="BB5" s="257"/>
      <c r="BC5" s="257"/>
      <c r="BD5" s="257"/>
      <c r="BE5" s="258"/>
      <c r="BF5" s="258"/>
      <c r="BG5" s="258"/>
      <c r="BH5" s="258"/>
      <c r="BI5" s="258"/>
      <c r="BJ5" s="258"/>
      <c r="BK5" s="258"/>
      <c r="BL5" s="258"/>
      <c r="BM5" s="258"/>
      <c r="BN5" s="258"/>
      <c r="BO5" s="258"/>
      <c r="BP5" s="258"/>
      <c r="BQ5" s="786" t="s">
        <v>374</v>
      </c>
      <c r="BR5" s="787"/>
      <c r="BS5" s="787"/>
      <c r="BT5" s="787"/>
      <c r="BU5" s="787"/>
      <c r="BV5" s="787"/>
      <c r="BW5" s="787"/>
      <c r="BX5" s="787"/>
      <c r="BY5" s="787"/>
      <c r="BZ5" s="787"/>
      <c r="CA5" s="787"/>
      <c r="CB5" s="787"/>
      <c r="CC5" s="787"/>
      <c r="CD5" s="787"/>
      <c r="CE5" s="787"/>
      <c r="CF5" s="787"/>
      <c r="CG5" s="788"/>
      <c r="CH5" s="763" t="s">
        <v>375</v>
      </c>
      <c r="CI5" s="764"/>
      <c r="CJ5" s="764"/>
      <c r="CK5" s="764"/>
      <c r="CL5" s="765"/>
      <c r="CM5" s="763" t="s">
        <v>376</v>
      </c>
      <c r="CN5" s="764"/>
      <c r="CO5" s="764"/>
      <c r="CP5" s="764"/>
      <c r="CQ5" s="765"/>
      <c r="CR5" s="763" t="s">
        <v>606</v>
      </c>
      <c r="CS5" s="764"/>
      <c r="CT5" s="764"/>
      <c r="CU5" s="764"/>
      <c r="CV5" s="765"/>
      <c r="CW5" s="763" t="s">
        <v>377</v>
      </c>
      <c r="CX5" s="764"/>
      <c r="CY5" s="764"/>
      <c r="CZ5" s="764"/>
      <c r="DA5" s="765"/>
      <c r="DB5" s="763" t="s">
        <v>607</v>
      </c>
      <c r="DC5" s="764"/>
      <c r="DD5" s="764"/>
      <c r="DE5" s="764"/>
      <c r="DF5" s="765"/>
      <c r="DG5" s="769" t="s">
        <v>378</v>
      </c>
      <c r="DH5" s="770"/>
      <c r="DI5" s="770"/>
      <c r="DJ5" s="770"/>
      <c r="DK5" s="771"/>
      <c r="DL5" s="769" t="s">
        <v>379</v>
      </c>
      <c r="DM5" s="770"/>
      <c r="DN5" s="770"/>
      <c r="DO5" s="770"/>
      <c r="DP5" s="771"/>
      <c r="DQ5" s="763" t="s">
        <v>380</v>
      </c>
      <c r="DR5" s="764"/>
      <c r="DS5" s="764"/>
      <c r="DT5" s="764"/>
      <c r="DU5" s="765"/>
      <c r="DV5" s="763" t="s">
        <v>373</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381</v>
      </c>
      <c r="C7" s="778"/>
      <c r="D7" s="778"/>
      <c r="E7" s="778"/>
      <c r="F7" s="778"/>
      <c r="G7" s="778"/>
      <c r="H7" s="778"/>
      <c r="I7" s="778"/>
      <c r="J7" s="778"/>
      <c r="K7" s="778"/>
      <c r="L7" s="778"/>
      <c r="M7" s="778"/>
      <c r="N7" s="778"/>
      <c r="O7" s="778"/>
      <c r="P7" s="779"/>
      <c r="Q7" s="780">
        <v>69172</v>
      </c>
      <c r="R7" s="781"/>
      <c r="S7" s="781"/>
      <c r="T7" s="781"/>
      <c r="U7" s="781"/>
      <c r="V7" s="781">
        <f>63106</f>
        <v>63106</v>
      </c>
      <c r="W7" s="781"/>
      <c r="X7" s="781"/>
      <c r="Y7" s="781"/>
      <c r="Z7" s="781"/>
      <c r="AA7" s="781">
        <v>6065</v>
      </c>
      <c r="AB7" s="781"/>
      <c r="AC7" s="781"/>
      <c r="AD7" s="781"/>
      <c r="AE7" s="782"/>
      <c r="AF7" s="783">
        <v>2122</v>
      </c>
      <c r="AG7" s="784"/>
      <c r="AH7" s="784"/>
      <c r="AI7" s="784"/>
      <c r="AJ7" s="785"/>
      <c r="AK7" s="820">
        <v>3616</v>
      </c>
      <c r="AL7" s="821"/>
      <c r="AM7" s="821"/>
      <c r="AN7" s="821"/>
      <c r="AO7" s="821"/>
      <c r="AP7" s="821">
        <v>43408</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592</v>
      </c>
      <c r="BT7" s="825"/>
      <c r="BU7" s="825"/>
      <c r="BV7" s="825"/>
      <c r="BW7" s="825"/>
      <c r="BX7" s="825"/>
      <c r="BY7" s="825"/>
      <c r="BZ7" s="825"/>
      <c r="CA7" s="825"/>
      <c r="CB7" s="825"/>
      <c r="CC7" s="825"/>
      <c r="CD7" s="825"/>
      <c r="CE7" s="825"/>
      <c r="CF7" s="825"/>
      <c r="CG7" s="826"/>
      <c r="CH7" s="817">
        <v>17</v>
      </c>
      <c r="CI7" s="818"/>
      <c r="CJ7" s="818"/>
      <c r="CK7" s="818"/>
      <c r="CL7" s="819"/>
      <c r="CM7" s="817">
        <v>269</v>
      </c>
      <c r="CN7" s="818"/>
      <c r="CO7" s="818"/>
      <c r="CP7" s="818"/>
      <c r="CQ7" s="819"/>
      <c r="CR7" s="817">
        <v>86</v>
      </c>
      <c r="CS7" s="818"/>
      <c r="CT7" s="818"/>
      <c r="CU7" s="818"/>
      <c r="CV7" s="819"/>
      <c r="CW7" s="817">
        <v>28</v>
      </c>
      <c r="CX7" s="818"/>
      <c r="CY7" s="818"/>
      <c r="CZ7" s="818"/>
      <c r="DA7" s="819"/>
      <c r="DB7" s="817" t="s">
        <v>602</v>
      </c>
      <c r="DC7" s="818"/>
      <c r="DD7" s="818"/>
      <c r="DE7" s="818"/>
      <c r="DF7" s="819"/>
      <c r="DG7" s="817" t="s">
        <v>601</v>
      </c>
      <c r="DH7" s="818"/>
      <c r="DI7" s="818"/>
      <c r="DJ7" s="818"/>
      <c r="DK7" s="819"/>
      <c r="DL7" s="817" t="s">
        <v>601</v>
      </c>
      <c r="DM7" s="818"/>
      <c r="DN7" s="818"/>
      <c r="DO7" s="818"/>
      <c r="DP7" s="819"/>
      <c r="DQ7" s="817" t="s">
        <v>601</v>
      </c>
      <c r="DR7" s="818"/>
      <c r="DS7" s="818"/>
      <c r="DT7" s="818"/>
      <c r="DU7" s="819"/>
      <c r="DV7" s="798"/>
      <c r="DW7" s="799"/>
      <c r="DX7" s="799"/>
      <c r="DY7" s="799"/>
      <c r="DZ7" s="800"/>
      <c r="EA7" s="255"/>
    </row>
    <row r="8" spans="1:131" s="256" customFormat="1" ht="26.25" customHeight="1" x14ac:dyDescent="0.15">
      <c r="A8" s="262">
        <v>2</v>
      </c>
      <c r="B8" s="801" t="s">
        <v>382</v>
      </c>
      <c r="C8" s="802"/>
      <c r="D8" s="802"/>
      <c r="E8" s="802"/>
      <c r="F8" s="802"/>
      <c r="G8" s="802"/>
      <c r="H8" s="802"/>
      <c r="I8" s="802"/>
      <c r="J8" s="802"/>
      <c r="K8" s="802"/>
      <c r="L8" s="802"/>
      <c r="M8" s="802"/>
      <c r="N8" s="802"/>
      <c r="O8" s="802"/>
      <c r="P8" s="803"/>
      <c r="Q8" s="804">
        <v>732</v>
      </c>
      <c r="R8" s="805"/>
      <c r="S8" s="805"/>
      <c r="T8" s="805"/>
      <c r="U8" s="805"/>
      <c r="V8" s="805">
        <v>732</v>
      </c>
      <c r="W8" s="805"/>
      <c r="X8" s="805"/>
      <c r="Y8" s="805"/>
      <c r="Z8" s="805"/>
      <c r="AA8" s="805">
        <v>0</v>
      </c>
      <c r="AB8" s="805"/>
      <c r="AC8" s="805"/>
      <c r="AD8" s="805"/>
      <c r="AE8" s="806"/>
      <c r="AF8" s="807">
        <v>0</v>
      </c>
      <c r="AG8" s="808"/>
      <c r="AH8" s="808"/>
      <c r="AI8" s="808"/>
      <c r="AJ8" s="809"/>
      <c r="AK8" s="810">
        <v>8461</v>
      </c>
      <c r="AL8" s="811"/>
      <c r="AM8" s="811"/>
      <c r="AN8" s="811"/>
      <c r="AO8" s="811"/>
      <c r="AP8" s="811">
        <v>5344</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591</v>
      </c>
      <c r="BT8" s="815"/>
      <c r="BU8" s="815"/>
      <c r="BV8" s="815"/>
      <c r="BW8" s="815"/>
      <c r="BX8" s="815"/>
      <c r="BY8" s="815"/>
      <c r="BZ8" s="815"/>
      <c r="CA8" s="815"/>
      <c r="CB8" s="815"/>
      <c r="CC8" s="815"/>
      <c r="CD8" s="815"/>
      <c r="CE8" s="815"/>
      <c r="CF8" s="815"/>
      <c r="CG8" s="816"/>
      <c r="CH8" s="827">
        <v>-16</v>
      </c>
      <c r="CI8" s="828"/>
      <c r="CJ8" s="828"/>
      <c r="CK8" s="828"/>
      <c r="CL8" s="829"/>
      <c r="CM8" s="827">
        <v>1270</v>
      </c>
      <c r="CN8" s="828"/>
      <c r="CO8" s="828"/>
      <c r="CP8" s="828"/>
      <c r="CQ8" s="829"/>
      <c r="CR8" s="827">
        <v>1005</v>
      </c>
      <c r="CS8" s="828"/>
      <c r="CT8" s="828"/>
      <c r="CU8" s="828"/>
      <c r="CV8" s="829"/>
      <c r="CW8" s="827">
        <v>109</v>
      </c>
      <c r="CX8" s="828"/>
      <c r="CY8" s="828"/>
      <c r="CZ8" s="828"/>
      <c r="DA8" s="829"/>
      <c r="DB8" s="827" t="s">
        <v>603</v>
      </c>
      <c r="DC8" s="828"/>
      <c r="DD8" s="828"/>
      <c r="DE8" s="828"/>
      <c r="DF8" s="829"/>
      <c r="DG8" s="827" t="s">
        <v>601</v>
      </c>
      <c r="DH8" s="828"/>
      <c r="DI8" s="828"/>
      <c r="DJ8" s="828"/>
      <c r="DK8" s="829"/>
      <c r="DL8" s="827" t="s">
        <v>601</v>
      </c>
      <c r="DM8" s="828"/>
      <c r="DN8" s="828"/>
      <c r="DO8" s="828"/>
      <c r="DP8" s="829"/>
      <c r="DQ8" s="827" t="s">
        <v>601</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593</v>
      </c>
      <c r="BT9" s="815"/>
      <c r="BU9" s="815"/>
      <c r="BV9" s="815"/>
      <c r="BW9" s="815"/>
      <c r="BX9" s="815"/>
      <c r="BY9" s="815"/>
      <c r="BZ9" s="815"/>
      <c r="CA9" s="815"/>
      <c r="CB9" s="815"/>
      <c r="CC9" s="815"/>
      <c r="CD9" s="815"/>
      <c r="CE9" s="815"/>
      <c r="CF9" s="815"/>
      <c r="CG9" s="816"/>
      <c r="CH9" s="827">
        <v>-4</v>
      </c>
      <c r="CI9" s="828"/>
      <c r="CJ9" s="828"/>
      <c r="CK9" s="828"/>
      <c r="CL9" s="829"/>
      <c r="CM9" s="827">
        <v>1089</v>
      </c>
      <c r="CN9" s="828"/>
      <c r="CO9" s="828"/>
      <c r="CP9" s="828"/>
      <c r="CQ9" s="829"/>
      <c r="CR9" s="827">
        <v>1000</v>
      </c>
      <c r="CS9" s="828"/>
      <c r="CT9" s="828"/>
      <c r="CU9" s="828"/>
      <c r="CV9" s="829"/>
      <c r="CW9" s="827">
        <v>12</v>
      </c>
      <c r="CX9" s="828"/>
      <c r="CY9" s="828"/>
      <c r="CZ9" s="828"/>
      <c r="DA9" s="829"/>
      <c r="DB9" s="827" t="s">
        <v>602</v>
      </c>
      <c r="DC9" s="828"/>
      <c r="DD9" s="828"/>
      <c r="DE9" s="828"/>
      <c r="DF9" s="829"/>
      <c r="DG9" s="827" t="s">
        <v>601</v>
      </c>
      <c r="DH9" s="828"/>
      <c r="DI9" s="828"/>
      <c r="DJ9" s="828"/>
      <c r="DK9" s="829"/>
      <c r="DL9" s="827" t="s">
        <v>601</v>
      </c>
      <c r="DM9" s="828"/>
      <c r="DN9" s="828"/>
      <c r="DO9" s="828"/>
      <c r="DP9" s="829"/>
      <c r="DQ9" s="827" t="s">
        <v>601</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594</v>
      </c>
      <c r="BT10" s="815"/>
      <c r="BU10" s="815"/>
      <c r="BV10" s="815"/>
      <c r="BW10" s="815"/>
      <c r="BX10" s="815"/>
      <c r="BY10" s="815"/>
      <c r="BZ10" s="815"/>
      <c r="CA10" s="815"/>
      <c r="CB10" s="815"/>
      <c r="CC10" s="815"/>
      <c r="CD10" s="815"/>
      <c r="CE10" s="815"/>
      <c r="CF10" s="815"/>
      <c r="CG10" s="816"/>
      <c r="CH10" s="827">
        <v>7</v>
      </c>
      <c r="CI10" s="828"/>
      <c r="CJ10" s="828"/>
      <c r="CK10" s="828"/>
      <c r="CL10" s="829"/>
      <c r="CM10" s="827">
        <v>688</v>
      </c>
      <c r="CN10" s="828"/>
      <c r="CO10" s="828"/>
      <c r="CP10" s="828"/>
      <c r="CQ10" s="829"/>
      <c r="CR10" s="827">
        <v>600</v>
      </c>
      <c r="CS10" s="828"/>
      <c r="CT10" s="828"/>
      <c r="CU10" s="828"/>
      <c r="CV10" s="829"/>
      <c r="CW10" s="827" t="s">
        <v>604</v>
      </c>
      <c r="CX10" s="828"/>
      <c r="CY10" s="828"/>
      <c r="CZ10" s="828"/>
      <c r="DA10" s="829"/>
      <c r="DB10" s="827" t="s">
        <v>602</v>
      </c>
      <c r="DC10" s="828"/>
      <c r="DD10" s="828"/>
      <c r="DE10" s="828"/>
      <c r="DF10" s="829"/>
      <c r="DG10" s="827" t="s">
        <v>601</v>
      </c>
      <c r="DH10" s="828"/>
      <c r="DI10" s="828"/>
      <c r="DJ10" s="828"/>
      <c r="DK10" s="829"/>
      <c r="DL10" s="827" t="s">
        <v>601</v>
      </c>
      <c r="DM10" s="828"/>
      <c r="DN10" s="828"/>
      <c r="DO10" s="828"/>
      <c r="DP10" s="829"/>
      <c r="DQ10" s="827" t="s">
        <v>601</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595</v>
      </c>
      <c r="BT11" s="815"/>
      <c r="BU11" s="815"/>
      <c r="BV11" s="815"/>
      <c r="BW11" s="815"/>
      <c r="BX11" s="815"/>
      <c r="BY11" s="815"/>
      <c r="BZ11" s="815"/>
      <c r="CA11" s="815"/>
      <c r="CB11" s="815"/>
      <c r="CC11" s="815"/>
      <c r="CD11" s="815"/>
      <c r="CE11" s="815"/>
      <c r="CF11" s="815"/>
      <c r="CG11" s="816"/>
      <c r="CH11" s="827">
        <v>20</v>
      </c>
      <c r="CI11" s="828"/>
      <c r="CJ11" s="828"/>
      <c r="CK11" s="828"/>
      <c r="CL11" s="829"/>
      <c r="CM11" s="827">
        <v>92</v>
      </c>
      <c r="CN11" s="828"/>
      <c r="CO11" s="828"/>
      <c r="CP11" s="828"/>
      <c r="CQ11" s="829"/>
      <c r="CR11" s="827">
        <v>647</v>
      </c>
      <c r="CS11" s="828"/>
      <c r="CT11" s="828"/>
      <c r="CU11" s="828"/>
      <c r="CV11" s="829"/>
      <c r="CW11" s="827" t="s">
        <v>605</v>
      </c>
      <c r="CX11" s="828"/>
      <c r="CY11" s="828"/>
      <c r="CZ11" s="828"/>
      <c r="DA11" s="829"/>
      <c r="DB11" s="827">
        <v>380</v>
      </c>
      <c r="DC11" s="828"/>
      <c r="DD11" s="828"/>
      <c r="DE11" s="828"/>
      <c r="DF11" s="829"/>
      <c r="DG11" s="827" t="s">
        <v>601</v>
      </c>
      <c r="DH11" s="828"/>
      <c r="DI11" s="828"/>
      <c r="DJ11" s="828"/>
      <c r="DK11" s="829"/>
      <c r="DL11" s="827" t="s">
        <v>601</v>
      </c>
      <c r="DM11" s="828"/>
      <c r="DN11" s="828"/>
      <c r="DO11" s="828"/>
      <c r="DP11" s="829"/>
      <c r="DQ11" s="827" t="s">
        <v>601</v>
      </c>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596</v>
      </c>
      <c r="BT12" s="815"/>
      <c r="BU12" s="815"/>
      <c r="BV12" s="815"/>
      <c r="BW12" s="815"/>
      <c r="BX12" s="815"/>
      <c r="BY12" s="815"/>
      <c r="BZ12" s="815"/>
      <c r="CA12" s="815"/>
      <c r="CB12" s="815"/>
      <c r="CC12" s="815"/>
      <c r="CD12" s="815"/>
      <c r="CE12" s="815"/>
      <c r="CF12" s="815"/>
      <c r="CG12" s="816"/>
      <c r="CH12" s="827">
        <v>-16</v>
      </c>
      <c r="CI12" s="828"/>
      <c r="CJ12" s="828"/>
      <c r="CK12" s="828"/>
      <c r="CL12" s="829"/>
      <c r="CM12" s="827">
        <v>144</v>
      </c>
      <c r="CN12" s="828"/>
      <c r="CO12" s="828"/>
      <c r="CP12" s="828"/>
      <c r="CQ12" s="829"/>
      <c r="CR12" s="827">
        <v>55</v>
      </c>
      <c r="CS12" s="828"/>
      <c r="CT12" s="828"/>
      <c r="CU12" s="828"/>
      <c r="CV12" s="829"/>
      <c r="CW12" s="827">
        <v>9</v>
      </c>
      <c r="CX12" s="828"/>
      <c r="CY12" s="828"/>
      <c r="CZ12" s="828"/>
      <c r="DA12" s="829"/>
      <c r="DB12" s="827" t="s">
        <v>602</v>
      </c>
      <c r="DC12" s="828"/>
      <c r="DD12" s="828"/>
      <c r="DE12" s="828"/>
      <c r="DF12" s="829"/>
      <c r="DG12" s="827" t="s">
        <v>601</v>
      </c>
      <c r="DH12" s="828"/>
      <c r="DI12" s="828"/>
      <c r="DJ12" s="828"/>
      <c r="DK12" s="829"/>
      <c r="DL12" s="827" t="s">
        <v>601</v>
      </c>
      <c r="DM12" s="828"/>
      <c r="DN12" s="828"/>
      <c r="DO12" s="828"/>
      <c r="DP12" s="829"/>
      <c r="DQ12" s="827" t="s">
        <v>601</v>
      </c>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590</v>
      </c>
      <c r="BT13" s="815"/>
      <c r="BU13" s="815"/>
      <c r="BV13" s="815"/>
      <c r="BW13" s="815"/>
      <c r="BX13" s="815"/>
      <c r="BY13" s="815"/>
      <c r="BZ13" s="815"/>
      <c r="CA13" s="815"/>
      <c r="CB13" s="815"/>
      <c r="CC13" s="815"/>
      <c r="CD13" s="815"/>
      <c r="CE13" s="815"/>
      <c r="CF13" s="815"/>
      <c r="CG13" s="816"/>
      <c r="CH13" s="827">
        <v>22</v>
      </c>
      <c r="CI13" s="828"/>
      <c r="CJ13" s="828"/>
      <c r="CK13" s="828"/>
      <c r="CL13" s="829"/>
      <c r="CM13" s="827">
        <v>514</v>
      </c>
      <c r="CN13" s="828"/>
      <c r="CO13" s="828"/>
      <c r="CP13" s="828"/>
      <c r="CQ13" s="829"/>
      <c r="CR13" s="827">
        <v>5</v>
      </c>
      <c r="CS13" s="828"/>
      <c r="CT13" s="828"/>
      <c r="CU13" s="828"/>
      <c r="CV13" s="829"/>
      <c r="CW13" s="827" t="s">
        <v>604</v>
      </c>
      <c r="CX13" s="828"/>
      <c r="CY13" s="828"/>
      <c r="CZ13" s="828"/>
      <c r="DA13" s="829"/>
      <c r="DB13" s="827">
        <v>3038</v>
      </c>
      <c r="DC13" s="828"/>
      <c r="DD13" s="828"/>
      <c r="DE13" s="828"/>
      <c r="DF13" s="829"/>
      <c r="DG13" s="827" t="s">
        <v>601</v>
      </c>
      <c r="DH13" s="828"/>
      <c r="DI13" s="828"/>
      <c r="DJ13" s="828"/>
      <c r="DK13" s="829"/>
      <c r="DL13" s="827" t="s">
        <v>601</v>
      </c>
      <c r="DM13" s="828"/>
      <c r="DN13" s="828"/>
      <c r="DO13" s="828"/>
      <c r="DP13" s="829"/>
      <c r="DQ13" s="827" t="s">
        <v>601</v>
      </c>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383</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384</v>
      </c>
      <c r="B23" s="836" t="s">
        <v>385</v>
      </c>
      <c r="C23" s="837"/>
      <c r="D23" s="837"/>
      <c r="E23" s="837"/>
      <c r="F23" s="837"/>
      <c r="G23" s="837"/>
      <c r="H23" s="837"/>
      <c r="I23" s="837"/>
      <c r="J23" s="837"/>
      <c r="K23" s="837"/>
      <c r="L23" s="837"/>
      <c r="M23" s="837"/>
      <c r="N23" s="837"/>
      <c r="O23" s="837"/>
      <c r="P23" s="838"/>
      <c r="Q23" s="839">
        <v>69796</v>
      </c>
      <c r="R23" s="840"/>
      <c r="S23" s="840"/>
      <c r="T23" s="840"/>
      <c r="U23" s="840"/>
      <c r="V23" s="840">
        <v>63730</v>
      </c>
      <c r="W23" s="840"/>
      <c r="X23" s="840"/>
      <c r="Y23" s="840"/>
      <c r="Z23" s="840"/>
      <c r="AA23" s="840">
        <f>AA7+AA8</f>
        <v>6065</v>
      </c>
      <c r="AB23" s="840"/>
      <c r="AC23" s="840"/>
      <c r="AD23" s="840"/>
      <c r="AE23" s="841"/>
      <c r="AF23" s="842">
        <v>2122</v>
      </c>
      <c r="AG23" s="840"/>
      <c r="AH23" s="840"/>
      <c r="AI23" s="840"/>
      <c r="AJ23" s="843"/>
      <c r="AK23" s="844"/>
      <c r="AL23" s="845"/>
      <c r="AM23" s="845"/>
      <c r="AN23" s="845"/>
      <c r="AO23" s="845"/>
      <c r="AP23" s="840">
        <f>AP7+AP8</f>
        <v>48752</v>
      </c>
      <c r="AQ23" s="840"/>
      <c r="AR23" s="840"/>
      <c r="AS23" s="840"/>
      <c r="AT23" s="840"/>
      <c r="AU23" s="846"/>
      <c r="AV23" s="846"/>
      <c r="AW23" s="846"/>
      <c r="AX23" s="846"/>
      <c r="AY23" s="847"/>
      <c r="AZ23" s="855" t="s">
        <v>386</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387</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388</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366</v>
      </c>
      <c r="B26" s="787"/>
      <c r="C26" s="787"/>
      <c r="D26" s="787"/>
      <c r="E26" s="787"/>
      <c r="F26" s="787"/>
      <c r="G26" s="787"/>
      <c r="H26" s="787"/>
      <c r="I26" s="787"/>
      <c r="J26" s="787"/>
      <c r="K26" s="787"/>
      <c r="L26" s="787"/>
      <c r="M26" s="787"/>
      <c r="N26" s="787"/>
      <c r="O26" s="787"/>
      <c r="P26" s="788"/>
      <c r="Q26" s="763" t="s">
        <v>389</v>
      </c>
      <c r="R26" s="764"/>
      <c r="S26" s="764"/>
      <c r="T26" s="764"/>
      <c r="U26" s="765"/>
      <c r="V26" s="763" t="s">
        <v>390</v>
      </c>
      <c r="W26" s="764"/>
      <c r="X26" s="764"/>
      <c r="Y26" s="764"/>
      <c r="Z26" s="765"/>
      <c r="AA26" s="763" t="s">
        <v>391</v>
      </c>
      <c r="AB26" s="764"/>
      <c r="AC26" s="764"/>
      <c r="AD26" s="764"/>
      <c r="AE26" s="764"/>
      <c r="AF26" s="858" t="s">
        <v>392</v>
      </c>
      <c r="AG26" s="859"/>
      <c r="AH26" s="859"/>
      <c r="AI26" s="859"/>
      <c r="AJ26" s="860"/>
      <c r="AK26" s="764" t="s">
        <v>393</v>
      </c>
      <c r="AL26" s="764"/>
      <c r="AM26" s="764"/>
      <c r="AN26" s="764"/>
      <c r="AO26" s="765"/>
      <c r="AP26" s="763" t="s">
        <v>394</v>
      </c>
      <c r="AQ26" s="764"/>
      <c r="AR26" s="764"/>
      <c r="AS26" s="764"/>
      <c r="AT26" s="765"/>
      <c r="AU26" s="763" t="s">
        <v>395</v>
      </c>
      <c r="AV26" s="764"/>
      <c r="AW26" s="764"/>
      <c r="AX26" s="764"/>
      <c r="AY26" s="765"/>
      <c r="AZ26" s="763" t="s">
        <v>396</v>
      </c>
      <c r="BA26" s="764"/>
      <c r="BB26" s="764"/>
      <c r="BC26" s="764"/>
      <c r="BD26" s="765"/>
      <c r="BE26" s="763" t="s">
        <v>373</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397</v>
      </c>
      <c r="C28" s="778"/>
      <c r="D28" s="778"/>
      <c r="E28" s="778"/>
      <c r="F28" s="778"/>
      <c r="G28" s="778"/>
      <c r="H28" s="778"/>
      <c r="I28" s="778"/>
      <c r="J28" s="778"/>
      <c r="K28" s="778"/>
      <c r="L28" s="778"/>
      <c r="M28" s="778"/>
      <c r="N28" s="778"/>
      <c r="O28" s="778"/>
      <c r="P28" s="779"/>
      <c r="Q28" s="868">
        <v>13754</v>
      </c>
      <c r="R28" s="869"/>
      <c r="S28" s="869"/>
      <c r="T28" s="869"/>
      <c r="U28" s="869"/>
      <c r="V28" s="869">
        <v>13754</v>
      </c>
      <c r="W28" s="869"/>
      <c r="X28" s="869"/>
      <c r="Y28" s="869"/>
      <c r="Z28" s="869"/>
      <c r="AA28" s="869">
        <f>Q28-V28</f>
        <v>0</v>
      </c>
      <c r="AB28" s="869"/>
      <c r="AC28" s="869"/>
      <c r="AD28" s="869"/>
      <c r="AE28" s="870"/>
      <c r="AF28" s="871" t="s">
        <v>398</v>
      </c>
      <c r="AG28" s="869"/>
      <c r="AH28" s="869"/>
      <c r="AI28" s="869"/>
      <c r="AJ28" s="872"/>
      <c r="AK28" s="873">
        <v>1391</v>
      </c>
      <c r="AL28" s="864"/>
      <c r="AM28" s="864"/>
      <c r="AN28" s="864"/>
      <c r="AO28" s="864"/>
      <c r="AP28" s="864" t="s">
        <v>589</v>
      </c>
      <c r="AQ28" s="864"/>
      <c r="AR28" s="864"/>
      <c r="AS28" s="864"/>
      <c r="AT28" s="864"/>
      <c r="AU28" s="864" t="s">
        <v>518</v>
      </c>
      <c r="AV28" s="864"/>
      <c r="AW28" s="864"/>
      <c r="AX28" s="864"/>
      <c r="AY28" s="864"/>
      <c r="AZ28" s="865" t="s">
        <v>518</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399</v>
      </c>
      <c r="C29" s="802"/>
      <c r="D29" s="802"/>
      <c r="E29" s="802"/>
      <c r="F29" s="802"/>
      <c r="G29" s="802"/>
      <c r="H29" s="802"/>
      <c r="I29" s="802"/>
      <c r="J29" s="802"/>
      <c r="K29" s="802"/>
      <c r="L29" s="802"/>
      <c r="M29" s="802"/>
      <c r="N29" s="802"/>
      <c r="O29" s="802"/>
      <c r="P29" s="803"/>
      <c r="Q29" s="804">
        <v>10152</v>
      </c>
      <c r="R29" s="805"/>
      <c r="S29" s="805"/>
      <c r="T29" s="805"/>
      <c r="U29" s="805"/>
      <c r="V29" s="805">
        <v>9821</v>
      </c>
      <c r="W29" s="805"/>
      <c r="X29" s="805"/>
      <c r="Y29" s="805"/>
      <c r="Z29" s="805"/>
      <c r="AA29" s="805">
        <f>Q29-V29</f>
        <v>331</v>
      </c>
      <c r="AB29" s="805"/>
      <c r="AC29" s="805"/>
      <c r="AD29" s="805"/>
      <c r="AE29" s="806"/>
      <c r="AF29" s="807">
        <v>331</v>
      </c>
      <c r="AG29" s="808"/>
      <c r="AH29" s="808"/>
      <c r="AI29" s="808"/>
      <c r="AJ29" s="809"/>
      <c r="AK29" s="876">
        <v>1632</v>
      </c>
      <c r="AL29" s="877"/>
      <c r="AM29" s="877"/>
      <c r="AN29" s="877"/>
      <c r="AO29" s="877"/>
      <c r="AP29" s="877" t="s">
        <v>589</v>
      </c>
      <c r="AQ29" s="877"/>
      <c r="AR29" s="877"/>
      <c r="AS29" s="877"/>
      <c r="AT29" s="877"/>
      <c r="AU29" s="877" t="s">
        <v>518</v>
      </c>
      <c r="AV29" s="877"/>
      <c r="AW29" s="877"/>
      <c r="AX29" s="877"/>
      <c r="AY29" s="877"/>
      <c r="AZ29" s="878" t="s">
        <v>518</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400</v>
      </c>
      <c r="C30" s="802"/>
      <c r="D30" s="802"/>
      <c r="E30" s="802"/>
      <c r="F30" s="802"/>
      <c r="G30" s="802"/>
      <c r="H30" s="802"/>
      <c r="I30" s="802"/>
      <c r="J30" s="802"/>
      <c r="K30" s="802"/>
      <c r="L30" s="802"/>
      <c r="M30" s="802"/>
      <c r="N30" s="802"/>
      <c r="O30" s="802"/>
      <c r="P30" s="803"/>
      <c r="Q30" s="804">
        <v>2371</v>
      </c>
      <c r="R30" s="805"/>
      <c r="S30" s="805"/>
      <c r="T30" s="805"/>
      <c r="U30" s="805"/>
      <c r="V30" s="805">
        <v>2288</v>
      </c>
      <c r="W30" s="805"/>
      <c r="X30" s="805"/>
      <c r="Y30" s="805"/>
      <c r="Z30" s="805"/>
      <c r="AA30" s="805">
        <f t="shared" ref="AA30:AA31" si="0">Q30-V30</f>
        <v>83</v>
      </c>
      <c r="AB30" s="805"/>
      <c r="AC30" s="805"/>
      <c r="AD30" s="805"/>
      <c r="AE30" s="806"/>
      <c r="AF30" s="807">
        <v>83</v>
      </c>
      <c r="AG30" s="808"/>
      <c r="AH30" s="808"/>
      <c r="AI30" s="808"/>
      <c r="AJ30" s="809"/>
      <c r="AK30" s="876">
        <v>299</v>
      </c>
      <c r="AL30" s="877"/>
      <c r="AM30" s="877"/>
      <c r="AN30" s="877"/>
      <c r="AO30" s="877"/>
      <c r="AP30" s="877" t="s">
        <v>589</v>
      </c>
      <c r="AQ30" s="877"/>
      <c r="AR30" s="877"/>
      <c r="AS30" s="877"/>
      <c r="AT30" s="877"/>
      <c r="AU30" s="877" t="s">
        <v>518</v>
      </c>
      <c r="AV30" s="877"/>
      <c r="AW30" s="877"/>
      <c r="AX30" s="877"/>
      <c r="AY30" s="877"/>
      <c r="AZ30" s="878" t="s">
        <v>518</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401</v>
      </c>
      <c r="C31" s="802"/>
      <c r="D31" s="802"/>
      <c r="E31" s="802"/>
      <c r="F31" s="802"/>
      <c r="G31" s="802"/>
      <c r="H31" s="802"/>
      <c r="I31" s="802"/>
      <c r="J31" s="802"/>
      <c r="K31" s="802"/>
      <c r="L31" s="802"/>
      <c r="M31" s="802"/>
      <c r="N31" s="802"/>
      <c r="O31" s="802"/>
      <c r="P31" s="803"/>
      <c r="Q31" s="804">
        <v>5</v>
      </c>
      <c r="R31" s="805"/>
      <c r="S31" s="805"/>
      <c r="T31" s="805"/>
      <c r="U31" s="805"/>
      <c r="V31" s="805">
        <v>5</v>
      </c>
      <c r="W31" s="805"/>
      <c r="X31" s="805"/>
      <c r="Y31" s="805"/>
      <c r="Z31" s="805"/>
      <c r="AA31" s="805">
        <f t="shared" si="0"/>
        <v>0</v>
      </c>
      <c r="AB31" s="805"/>
      <c r="AC31" s="805"/>
      <c r="AD31" s="805"/>
      <c r="AE31" s="806"/>
      <c r="AF31" s="807">
        <v>0</v>
      </c>
      <c r="AG31" s="808"/>
      <c r="AH31" s="808"/>
      <c r="AI31" s="808"/>
      <c r="AJ31" s="809"/>
      <c r="AK31" s="876">
        <v>0</v>
      </c>
      <c r="AL31" s="877"/>
      <c r="AM31" s="877"/>
      <c r="AN31" s="877"/>
      <c r="AO31" s="877"/>
      <c r="AP31" s="877" t="s">
        <v>589</v>
      </c>
      <c r="AQ31" s="877"/>
      <c r="AR31" s="877"/>
      <c r="AS31" s="877"/>
      <c r="AT31" s="877"/>
      <c r="AU31" s="877" t="s">
        <v>518</v>
      </c>
      <c r="AV31" s="877"/>
      <c r="AW31" s="877"/>
      <c r="AX31" s="877"/>
      <c r="AY31" s="877"/>
      <c r="AZ31" s="878" t="s">
        <v>518</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402</v>
      </c>
      <c r="C32" s="802"/>
      <c r="D32" s="802"/>
      <c r="E32" s="802"/>
      <c r="F32" s="802"/>
      <c r="G32" s="802"/>
      <c r="H32" s="802"/>
      <c r="I32" s="802"/>
      <c r="J32" s="802"/>
      <c r="K32" s="802"/>
      <c r="L32" s="802"/>
      <c r="M32" s="802"/>
      <c r="N32" s="802"/>
      <c r="O32" s="802"/>
      <c r="P32" s="803"/>
      <c r="Q32" s="804">
        <v>2853</v>
      </c>
      <c r="R32" s="805"/>
      <c r="S32" s="805"/>
      <c r="T32" s="805"/>
      <c r="U32" s="805"/>
      <c r="V32" s="805">
        <v>2504</v>
      </c>
      <c r="W32" s="805"/>
      <c r="X32" s="805"/>
      <c r="Y32" s="805"/>
      <c r="Z32" s="805"/>
      <c r="AA32" s="805">
        <v>350</v>
      </c>
      <c r="AB32" s="805"/>
      <c r="AC32" s="805"/>
      <c r="AD32" s="805"/>
      <c r="AE32" s="806"/>
      <c r="AF32" s="807">
        <v>2284</v>
      </c>
      <c r="AG32" s="808"/>
      <c r="AH32" s="808"/>
      <c r="AI32" s="808"/>
      <c r="AJ32" s="809"/>
      <c r="AK32" s="876">
        <v>123</v>
      </c>
      <c r="AL32" s="877"/>
      <c r="AM32" s="877"/>
      <c r="AN32" s="877"/>
      <c r="AO32" s="877"/>
      <c r="AP32" s="877">
        <v>3141</v>
      </c>
      <c r="AQ32" s="877"/>
      <c r="AR32" s="877"/>
      <c r="AS32" s="877"/>
      <c r="AT32" s="877"/>
      <c r="AU32" s="877">
        <v>28</v>
      </c>
      <c r="AV32" s="877"/>
      <c r="AW32" s="877"/>
      <c r="AX32" s="877"/>
      <c r="AY32" s="877"/>
      <c r="AZ32" s="878" t="s">
        <v>518</v>
      </c>
      <c r="BA32" s="878"/>
      <c r="BB32" s="878"/>
      <c r="BC32" s="878"/>
      <c r="BD32" s="878"/>
      <c r="BE32" s="874" t="s">
        <v>403</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404</v>
      </c>
      <c r="C33" s="802"/>
      <c r="D33" s="802"/>
      <c r="E33" s="802"/>
      <c r="F33" s="802"/>
      <c r="G33" s="802"/>
      <c r="H33" s="802"/>
      <c r="I33" s="802"/>
      <c r="J33" s="802"/>
      <c r="K33" s="802"/>
      <c r="L33" s="802"/>
      <c r="M33" s="802"/>
      <c r="N33" s="802"/>
      <c r="O33" s="802"/>
      <c r="P33" s="803"/>
      <c r="Q33" s="804">
        <v>2485</v>
      </c>
      <c r="R33" s="805"/>
      <c r="S33" s="805"/>
      <c r="T33" s="805"/>
      <c r="U33" s="805"/>
      <c r="V33" s="805">
        <v>2283</v>
      </c>
      <c r="W33" s="805"/>
      <c r="X33" s="805"/>
      <c r="Y33" s="805"/>
      <c r="Z33" s="805"/>
      <c r="AA33" s="805">
        <f t="shared" ref="AA33" si="1">Q33-V33</f>
        <v>202</v>
      </c>
      <c r="AB33" s="805"/>
      <c r="AC33" s="805"/>
      <c r="AD33" s="805"/>
      <c r="AE33" s="806"/>
      <c r="AF33" s="807">
        <v>4396</v>
      </c>
      <c r="AG33" s="808"/>
      <c r="AH33" s="808"/>
      <c r="AI33" s="808"/>
      <c r="AJ33" s="809"/>
      <c r="AK33" s="876">
        <v>316</v>
      </c>
      <c r="AL33" s="877"/>
      <c r="AM33" s="877"/>
      <c r="AN33" s="877"/>
      <c r="AO33" s="877"/>
      <c r="AP33" s="877">
        <v>4111</v>
      </c>
      <c r="AQ33" s="877"/>
      <c r="AR33" s="877"/>
      <c r="AS33" s="877"/>
      <c r="AT33" s="877"/>
      <c r="AU33" s="877">
        <v>1558</v>
      </c>
      <c r="AV33" s="877"/>
      <c r="AW33" s="877"/>
      <c r="AX33" s="877"/>
      <c r="AY33" s="877"/>
      <c r="AZ33" s="878" t="s">
        <v>518</v>
      </c>
      <c r="BA33" s="878"/>
      <c r="BB33" s="878"/>
      <c r="BC33" s="878"/>
      <c r="BD33" s="878"/>
      <c r="BE33" s="874" t="s">
        <v>403</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405</v>
      </c>
      <c r="C34" s="802"/>
      <c r="D34" s="802"/>
      <c r="E34" s="802"/>
      <c r="F34" s="802"/>
      <c r="G34" s="802"/>
      <c r="H34" s="802"/>
      <c r="I34" s="802"/>
      <c r="J34" s="802"/>
      <c r="K34" s="802"/>
      <c r="L34" s="802"/>
      <c r="M34" s="802"/>
      <c r="N34" s="802"/>
      <c r="O34" s="802"/>
      <c r="P34" s="803"/>
      <c r="Q34" s="804">
        <v>8693</v>
      </c>
      <c r="R34" s="805"/>
      <c r="S34" s="805"/>
      <c r="T34" s="805"/>
      <c r="U34" s="805"/>
      <c r="V34" s="805">
        <v>9898</v>
      </c>
      <c r="W34" s="805"/>
      <c r="X34" s="805"/>
      <c r="Y34" s="805"/>
      <c r="Z34" s="805"/>
      <c r="AA34" s="805">
        <f t="shared" ref="AA34" si="2">Q34-V34</f>
        <v>-1205</v>
      </c>
      <c r="AB34" s="805"/>
      <c r="AC34" s="805"/>
      <c r="AD34" s="805"/>
      <c r="AE34" s="806"/>
      <c r="AF34" s="807">
        <v>615</v>
      </c>
      <c r="AG34" s="808"/>
      <c r="AH34" s="808"/>
      <c r="AI34" s="808"/>
      <c r="AJ34" s="809"/>
      <c r="AK34" s="876">
        <v>31</v>
      </c>
      <c r="AL34" s="877"/>
      <c r="AM34" s="877"/>
      <c r="AN34" s="877"/>
      <c r="AO34" s="877"/>
      <c r="AP34" s="877">
        <v>517</v>
      </c>
      <c r="AQ34" s="877"/>
      <c r="AR34" s="877"/>
      <c r="AS34" s="877"/>
      <c r="AT34" s="877"/>
      <c r="AU34" s="877">
        <v>281</v>
      </c>
      <c r="AV34" s="877"/>
      <c r="AW34" s="877"/>
      <c r="AX34" s="877"/>
      <c r="AY34" s="877"/>
      <c r="AZ34" s="878" t="s">
        <v>518</v>
      </c>
      <c r="BA34" s="878"/>
      <c r="BB34" s="878"/>
      <c r="BC34" s="878"/>
      <c r="BD34" s="878"/>
      <c r="BE34" s="874" t="s">
        <v>403</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406</v>
      </c>
      <c r="C35" s="802"/>
      <c r="D35" s="802"/>
      <c r="E35" s="802"/>
      <c r="F35" s="802"/>
      <c r="G35" s="802"/>
      <c r="H35" s="802"/>
      <c r="I35" s="802"/>
      <c r="J35" s="802"/>
      <c r="K35" s="802"/>
      <c r="L35" s="802"/>
      <c r="M35" s="802"/>
      <c r="N35" s="802"/>
      <c r="O35" s="802"/>
      <c r="P35" s="803"/>
      <c r="Q35" s="804">
        <v>66465</v>
      </c>
      <c r="R35" s="805"/>
      <c r="S35" s="805"/>
      <c r="T35" s="805"/>
      <c r="U35" s="805"/>
      <c r="V35" s="805">
        <v>65479</v>
      </c>
      <c r="W35" s="805"/>
      <c r="X35" s="805"/>
      <c r="Y35" s="805"/>
      <c r="Z35" s="805"/>
      <c r="AA35" s="805">
        <f t="shared" ref="AA35" si="3">Q35-V35</f>
        <v>986</v>
      </c>
      <c r="AB35" s="805"/>
      <c r="AC35" s="805"/>
      <c r="AD35" s="805"/>
      <c r="AE35" s="806"/>
      <c r="AF35" s="807">
        <v>6255</v>
      </c>
      <c r="AG35" s="808"/>
      <c r="AH35" s="808"/>
      <c r="AI35" s="808"/>
      <c r="AJ35" s="809"/>
      <c r="AK35" s="876">
        <v>9</v>
      </c>
      <c r="AL35" s="877"/>
      <c r="AM35" s="877"/>
      <c r="AN35" s="877"/>
      <c r="AO35" s="877"/>
      <c r="AP35" s="877" t="s">
        <v>589</v>
      </c>
      <c r="AQ35" s="877"/>
      <c r="AR35" s="877"/>
      <c r="AS35" s="877"/>
      <c r="AT35" s="877"/>
      <c r="AU35" s="877" t="s">
        <v>518</v>
      </c>
      <c r="AV35" s="877"/>
      <c r="AW35" s="877"/>
      <c r="AX35" s="877"/>
      <c r="AY35" s="877"/>
      <c r="AZ35" s="878" t="s">
        <v>518</v>
      </c>
      <c r="BA35" s="878"/>
      <c r="BB35" s="878"/>
      <c r="BC35" s="878"/>
      <c r="BD35" s="878"/>
      <c r="BE35" s="874" t="s">
        <v>407</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408</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384</v>
      </c>
      <c r="B63" s="836" t="s">
        <v>409</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13965</v>
      </c>
      <c r="AG63" s="888"/>
      <c r="AH63" s="888"/>
      <c r="AI63" s="888"/>
      <c r="AJ63" s="889"/>
      <c r="AK63" s="890"/>
      <c r="AL63" s="885"/>
      <c r="AM63" s="885"/>
      <c r="AN63" s="885"/>
      <c r="AO63" s="885"/>
      <c r="AP63" s="888">
        <f>AP32+AP33+AP34</f>
        <v>7769</v>
      </c>
      <c r="AQ63" s="888"/>
      <c r="AR63" s="888"/>
      <c r="AS63" s="888"/>
      <c r="AT63" s="888"/>
      <c r="AU63" s="888">
        <f>AU32+AU33+AU34</f>
        <v>1867</v>
      </c>
      <c r="AV63" s="888"/>
      <c r="AW63" s="888"/>
      <c r="AX63" s="888"/>
      <c r="AY63" s="888"/>
      <c r="AZ63" s="892"/>
      <c r="BA63" s="892"/>
      <c r="BB63" s="892"/>
      <c r="BC63" s="892"/>
      <c r="BD63" s="892"/>
      <c r="BE63" s="893"/>
      <c r="BF63" s="893"/>
      <c r="BG63" s="893"/>
      <c r="BH63" s="893"/>
      <c r="BI63" s="894"/>
      <c r="BJ63" s="895" t="s">
        <v>128</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411</v>
      </c>
      <c r="B66" s="787"/>
      <c r="C66" s="787"/>
      <c r="D66" s="787"/>
      <c r="E66" s="787"/>
      <c r="F66" s="787"/>
      <c r="G66" s="787"/>
      <c r="H66" s="787"/>
      <c r="I66" s="787"/>
      <c r="J66" s="787"/>
      <c r="K66" s="787"/>
      <c r="L66" s="787"/>
      <c r="M66" s="787"/>
      <c r="N66" s="787"/>
      <c r="O66" s="787"/>
      <c r="P66" s="788"/>
      <c r="Q66" s="763" t="s">
        <v>412</v>
      </c>
      <c r="R66" s="764"/>
      <c r="S66" s="764"/>
      <c r="T66" s="764"/>
      <c r="U66" s="765"/>
      <c r="V66" s="763" t="s">
        <v>390</v>
      </c>
      <c r="W66" s="764"/>
      <c r="X66" s="764"/>
      <c r="Y66" s="764"/>
      <c r="Z66" s="765"/>
      <c r="AA66" s="763" t="s">
        <v>413</v>
      </c>
      <c r="AB66" s="764"/>
      <c r="AC66" s="764"/>
      <c r="AD66" s="764"/>
      <c r="AE66" s="765"/>
      <c r="AF66" s="898" t="s">
        <v>414</v>
      </c>
      <c r="AG66" s="859"/>
      <c r="AH66" s="859"/>
      <c r="AI66" s="859"/>
      <c r="AJ66" s="899"/>
      <c r="AK66" s="763" t="s">
        <v>415</v>
      </c>
      <c r="AL66" s="787"/>
      <c r="AM66" s="787"/>
      <c r="AN66" s="787"/>
      <c r="AO66" s="788"/>
      <c r="AP66" s="763" t="s">
        <v>416</v>
      </c>
      <c r="AQ66" s="764"/>
      <c r="AR66" s="764"/>
      <c r="AS66" s="764"/>
      <c r="AT66" s="765"/>
      <c r="AU66" s="763" t="s">
        <v>417</v>
      </c>
      <c r="AV66" s="764"/>
      <c r="AW66" s="764"/>
      <c r="AX66" s="764"/>
      <c r="AY66" s="765"/>
      <c r="AZ66" s="763" t="s">
        <v>373</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597</v>
      </c>
      <c r="C68" s="916"/>
      <c r="D68" s="916"/>
      <c r="E68" s="916"/>
      <c r="F68" s="916"/>
      <c r="G68" s="916"/>
      <c r="H68" s="916"/>
      <c r="I68" s="916"/>
      <c r="J68" s="916"/>
      <c r="K68" s="916"/>
      <c r="L68" s="916"/>
      <c r="M68" s="916"/>
      <c r="N68" s="916"/>
      <c r="O68" s="916"/>
      <c r="P68" s="917"/>
      <c r="Q68" s="918">
        <v>203</v>
      </c>
      <c r="R68" s="912"/>
      <c r="S68" s="912"/>
      <c r="T68" s="912"/>
      <c r="U68" s="912"/>
      <c r="V68" s="912">
        <v>189</v>
      </c>
      <c r="W68" s="912"/>
      <c r="X68" s="912"/>
      <c r="Y68" s="912"/>
      <c r="Z68" s="912"/>
      <c r="AA68" s="912">
        <v>14</v>
      </c>
      <c r="AB68" s="912"/>
      <c r="AC68" s="912"/>
      <c r="AD68" s="912"/>
      <c r="AE68" s="912"/>
      <c r="AF68" s="912">
        <v>14</v>
      </c>
      <c r="AG68" s="912"/>
      <c r="AH68" s="912"/>
      <c r="AI68" s="912"/>
      <c r="AJ68" s="912"/>
      <c r="AK68" s="912" t="s">
        <v>518</v>
      </c>
      <c r="AL68" s="912"/>
      <c r="AM68" s="912"/>
      <c r="AN68" s="912"/>
      <c r="AO68" s="912"/>
      <c r="AP68" s="912" t="s">
        <v>518</v>
      </c>
      <c r="AQ68" s="912"/>
      <c r="AR68" s="912"/>
      <c r="AS68" s="912"/>
      <c r="AT68" s="912"/>
      <c r="AU68" s="912" t="s">
        <v>518</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598</v>
      </c>
      <c r="C69" s="920"/>
      <c r="D69" s="920"/>
      <c r="E69" s="920"/>
      <c r="F69" s="920"/>
      <c r="G69" s="920"/>
      <c r="H69" s="920"/>
      <c r="I69" s="920"/>
      <c r="J69" s="920"/>
      <c r="K69" s="920"/>
      <c r="L69" s="920"/>
      <c r="M69" s="920"/>
      <c r="N69" s="920"/>
      <c r="O69" s="920"/>
      <c r="P69" s="921"/>
      <c r="Q69" s="922">
        <v>1218363</v>
      </c>
      <c r="R69" s="877"/>
      <c r="S69" s="877"/>
      <c r="T69" s="877"/>
      <c r="U69" s="877"/>
      <c r="V69" s="877">
        <v>1197433</v>
      </c>
      <c r="W69" s="877"/>
      <c r="X69" s="877"/>
      <c r="Y69" s="877"/>
      <c r="Z69" s="877"/>
      <c r="AA69" s="877">
        <v>20930</v>
      </c>
      <c r="AB69" s="877"/>
      <c r="AC69" s="877"/>
      <c r="AD69" s="877"/>
      <c r="AE69" s="877"/>
      <c r="AF69" s="877">
        <v>20930</v>
      </c>
      <c r="AG69" s="877"/>
      <c r="AH69" s="877"/>
      <c r="AI69" s="877"/>
      <c r="AJ69" s="877"/>
      <c r="AK69" s="877">
        <v>7055</v>
      </c>
      <c r="AL69" s="877"/>
      <c r="AM69" s="877"/>
      <c r="AN69" s="877"/>
      <c r="AO69" s="877"/>
      <c r="AP69" s="877" t="s">
        <v>518</v>
      </c>
      <c r="AQ69" s="877"/>
      <c r="AR69" s="877"/>
      <c r="AS69" s="877"/>
      <c r="AT69" s="877"/>
      <c r="AU69" s="877" t="s">
        <v>518</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599</v>
      </c>
      <c r="C70" s="920"/>
      <c r="D70" s="920"/>
      <c r="E70" s="920"/>
      <c r="F70" s="920"/>
      <c r="G70" s="920"/>
      <c r="H70" s="920"/>
      <c r="I70" s="920"/>
      <c r="J70" s="920"/>
      <c r="K70" s="920"/>
      <c r="L70" s="920"/>
      <c r="M70" s="920"/>
      <c r="N70" s="920"/>
      <c r="O70" s="920"/>
      <c r="P70" s="921"/>
      <c r="Q70" s="922">
        <v>39402</v>
      </c>
      <c r="R70" s="877"/>
      <c r="S70" s="877"/>
      <c r="T70" s="877"/>
      <c r="U70" s="877"/>
      <c r="V70" s="877">
        <v>34057</v>
      </c>
      <c r="W70" s="877"/>
      <c r="X70" s="877"/>
      <c r="Y70" s="877"/>
      <c r="Z70" s="877"/>
      <c r="AA70" s="877">
        <v>5344</v>
      </c>
      <c r="AB70" s="877"/>
      <c r="AC70" s="877"/>
      <c r="AD70" s="877"/>
      <c r="AE70" s="877"/>
      <c r="AF70" s="877">
        <v>19453</v>
      </c>
      <c r="AG70" s="877"/>
      <c r="AH70" s="877"/>
      <c r="AI70" s="877"/>
      <c r="AJ70" s="877"/>
      <c r="AK70" s="877" t="s">
        <v>518</v>
      </c>
      <c r="AL70" s="877"/>
      <c r="AM70" s="877"/>
      <c r="AN70" s="877"/>
      <c r="AO70" s="877"/>
      <c r="AP70" s="877">
        <v>119226</v>
      </c>
      <c r="AQ70" s="877"/>
      <c r="AR70" s="877"/>
      <c r="AS70" s="877"/>
      <c r="AT70" s="877"/>
      <c r="AU70" s="877" t="s">
        <v>518</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600</v>
      </c>
      <c r="C71" s="920"/>
      <c r="D71" s="920"/>
      <c r="E71" s="920"/>
      <c r="F71" s="920"/>
      <c r="G71" s="920"/>
      <c r="H71" s="920"/>
      <c r="I71" s="920"/>
      <c r="J71" s="920"/>
      <c r="K71" s="920"/>
      <c r="L71" s="920"/>
      <c r="M71" s="920"/>
      <c r="N71" s="920"/>
      <c r="O71" s="920"/>
      <c r="P71" s="921"/>
      <c r="Q71" s="922">
        <v>7725</v>
      </c>
      <c r="R71" s="877"/>
      <c r="S71" s="877"/>
      <c r="T71" s="877"/>
      <c r="U71" s="877"/>
      <c r="V71" s="877">
        <v>6053</v>
      </c>
      <c r="W71" s="877"/>
      <c r="X71" s="877"/>
      <c r="Y71" s="877"/>
      <c r="Z71" s="877"/>
      <c r="AA71" s="877">
        <v>1672</v>
      </c>
      <c r="AB71" s="877"/>
      <c r="AC71" s="877"/>
      <c r="AD71" s="877"/>
      <c r="AE71" s="877"/>
      <c r="AF71" s="877">
        <v>16867</v>
      </c>
      <c r="AG71" s="877"/>
      <c r="AH71" s="877"/>
      <c r="AI71" s="877"/>
      <c r="AJ71" s="877"/>
      <c r="AK71" s="877" t="s">
        <v>518</v>
      </c>
      <c r="AL71" s="877"/>
      <c r="AM71" s="877"/>
      <c r="AN71" s="877"/>
      <c r="AO71" s="877"/>
      <c r="AP71" s="877">
        <v>13994</v>
      </c>
      <c r="AQ71" s="877"/>
      <c r="AR71" s="877"/>
      <c r="AS71" s="877"/>
      <c r="AT71" s="877"/>
      <c r="AU71" s="877" t="s">
        <v>518</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384</v>
      </c>
      <c r="B88" s="836" t="s">
        <v>418</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57264</v>
      </c>
      <c r="AG88" s="888"/>
      <c r="AH88" s="888"/>
      <c r="AI88" s="888"/>
      <c r="AJ88" s="888"/>
      <c r="AK88" s="885"/>
      <c r="AL88" s="885"/>
      <c r="AM88" s="885"/>
      <c r="AN88" s="885"/>
      <c r="AO88" s="885"/>
      <c r="AP88" s="888">
        <v>133220</v>
      </c>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384</v>
      </c>
      <c r="BR102" s="836" t="s">
        <v>419</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3398</v>
      </c>
      <c r="CS102" s="896"/>
      <c r="CT102" s="896"/>
      <c r="CU102" s="896"/>
      <c r="CV102" s="939"/>
      <c r="CW102" s="938">
        <v>158</v>
      </c>
      <c r="CX102" s="896"/>
      <c r="CY102" s="896"/>
      <c r="CZ102" s="896"/>
      <c r="DA102" s="939"/>
      <c r="DB102" s="938">
        <v>3418</v>
      </c>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426</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427</v>
      </c>
      <c r="AB109" s="941"/>
      <c r="AC109" s="941"/>
      <c r="AD109" s="941"/>
      <c r="AE109" s="942"/>
      <c r="AF109" s="940" t="s">
        <v>303</v>
      </c>
      <c r="AG109" s="941"/>
      <c r="AH109" s="941"/>
      <c r="AI109" s="941"/>
      <c r="AJ109" s="942"/>
      <c r="AK109" s="940" t="s">
        <v>302</v>
      </c>
      <c r="AL109" s="941"/>
      <c r="AM109" s="941"/>
      <c r="AN109" s="941"/>
      <c r="AO109" s="942"/>
      <c r="AP109" s="940" t="s">
        <v>428</v>
      </c>
      <c r="AQ109" s="941"/>
      <c r="AR109" s="941"/>
      <c r="AS109" s="941"/>
      <c r="AT109" s="943"/>
      <c r="AU109" s="960" t="s">
        <v>426</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427</v>
      </c>
      <c r="BR109" s="941"/>
      <c r="BS109" s="941"/>
      <c r="BT109" s="941"/>
      <c r="BU109" s="942"/>
      <c r="BV109" s="940" t="s">
        <v>303</v>
      </c>
      <c r="BW109" s="941"/>
      <c r="BX109" s="941"/>
      <c r="BY109" s="941"/>
      <c r="BZ109" s="942"/>
      <c r="CA109" s="940" t="s">
        <v>302</v>
      </c>
      <c r="CB109" s="941"/>
      <c r="CC109" s="941"/>
      <c r="CD109" s="941"/>
      <c r="CE109" s="942"/>
      <c r="CF109" s="961" t="s">
        <v>428</v>
      </c>
      <c r="CG109" s="961"/>
      <c r="CH109" s="961"/>
      <c r="CI109" s="961"/>
      <c r="CJ109" s="961"/>
      <c r="CK109" s="940" t="s">
        <v>429</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427</v>
      </c>
      <c r="DH109" s="941"/>
      <c r="DI109" s="941"/>
      <c r="DJ109" s="941"/>
      <c r="DK109" s="942"/>
      <c r="DL109" s="940" t="s">
        <v>303</v>
      </c>
      <c r="DM109" s="941"/>
      <c r="DN109" s="941"/>
      <c r="DO109" s="941"/>
      <c r="DP109" s="942"/>
      <c r="DQ109" s="940" t="s">
        <v>302</v>
      </c>
      <c r="DR109" s="941"/>
      <c r="DS109" s="941"/>
      <c r="DT109" s="941"/>
      <c r="DU109" s="942"/>
      <c r="DV109" s="940" t="s">
        <v>428</v>
      </c>
      <c r="DW109" s="941"/>
      <c r="DX109" s="941"/>
      <c r="DY109" s="941"/>
      <c r="DZ109" s="943"/>
    </row>
    <row r="110" spans="1:131" s="247" customFormat="1" ht="26.25" customHeight="1" x14ac:dyDescent="0.15">
      <c r="A110" s="944" t="s">
        <v>430</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2514491</v>
      </c>
      <c r="AB110" s="948"/>
      <c r="AC110" s="948"/>
      <c r="AD110" s="948"/>
      <c r="AE110" s="949"/>
      <c r="AF110" s="950">
        <v>2601432</v>
      </c>
      <c r="AG110" s="948"/>
      <c r="AH110" s="948"/>
      <c r="AI110" s="948"/>
      <c r="AJ110" s="949"/>
      <c r="AK110" s="950">
        <v>2633136</v>
      </c>
      <c r="AL110" s="948"/>
      <c r="AM110" s="948"/>
      <c r="AN110" s="948"/>
      <c r="AO110" s="949"/>
      <c r="AP110" s="951">
        <v>10.8</v>
      </c>
      <c r="AQ110" s="952"/>
      <c r="AR110" s="952"/>
      <c r="AS110" s="952"/>
      <c r="AT110" s="953"/>
      <c r="AU110" s="954" t="s">
        <v>72</v>
      </c>
      <c r="AV110" s="955"/>
      <c r="AW110" s="955"/>
      <c r="AX110" s="955"/>
      <c r="AY110" s="955"/>
      <c r="AZ110" s="996" t="s">
        <v>431</v>
      </c>
      <c r="BA110" s="945"/>
      <c r="BB110" s="945"/>
      <c r="BC110" s="945"/>
      <c r="BD110" s="945"/>
      <c r="BE110" s="945"/>
      <c r="BF110" s="945"/>
      <c r="BG110" s="945"/>
      <c r="BH110" s="945"/>
      <c r="BI110" s="945"/>
      <c r="BJ110" s="945"/>
      <c r="BK110" s="945"/>
      <c r="BL110" s="945"/>
      <c r="BM110" s="945"/>
      <c r="BN110" s="945"/>
      <c r="BO110" s="945"/>
      <c r="BP110" s="946"/>
      <c r="BQ110" s="982">
        <v>35393279</v>
      </c>
      <c r="BR110" s="983"/>
      <c r="BS110" s="983"/>
      <c r="BT110" s="983"/>
      <c r="BU110" s="983"/>
      <c r="BV110" s="983">
        <v>44869497</v>
      </c>
      <c r="BW110" s="983"/>
      <c r="BX110" s="983"/>
      <c r="BY110" s="983"/>
      <c r="BZ110" s="983"/>
      <c r="CA110" s="983">
        <v>48751655</v>
      </c>
      <c r="CB110" s="983"/>
      <c r="CC110" s="983"/>
      <c r="CD110" s="983"/>
      <c r="CE110" s="983"/>
      <c r="CF110" s="997">
        <v>199.9</v>
      </c>
      <c r="CG110" s="998"/>
      <c r="CH110" s="998"/>
      <c r="CI110" s="998"/>
      <c r="CJ110" s="998"/>
      <c r="CK110" s="999" t="s">
        <v>432</v>
      </c>
      <c r="CL110" s="1000"/>
      <c r="CM110" s="979" t="s">
        <v>433</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v>406832</v>
      </c>
      <c r="DH110" s="983"/>
      <c r="DI110" s="983"/>
      <c r="DJ110" s="983"/>
      <c r="DK110" s="983"/>
      <c r="DL110" s="983">
        <v>356175</v>
      </c>
      <c r="DM110" s="983"/>
      <c r="DN110" s="983"/>
      <c r="DO110" s="983"/>
      <c r="DP110" s="983"/>
      <c r="DQ110" s="983">
        <v>305465</v>
      </c>
      <c r="DR110" s="983"/>
      <c r="DS110" s="983"/>
      <c r="DT110" s="983"/>
      <c r="DU110" s="983"/>
      <c r="DV110" s="984">
        <v>1.3</v>
      </c>
      <c r="DW110" s="984"/>
      <c r="DX110" s="984"/>
      <c r="DY110" s="984"/>
      <c r="DZ110" s="985"/>
    </row>
    <row r="111" spans="1:131" s="247" customFormat="1" ht="26.25" customHeight="1" x14ac:dyDescent="0.15">
      <c r="A111" s="986" t="s">
        <v>434</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435</v>
      </c>
      <c r="AB111" s="990"/>
      <c r="AC111" s="990"/>
      <c r="AD111" s="990"/>
      <c r="AE111" s="991"/>
      <c r="AF111" s="992" t="s">
        <v>435</v>
      </c>
      <c r="AG111" s="990"/>
      <c r="AH111" s="990"/>
      <c r="AI111" s="990"/>
      <c r="AJ111" s="991"/>
      <c r="AK111" s="992" t="s">
        <v>128</v>
      </c>
      <c r="AL111" s="990"/>
      <c r="AM111" s="990"/>
      <c r="AN111" s="990"/>
      <c r="AO111" s="991"/>
      <c r="AP111" s="993" t="s">
        <v>128</v>
      </c>
      <c r="AQ111" s="994"/>
      <c r="AR111" s="994"/>
      <c r="AS111" s="994"/>
      <c r="AT111" s="995"/>
      <c r="AU111" s="956"/>
      <c r="AV111" s="957"/>
      <c r="AW111" s="957"/>
      <c r="AX111" s="957"/>
      <c r="AY111" s="957"/>
      <c r="AZ111" s="1005" t="s">
        <v>436</v>
      </c>
      <c r="BA111" s="1006"/>
      <c r="BB111" s="1006"/>
      <c r="BC111" s="1006"/>
      <c r="BD111" s="1006"/>
      <c r="BE111" s="1006"/>
      <c r="BF111" s="1006"/>
      <c r="BG111" s="1006"/>
      <c r="BH111" s="1006"/>
      <c r="BI111" s="1006"/>
      <c r="BJ111" s="1006"/>
      <c r="BK111" s="1006"/>
      <c r="BL111" s="1006"/>
      <c r="BM111" s="1006"/>
      <c r="BN111" s="1006"/>
      <c r="BO111" s="1006"/>
      <c r="BP111" s="1007"/>
      <c r="BQ111" s="975">
        <v>10780556</v>
      </c>
      <c r="BR111" s="976"/>
      <c r="BS111" s="976"/>
      <c r="BT111" s="976"/>
      <c r="BU111" s="976"/>
      <c r="BV111" s="976">
        <v>8472927</v>
      </c>
      <c r="BW111" s="976"/>
      <c r="BX111" s="976"/>
      <c r="BY111" s="976"/>
      <c r="BZ111" s="976"/>
      <c r="CA111" s="976">
        <v>7550734</v>
      </c>
      <c r="CB111" s="976"/>
      <c r="CC111" s="976"/>
      <c r="CD111" s="976"/>
      <c r="CE111" s="976"/>
      <c r="CF111" s="970">
        <v>31</v>
      </c>
      <c r="CG111" s="971"/>
      <c r="CH111" s="971"/>
      <c r="CI111" s="971"/>
      <c r="CJ111" s="971"/>
      <c r="CK111" s="1001"/>
      <c r="CL111" s="1002"/>
      <c r="CM111" s="972" t="s">
        <v>437</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v>3831963</v>
      </c>
      <c r="DH111" s="976"/>
      <c r="DI111" s="976"/>
      <c r="DJ111" s="976"/>
      <c r="DK111" s="976"/>
      <c r="DL111" s="976">
        <v>4031615</v>
      </c>
      <c r="DM111" s="976"/>
      <c r="DN111" s="976"/>
      <c r="DO111" s="976"/>
      <c r="DP111" s="976"/>
      <c r="DQ111" s="976">
        <v>3385761</v>
      </c>
      <c r="DR111" s="976"/>
      <c r="DS111" s="976"/>
      <c r="DT111" s="976"/>
      <c r="DU111" s="976"/>
      <c r="DV111" s="977">
        <v>13.9</v>
      </c>
      <c r="DW111" s="977"/>
      <c r="DX111" s="977"/>
      <c r="DY111" s="977"/>
      <c r="DZ111" s="978"/>
    </row>
    <row r="112" spans="1:131" s="247" customFormat="1" ht="26.25" customHeight="1" x14ac:dyDescent="0.15">
      <c r="A112" s="1008" t="s">
        <v>438</v>
      </c>
      <c r="B112" s="1009"/>
      <c r="C112" s="1006" t="s">
        <v>439</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440</v>
      </c>
      <c r="AB112" s="1015"/>
      <c r="AC112" s="1015"/>
      <c r="AD112" s="1015"/>
      <c r="AE112" s="1016"/>
      <c r="AF112" s="1017" t="s">
        <v>440</v>
      </c>
      <c r="AG112" s="1015"/>
      <c r="AH112" s="1015"/>
      <c r="AI112" s="1015"/>
      <c r="AJ112" s="1016"/>
      <c r="AK112" s="1017" t="s">
        <v>440</v>
      </c>
      <c r="AL112" s="1015"/>
      <c r="AM112" s="1015"/>
      <c r="AN112" s="1015"/>
      <c r="AO112" s="1016"/>
      <c r="AP112" s="1018" t="s">
        <v>128</v>
      </c>
      <c r="AQ112" s="1019"/>
      <c r="AR112" s="1019"/>
      <c r="AS112" s="1019"/>
      <c r="AT112" s="1020"/>
      <c r="AU112" s="956"/>
      <c r="AV112" s="957"/>
      <c r="AW112" s="957"/>
      <c r="AX112" s="957"/>
      <c r="AY112" s="957"/>
      <c r="AZ112" s="1005" t="s">
        <v>441</v>
      </c>
      <c r="BA112" s="1006"/>
      <c r="BB112" s="1006"/>
      <c r="BC112" s="1006"/>
      <c r="BD112" s="1006"/>
      <c r="BE112" s="1006"/>
      <c r="BF112" s="1006"/>
      <c r="BG112" s="1006"/>
      <c r="BH112" s="1006"/>
      <c r="BI112" s="1006"/>
      <c r="BJ112" s="1006"/>
      <c r="BK112" s="1006"/>
      <c r="BL112" s="1006"/>
      <c r="BM112" s="1006"/>
      <c r="BN112" s="1006"/>
      <c r="BO112" s="1006"/>
      <c r="BP112" s="1007"/>
      <c r="BQ112" s="975">
        <v>1807745</v>
      </c>
      <c r="BR112" s="976"/>
      <c r="BS112" s="976"/>
      <c r="BT112" s="976"/>
      <c r="BU112" s="976"/>
      <c r="BV112" s="976">
        <v>1839755</v>
      </c>
      <c r="BW112" s="976"/>
      <c r="BX112" s="976"/>
      <c r="BY112" s="976"/>
      <c r="BZ112" s="976"/>
      <c r="CA112" s="976">
        <v>1867064</v>
      </c>
      <c r="CB112" s="976"/>
      <c r="CC112" s="976"/>
      <c r="CD112" s="976"/>
      <c r="CE112" s="976"/>
      <c r="CF112" s="970">
        <v>7.7</v>
      </c>
      <c r="CG112" s="971"/>
      <c r="CH112" s="971"/>
      <c r="CI112" s="971"/>
      <c r="CJ112" s="971"/>
      <c r="CK112" s="1001"/>
      <c r="CL112" s="1002"/>
      <c r="CM112" s="972" t="s">
        <v>442</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440</v>
      </c>
      <c r="DH112" s="976"/>
      <c r="DI112" s="976"/>
      <c r="DJ112" s="976"/>
      <c r="DK112" s="976"/>
      <c r="DL112" s="976" t="s">
        <v>440</v>
      </c>
      <c r="DM112" s="976"/>
      <c r="DN112" s="976"/>
      <c r="DO112" s="976"/>
      <c r="DP112" s="976"/>
      <c r="DQ112" s="976" t="s">
        <v>440</v>
      </c>
      <c r="DR112" s="976"/>
      <c r="DS112" s="976"/>
      <c r="DT112" s="976"/>
      <c r="DU112" s="976"/>
      <c r="DV112" s="977" t="s">
        <v>128</v>
      </c>
      <c r="DW112" s="977"/>
      <c r="DX112" s="977"/>
      <c r="DY112" s="977"/>
      <c r="DZ112" s="978"/>
    </row>
    <row r="113" spans="1:130" s="247" customFormat="1" ht="26.25" customHeight="1" x14ac:dyDescent="0.15">
      <c r="A113" s="1010"/>
      <c r="B113" s="1011"/>
      <c r="C113" s="1006" t="s">
        <v>443</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191882</v>
      </c>
      <c r="AB113" s="990"/>
      <c r="AC113" s="990"/>
      <c r="AD113" s="990"/>
      <c r="AE113" s="991"/>
      <c r="AF113" s="992">
        <v>187210</v>
      </c>
      <c r="AG113" s="990"/>
      <c r="AH113" s="990"/>
      <c r="AI113" s="990"/>
      <c r="AJ113" s="991"/>
      <c r="AK113" s="992">
        <v>180128</v>
      </c>
      <c r="AL113" s="990"/>
      <c r="AM113" s="990"/>
      <c r="AN113" s="990"/>
      <c r="AO113" s="991"/>
      <c r="AP113" s="993">
        <v>0.7</v>
      </c>
      <c r="AQ113" s="994"/>
      <c r="AR113" s="994"/>
      <c r="AS113" s="994"/>
      <c r="AT113" s="995"/>
      <c r="AU113" s="956"/>
      <c r="AV113" s="957"/>
      <c r="AW113" s="957"/>
      <c r="AX113" s="957"/>
      <c r="AY113" s="957"/>
      <c r="AZ113" s="1005" t="s">
        <v>444</v>
      </c>
      <c r="BA113" s="1006"/>
      <c r="BB113" s="1006"/>
      <c r="BC113" s="1006"/>
      <c r="BD113" s="1006"/>
      <c r="BE113" s="1006"/>
      <c r="BF113" s="1006"/>
      <c r="BG113" s="1006"/>
      <c r="BH113" s="1006"/>
      <c r="BI113" s="1006"/>
      <c r="BJ113" s="1006"/>
      <c r="BK113" s="1006"/>
      <c r="BL113" s="1006"/>
      <c r="BM113" s="1006"/>
      <c r="BN113" s="1006"/>
      <c r="BO113" s="1006"/>
      <c r="BP113" s="1007"/>
      <c r="BQ113" s="975" t="s">
        <v>440</v>
      </c>
      <c r="BR113" s="976"/>
      <c r="BS113" s="976"/>
      <c r="BT113" s="976"/>
      <c r="BU113" s="976"/>
      <c r="BV113" s="976" t="s">
        <v>440</v>
      </c>
      <c r="BW113" s="976"/>
      <c r="BX113" s="976"/>
      <c r="BY113" s="976"/>
      <c r="BZ113" s="976"/>
      <c r="CA113" s="976" t="s">
        <v>128</v>
      </c>
      <c r="CB113" s="976"/>
      <c r="CC113" s="976"/>
      <c r="CD113" s="976"/>
      <c r="CE113" s="976"/>
      <c r="CF113" s="970" t="s">
        <v>440</v>
      </c>
      <c r="CG113" s="971"/>
      <c r="CH113" s="971"/>
      <c r="CI113" s="971"/>
      <c r="CJ113" s="971"/>
      <c r="CK113" s="1001"/>
      <c r="CL113" s="1002"/>
      <c r="CM113" s="972" t="s">
        <v>445</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440</v>
      </c>
      <c r="DH113" s="1015"/>
      <c r="DI113" s="1015"/>
      <c r="DJ113" s="1015"/>
      <c r="DK113" s="1016"/>
      <c r="DL113" s="1017" t="s">
        <v>128</v>
      </c>
      <c r="DM113" s="1015"/>
      <c r="DN113" s="1015"/>
      <c r="DO113" s="1015"/>
      <c r="DP113" s="1016"/>
      <c r="DQ113" s="1017" t="s">
        <v>440</v>
      </c>
      <c r="DR113" s="1015"/>
      <c r="DS113" s="1015"/>
      <c r="DT113" s="1015"/>
      <c r="DU113" s="1016"/>
      <c r="DV113" s="1018" t="s">
        <v>128</v>
      </c>
      <c r="DW113" s="1019"/>
      <c r="DX113" s="1019"/>
      <c r="DY113" s="1019"/>
      <c r="DZ113" s="1020"/>
    </row>
    <row r="114" spans="1:130" s="247" customFormat="1" ht="26.25" customHeight="1" x14ac:dyDescent="0.15">
      <c r="A114" s="1010"/>
      <c r="B114" s="1011"/>
      <c r="C114" s="1006" t="s">
        <v>446</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440</v>
      </c>
      <c r="AB114" s="1015"/>
      <c r="AC114" s="1015"/>
      <c r="AD114" s="1015"/>
      <c r="AE114" s="1016"/>
      <c r="AF114" s="1017" t="s">
        <v>440</v>
      </c>
      <c r="AG114" s="1015"/>
      <c r="AH114" s="1015"/>
      <c r="AI114" s="1015"/>
      <c r="AJ114" s="1016"/>
      <c r="AK114" s="1017" t="s">
        <v>128</v>
      </c>
      <c r="AL114" s="1015"/>
      <c r="AM114" s="1015"/>
      <c r="AN114" s="1015"/>
      <c r="AO114" s="1016"/>
      <c r="AP114" s="1018" t="s">
        <v>447</v>
      </c>
      <c r="AQ114" s="1019"/>
      <c r="AR114" s="1019"/>
      <c r="AS114" s="1019"/>
      <c r="AT114" s="1020"/>
      <c r="AU114" s="956"/>
      <c r="AV114" s="957"/>
      <c r="AW114" s="957"/>
      <c r="AX114" s="957"/>
      <c r="AY114" s="957"/>
      <c r="AZ114" s="1005" t="s">
        <v>448</v>
      </c>
      <c r="BA114" s="1006"/>
      <c r="BB114" s="1006"/>
      <c r="BC114" s="1006"/>
      <c r="BD114" s="1006"/>
      <c r="BE114" s="1006"/>
      <c r="BF114" s="1006"/>
      <c r="BG114" s="1006"/>
      <c r="BH114" s="1006"/>
      <c r="BI114" s="1006"/>
      <c r="BJ114" s="1006"/>
      <c r="BK114" s="1006"/>
      <c r="BL114" s="1006"/>
      <c r="BM114" s="1006"/>
      <c r="BN114" s="1006"/>
      <c r="BO114" s="1006"/>
      <c r="BP114" s="1007"/>
      <c r="BQ114" s="975">
        <v>7420459</v>
      </c>
      <c r="BR114" s="976"/>
      <c r="BS114" s="976"/>
      <c r="BT114" s="976"/>
      <c r="BU114" s="976"/>
      <c r="BV114" s="976">
        <v>6990017</v>
      </c>
      <c r="BW114" s="976"/>
      <c r="BX114" s="976"/>
      <c r="BY114" s="976"/>
      <c r="BZ114" s="976"/>
      <c r="CA114" s="976">
        <v>6769023</v>
      </c>
      <c r="CB114" s="976"/>
      <c r="CC114" s="976"/>
      <c r="CD114" s="976"/>
      <c r="CE114" s="976"/>
      <c r="CF114" s="970">
        <v>27.8</v>
      </c>
      <c r="CG114" s="971"/>
      <c r="CH114" s="971"/>
      <c r="CI114" s="971"/>
      <c r="CJ114" s="971"/>
      <c r="CK114" s="1001"/>
      <c r="CL114" s="1002"/>
      <c r="CM114" s="972" t="s">
        <v>449</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440</v>
      </c>
      <c r="DH114" s="1015"/>
      <c r="DI114" s="1015"/>
      <c r="DJ114" s="1015"/>
      <c r="DK114" s="1016"/>
      <c r="DL114" s="1017" t="s">
        <v>440</v>
      </c>
      <c r="DM114" s="1015"/>
      <c r="DN114" s="1015"/>
      <c r="DO114" s="1015"/>
      <c r="DP114" s="1016"/>
      <c r="DQ114" s="1017" t="s">
        <v>128</v>
      </c>
      <c r="DR114" s="1015"/>
      <c r="DS114" s="1015"/>
      <c r="DT114" s="1015"/>
      <c r="DU114" s="1016"/>
      <c r="DV114" s="1018" t="s">
        <v>128</v>
      </c>
      <c r="DW114" s="1019"/>
      <c r="DX114" s="1019"/>
      <c r="DY114" s="1019"/>
      <c r="DZ114" s="1020"/>
    </row>
    <row r="115" spans="1:130" s="247" customFormat="1" ht="26.25" customHeight="1" x14ac:dyDescent="0.15">
      <c r="A115" s="1010"/>
      <c r="B115" s="1011"/>
      <c r="C115" s="1006" t="s">
        <v>450</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101398</v>
      </c>
      <c r="AB115" s="990"/>
      <c r="AC115" s="990"/>
      <c r="AD115" s="990"/>
      <c r="AE115" s="991"/>
      <c r="AF115" s="992">
        <v>99600</v>
      </c>
      <c r="AG115" s="990"/>
      <c r="AH115" s="990"/>
      <c r="AI115" s="990"/>
      <c r="AJ115" s="991"/>
      <c r="AK115" s="992">
        <v>225076</v>
      </c>
      <c r="AL115" s="990"/>
      <c r="AM115" s="990"/>
      <c r="AN115" s="990"/>
      <c r="AO115" s="991"/>
      <c r="AP115" s="993">
        <v>0.9</v>
      </c>
      <c r="AQ115" s="994"/>
      <c r="AR115" s="994"/>
      <c r="AS115" s="994"/>
      <c r="AT115" s="995"/>
      <c r="AU115" s="956"/>
      <c r="AV115" s="957"/>
      <c r="AW115" s="957"/>
      <c r="AX115" s="957"/>
      <c r="AY115" s="957"/>
      <c r="AZ115" s="1005" t="s">
        <v>451</v>
      </c>
      <c r="BA115" s="1006"/>
      <c r="BB115" s="1006"/>
      <c r="BC115" s="1006"/>
      <c r="BD115" s="1006"/>
      <c r="BE115" s="1006"/>
      <c r="BF115" s="1006"/>
      <c r="BG115" s="1006"/>
      <c r="BH115" s="1006"/>
      <c r="BI115" s="1006"/>
      <c r="BJ115" s="1006"/>
      <c r="BK115" s="1006"/>
      <c r="BL115" s="1006"/>
      <c r="BM115" s="1006"/>
      <c r="BN115" s="1006"/>
      <c r="BO115" s="1006"/>
      <c r="BP115" s="1007"/>
      <c r="BQ115" s="975" t="s">
        <v>440</v>
      </c>
      <c r="BR115" s="976"/>
      <c r="BS115" s="976"/>
      <c r="BT115" s="976"/>
      <c r="BU115" s="976"/>
      <c r="BV115" s="976" t="s">
        <v>452</v>
      </c>
      <c r="BW115" s="976"/>
      <c r="BX115" s="976"/>
      <c r="BY115" s="976"/>
      <c r="BZ115" s="976"/>
      <c r="CA115" s="976" t="s">
        <v>440</v>
      </c>
      <c r="CB115" s="976"/>
      <c r="CC115" s="976"/>
      <c r="CD115" s="976"/>
      <c r="CE115" s="976"/>
      <c r="CF115" s="970" t="s">
        <v>440</v>
      </c>
      <c r="CG115" s="971"/>
      <c r="CH115" s="971"/>
      <c r="CI115" s="971"/>
      <c r="CJ115" s="971"/>
      <c r="CK115" s="1001"/>
      <c r="CL115" s="1002"/>
      <c r="CM115" s="1005" t="s">
        <v>453</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871527</v>
      </c>
      <c r="DH115" s="1015"/>
      <c r="DI115" s="1015"/>
      <c r="DJ115" s="1015"/>
      <c r="DK115" s="1016"/>
      <c r="DL115" s="1017">
        <v>1355137</v>
      </c>
      <c r="DM115" s="1015"/>
      <c r="DN115" s="1015"/>
      <c r="DO115" s="1015"/>
      <c r="DP115" s="1016"/>
      <c r="DQ115" s="1017">
        <v>1129508</v>
      </c>
      <c r="DR115" s="1015"/>
      <c r="DS115" s="1015"/>
      <c r="DT115" s="1015"/>
      <c r="DU115" s="1016"/>
      <c r="DV115" s="1018">
        <v>4.5999999999999996</v>
      </c>
      <c r="DW115" s="1019"/>
      <c r="DX115" s="1019"/>
      <c r="DY115" s="1019"/>
      <c r="DZ115" s="1020"/>
    </row>
    <row r="116" spans="1:130" s="247" customFormat="1" ht="26.25" customHeight="1" x14ac:dyDescent="0.15">
      <c r="A116" s="1012"/>
      <c r="B116" s="1013"/>
      <c r="C116" s="1021" t="s">
        <v>454</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440</v>
      </c>
      <c r="AB116" s="1015"/>
      <c r="AC116" s="1015"/>
      <c r="AD116" s="1015"/>
      <c r="AE116" s="1016"/>
      <c r="AF116" s="1017" t="s">
        <v>440</v>
      </c>
      <c r="AG116" s="1015"/>
      <c r="AH116" s="1015"/>
      <c r="AI116" s="1015"/>
      <c r="AJ116" s="1016"/>
      <c r="AK116" s="1017" t="s">
        <v>128</v>
      </c>
      <c r="AL116" s="1015"/>
      <c r="AM116" s="1015"/>
      <c r="AN116" s="1015"/>
      <c r="AO116" s="1016"/>
      <c r="AP116" s="1018" t="s">
        <v>440</v>
      </c>
      <c r="AQ116" s="1019"/>
      <c r="AR116" s="1019"/>
      <c r="AS116" s="1019"/>
      <c r="AT116" s="1020"/>
      <c r="AU116" s="956"/>
      <c r="AV116" s="957"/>
      <c r="AW116" s="957"/>
      <c r="AX116" s="957"/>
      <c r="AY116" s="957"/>
      <c r="AZ116" s="1023" t="s">
        <v>455</v>
      </c>
      <c r="BA116" s="1024"/>
      <c r="BB116" s="1024"/>
      <c r="BC116" s="1024"/>
      <c r="BD116" s="1024"/>
      <c r="BE116" s="1024"/>
      <c r="BF116" s="1024"/>
      <c r="BG116" s="1024"/>
      <c r="BH116" s="1024"/>
      <c r="BI116" s="1024"/>
      <c r="BJ116" s="1024"/>
      <c r="BK116" s="1024"/>
      <c r="BL116" s="1024"/>
      <c r="BM116" s="1024"/>
      <c r="BN116" s="1024"/>
      <c r="BO116" s="1024"/>
      <c r="BP116" s="1025"/>
      <c r="BQ116" s="975" t="s">
        <v>128</v>
      </c>
      <c r="BR116" s="976"/>
      <c r="BS116" s="976"/>
      <c r="BT116" s="976"/>
      <c r="BU116" s="976"/>
      <c r="BV116" s="976" t="s">
        <v>440</v>
      </c>
      <c r="BW116" s="976"/>
      <c r="BX116" s="976"/>
      <c r="BY116" s="976"/>
      <c r="BZ116" s="976"/>
      <c r="CA116" s="976" t="s">
        <v>128</v>
      </c>
      <c r="CB116" s="976"/>
      <c r="CC116" s="976"/>
      <c r="CD116" s="976"/>
      <c r="CE116" s="976"/>
      <c r="CF116" s="970" t="s">
        <v>440</v>
      </c>
      <c r="CG116" s="971"/>
      <c r="CH116" s="971"/>
      <c r="CI116" s="971"/>
      <c r="CJ116" s="971"/>
      <c r="CK116" s="1001"/>
      <c r="CL116" s="1002"/>
      <c r="CM116" s="972" t="s">
        <v>456</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128</v>
      </c>
      <c r="DH116" s="1015"/>
      <c r="DI116" s="1015"/>
      <c r="DJ116" s="1015"/>
      <c r="DK116" s="1016"/>
      <c r="DL116" s="1017" t="s">
        <v>440</v>
      </c>
      <c r="DM116" s="1015"/>
      <c r="DN116" s="1015"/>
      <c r="DO116" s="1015"/>
      <c r="DP116" s="1016"/>
      <c r="DQ116" s="1017" t="s">
        <v>440</v>
      </c>
      <c r="DR116" s="1015"/>
      <c r="DS116" s="1015"/>
      <c r="DT116" s="1015"/>
      <c r="DU116" s="1016"/>
      <c r="DV116" s="1018" t="s">
        <v>452</v>
      </c>
      <c r="DW116" s="1019"/>
      <c r="DX116" s="1019"/>
      <c r="DY116" s="1019"/>
      <c r="DZ116" s="1020"/>
    </row>
    <row r="117" spans="1:130" s="247" customFormat="1" ht="26.25" customHeight="1" x14ac:dyDescent="0.15">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457</v>
      </c>
      <c r="Z117" s="942"/>
      <c r="AA117" s="1032">
        <v>2807771</v>
      </c>
      <c r="AB117" s="1033"/>
      <c r="AC117" s="1033"/>
      <c r="AD117" s="1033"/>
      <c r="AE117" s="1034"/>
      <c r="AF117" s="1035">
        <v>2888242</v>
      </c>
      <c r="AG117" s="1033"/>
      <c r="AH117" s="1033"/>
      <c r="AI117" s="1033"/>
      <c r="AJ117" s="1034"/>
      <c r="AK117" s="1035">
        <v>3038340</v>
      </c>
      <c r="AL117" s="1033"/>
      <c r="AM117" s="1033"/>
      <c r="AN117" s="1033"/>
      <c r="AO117" s="1034"/>
      <c r="AP117" s="1036"/>
      <c r="AQ117" s="1037"/>
      <c r="AR117" s="1037"/>
      <c r="AS117" s="1037"/>
      <c r="AT117" s="1038"/>
      <c r="AU117" s="956"/>
      <c r="AV117" s="957"/>
      <c r="AW117" s="957"/>
      <c r="AX117" s="957"/>
      <c r="AY117" s="957"/>
      <c r="AZ117" s="1023" t="s">
        <v>458</v>
      </c>
      <c r="BA117" s="1024"/>
      <c r="BB117" s="1024"/>
      <c r="BC117" s="1024"/>
      <c r="BD117" s="1024"/>
      <c r="BE117" s="1024"/>
      <c r="BF117" s="1024"/>
      <c r="BG117" s="1024"/>
      <c r="BH117" s="1024"/>
      <c r="BI117" s="1024"/>
      <c r="BJ117" s="1024"/>
      <c r="BK117" s="1024"/>
      <c r="BL117" s="1024"/>
      <c r="BM117" s="1024"/>
      <c r="BN117" s="1024"/>
      <c r="BO117" s="1024"/>
      <c r="BP117" s="1025"/>
      <c r="BQ117" s="975" t="s">
        <v>128</v>
      </c>
      <c r="BR117" s="976"/>
      <c r="BS117" s="976"/>
      <c r="BT117" s="976"/>
      <c r="BU117" s="976"/>
      <c r="BV117" s="976" t="s">
        <v>459</v>
      </c>
      <c r="BW117" s="976"/>
      <c r="BX117" s="976"/>
      <c r="BY117" s="976"/>
      <c r="BZ117" s="976"/>
      <c r="CA117" s="976" t="s">
        <v>128</v>
      </c>
      <c r="CB117" s="976"/>
      <c r="CC117" s="976"/>
      <c r="CD117" s="976"/>
      <c r="CE117" s="976"/>
      <c r="CF117" s="970" t="s">
        <v>128</v>
      </c>
      <c r="CG117" s="971"/>
      <c r="CH117" s="971"/>
      <c r="CI117" s="971"/>
      <c r="CJ117" s="971"/>
      <c r="CK117" s="1001"/>
      <c r="CL117" s="1002"/>
      <c r="CM117" s="972" t="s">
        <v>460</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128</v>
      </c>
      <c r="DH117" s="1015"/>
      <c r="DI117" s="1015"/>
      <c r="DJ117" s="1015"/>
      <c r="DK117" s="1016"/>
      <c r="DL117" s="1017" t="s">
        <v>128</v>
      </c>
      <c r="DM117" s="1015"/>
      <c r="DN117" s="1015"/>
      <c r="DO117" s="1015"/>
      <c r="DP117" s="1016"/>
      <c r="DQ117" s="1017" t="s">
        <v>461</v>
      </c>
      <c r="DR117" s="1015"/>
      <c r="DS117" s="1015"/>
      <c r="DT117" s="1015"/>
      <c r="DU117" s="1016"/>
      <c r="DV117" s="1018" t="s">
        <v>462</v>
      </c>
      <c r="DW117" s="1019"/>
      <c r="DX117" s="1019"/>
      <c r="DY117" s="1019"/>
      <c r="DZ117" s="1020"/>
    </row>
    <row r="118" spans="1:130" s="247" customFormat="1" ht="26.25" customHeight="1" x14ac:dyDescent="0.15">
      <c r="A118" s="960" t="s">
        <v>429</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427</v>
      </c>
      <c r="AB118" s="941"/>
      <c r="AC118" s="941"/>
      <c r="AD118" s="941"/>
      <c r="AE118" s="942"/>
      <c r="AF118" s="940" t="s">
        <v>303</v>
      </c>
      <c r="AG118" s="941"/>
      <c r="AH118" s="941"/>
      <c r="AI118" s="941"/>
      <c r="AJ118" s="942"/>
      <c r="AK118" s="940" t="s">
        <v>302</v>
      </c>
      <c r="AL118" s="941"/>
      <c r="AM118" s="941"/>
      <c r="AN118" s="941"/>
      <c r="AO118" s="942"/>
      <c r="AP118" s="1027" t="s">
        <v>428</v>
      </c>
      <c r="AQ118" s="1028"/>
      <c r="AR118" s="1028"/>
      <c r="AS118" s="1028"/>
      <c r="AT118" s="1029"/>
      <c r="AU118" s="956"/>
      <c r="AV118" s="957"/>
      <c r="AW118" s="957"/>
      <c r="AX118" s="957"/>
      <c r="AY118" s="957"/>
      <c r="AZ118" s="1030" t="s">
        <v>463</v>
      </c>
      <c r="BA118" s="1021"/>
      <c r="BB118" s="1021"/>
      <c r="BC118" s="1021"/>
      <c r="BD118" s="1021"/>
      <c r="BE118" s="1021"/>
      <c r="BF118" s="1021"/>
      <c r="BG118" s="1021"/>
      <c r="BH118" s="1021"/>
      <c r="BI118" s="1021"/>
      <c r="BJ118" s="1021"/>
      <c r="BK118" s="1021"/>
      <c r="BL118" s="1021"/>
      <c r="BM118" s="1021"/>
      <c r="BN118" s="1021"/>
      <c r="BO118" s="1021"/>
      <c r="BP118" s="1022"/>
      <c r="BQ118" s="1053" t="s">
        <v>461</v>
      </c>
      <c r="BR118" s="1054"/>
      <c r="BS118" s="1054"/>
      <c r="BT118" s="1054"/>
      <c r="BU118" s="1054"/>
      <c r="BV118" s="1054" t="s">
        <v>128</v>
      </c>
      <c r="BW118" s="1054"/>
      <c r="BX118" s="1054"/>
      <c r="BY118" s="1054"/>
      <c r="BZ118" s="1054"/>
      <c r="CA118" s="1054" t="s">
        <v>464</v>
      </c>
      <c r="CB118" s="1054"/>
      <c r="CC118" s="1054"/>
      <c r="CD118" s="1054"/>
      <c r="CE118" s="1054"/>
      <c r="CF118" s="970" t="s">
        <v>465</v>
      </c>
      <c r="CG118" s="971"/>
      <c r="CH118" s="971"/>
      <c r="CI118" s="971"/>
      <c r="CJ118" s="971"/>
      <c r="CK118" s="1001"/>
      <c r="CL118" s="1002"/>
      <c r="CM118" s="972" t="s">
        <v>466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128</v>
      </c>
      <c r="DH118" s="1015"/>
      <c r="DI118" s="1015"/>
      <c r="DJ118" s="1015"/>
      <c r="DK118" s="1016"/>
      <c r="DL118" s="1017" t="s">
        <v>128</v>
      </c>
      <c r="DM118" s="1015"/>
      <c r="DN118" s="1015"/>
      <c r="DO118" s="1015"/>
      <c r="DP118" s="1016"/>
      <c r="DQ118" s="1017" t="s">
        <v>465</v>
      </c>
      <c r="DR118" s="1015"/>
      <c r="DS118" s="1015"/>
      <c r="DT118" s="1015"/>
      <c r="DU118" s="1016"/>
      <c r="DV118" s="1018" t="s">
        <v>128</v>
      </c>
      <c r="DW118" s="1019"/>
      <c r="DX118" s="1019"/>
      <c r="DY118" s="1019"/>
      <c r="DZ118" s="1020"/>
    </row>
    <row r="119" spans="1:130" s="247" customFormat="1" ht="26.25" customHeight="1" x14ac:dyDescent="0.15">
      <c r="A119" s="1114" t="s">
        <v>432</v>
      </c>
      <c r="B119" s="1000"/>
      <c r="C119" s="979" t="s">
        <v>433</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v>2503</v>
      </c>
      <c r="AB119" s="948"/>
      <c r="AC119" s="948"/>
      <c r="AD119" s="948"/>
      <c r="AE119" s="949"/>
      <c r="AF119" s="950">
        <v>2505</v>
      </c>
      <c r="AG119" s="948"/>
      <c r="AH119" s="948"/>
      <c r="AI119" s="948"/>
      <c r="AJ119" s="949"/>
      <c r="AK119" s="950">
        <v>2508</v>
      </c>
      <c r="AL119" s="948"/>
      <c r="AM119" s="948"/>
      <c r="AN119" s="948"/>
      <c r="AO119" s="949"/>
      <c r="AP119" s="951">
        <v>0</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467</v>
      </c>
      <c r="BP119" s="1062"/>
      <c r="BQ119" s="1053">
        <v>55402039</v>
      </c>
      <c r="BR119" s="1054"/>
      <c r="BS119" s="1054"/>
      <c r="BT119" s="1054"/>
      <c r="BU119" s="1054"/>
      <c r="BV119" s="1054">
        <v>62172196</v>
      </c>
      <c r="BW119" s="1054"/>
      <c r="BX119" s="1054"/>
      <c r="BY119" s="1054"/>
      <c r="BZ119" s="1054"/>
      <c r="CA119" s="1054">
        <v>64938476</v>
      </c>
      <c r="CB119" s="1054"/>
      <c r="CC119" s="1054"/>
      <c r="CD119" s="1054"/>
      <c r="CE119" s="1054"/>
      <c r="CF119" s="1055"/>
      <c r="CG119" s="1056"/>
      <c r="CH119" s="1056"/>
      <c r="CI119" s="1056"/>
      <c r="CJ119" s="1057"/>
      <c r="CK119" s="1003"/>
      <c r="CL119" s="1004"/>
      <c r="CM119" s="1058" t="s">
        <v>468</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5670234</v>
      </c>
      <c r="DH119" s="1040"/>
      <c r="DI119" s="1040"/>
      <c r="DJ119" s="1040"/>
      <c r="DK119" s="1041"/>
      <c r="DL119" s="1039">
        <v>2730000</v>
      </c>
      <c r="DM119" s="1040"/>
      <c r="DN119" s="1040"/>
      <c r="DO119" s="1040"/>
      <c r="DP119" s="1041"/>
      <c r="DQ119" s="1039">
        <v>2730000</v>
      </c>
      <c r="DR119" s="1040"/>
      <c r="DS119" s="1040"/>
      <c r="DT119" s="1040"/>
      <c r="DU119" s="1041"/>
      <c r="DV119" s="1042">
        <v>11.2</v>
      </c>
      <c r="DW119" s="1043"/>
      <c r="DX119" s="1043"/>
      <c r="DY119" s="1043"/>
      <c r="DZ119" s="1044"/>
    </row>
    <row r="120" spans="1:130" s="247" customFormat="1" ht="26.25" customHeight="1" x14ac:dyDescent="0.15">
      <c r="A120" s="1115"/>
      <c r="B120" s="1002"/>
      <c r="C120" s="972" t="s">
        <v>437</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v>20579</v>
      </c>
      <c r="AB120" s="1015"/>
      <c r="AC120" s="1015"/>
      <c r="AD120" s="1015"/>
      <c r="AE120" s="1016"/>
      <c r="AF120" s="1017">
        <v>18759</v>
      </c>
      <c r="AG120" s="1015"/>
      <c r="AH120" s="1015"/>
      <c r="AI120" s="1015"/>
      <c r="AJ120" s="1016"/>
      <c r="AK120" s="1017">
        <v>144210</v>
      </c>
      <c r="AL120" s="1015"/>
      <c r="AM120" s="1015"/>
      <c r="AN120" s="1015"/>
      <c r="AO120" s="1016"/>
      <c r="AP120" s="1018">
        <v>0.6</v>
      </c>
      <c r="AQ120" s="1019"/>
      <c r="AR120" s="1019"/>
      <c r="AS120" s="1019"/>
      <c r="AT120" s="1020"/>
      <c r="AU120" s="1045" t="s">
        <v>469</v>
      </c>
      <c r="AV120" s="1046"/>
      <c r="AW120" s="1046"/>
      <c r="AX120" s="1046"/>
      <c r="AY120" s="1047"/>
      <c r="AZ120" s="996" t="s">
        <v>470</v>
      </c>
      <c r="BA120" s="945"/>
      <c r="BB120" s="945"/>
      <c r="BC120" s="945"/>
      <c r="BD120" s="945"/>
      <c r="BE120" s="945"/>
      <c r="BF120" s="945"/>
      <c r="BG120" s="945"/>
      <c r="BH120" s="945"/>
      <c r="BI120" s="945"/>
      <c r="BJ120" s="945"/>
      <c r="BK120" s="945"/>
      <c r="BL120" s="945"/>
      <c r="BM120" s="945"/>
      <c r="BN120" s="945"/>
      <c r="BO120" s="945"/>
      <c r="BP120" s="946"/>
      <c r="BQ120" s="982">
        <v>26739674</v>
      </c>
      <c r="BR120" s="983"/>
      <c r="BS120" s="983"/>
      <c r="BT120" s="983"/>
      <c r="BU120" s="983"/>
      <c r="BV120" s="983">
        <v>26948591</v>
      </c>
      <c r="BW120" s="983"/>
      <c r="BX120" s="983"/>
      <c r="BY120" s="983"/>
      <c r="BZ120" s="983"/>
      <c r="CA120" s="983">
        <v>26960603</v>
      </c>
      <c r="CB120" s="983"/>
      <c r="CC120" s="983"/>
      <c r="CD120" s="983"/>
      <c r="CE120" s="983"/>
      <c r="CF120" s="997">
        <v>110.6</v>
      </c>
      <c r="CG120" s="998"/>
      <c r="CH120" s="998"/>
      <c r="CI120" s="998"/>
      <c r="CJ120" s="998"/>
      <c r="CK120" s="1063" t="s">
        <v>471</v>
      </c>
      <c r="CL120" s="1064"/>
      <c r="CM120" s="1064"/>
      <c r="CN120" s="1064"/>
      <c r="CO120" s="1065"/>
      <c r="CP120" s="1071" t="s">
        <v>472</v>
      </c>
      <c r="CQ120" s="1072"/>
      <c r="CR120" s="1072"/>
      <c r="CS120" s="1072"/>
      <c r="CT120" s="1072"/>
      <c r="CU120" s="1072"/>
      <c r="CV120" s="1072"/>
      <c r="CW120" s="1072"/>
      <c r="CX120" s="1072"/>
      <c r="CY120" s="1072"/>
      <c r="CZ120" s="1072"/>
      <c r="DA120" s="1072"/>
      <c r="DB120" s="1072"/>
      <c r="DC120" s="1072"/>
      <c r="DD120" s="1072"/>
      <c r="DE120" s="1072"/>
      <c r="DF120" s="1073"/>
      <c r="DG120" s="982">
        <v>1593367</v>
      </c>
      <c r="DH120" s="983"/>
      <c r="DI120" s="983"/>
      <c r="DJ120" s="983"/>
      <c r="DK120" s="983"/>
      <c r="DL120" s="983">
        <v>1520925</v>
      </c>
      <c r="DM120" s="983"/>
      <c r="DN120" s="983"/>
      <c r="DO120" s="983"/>
      <c r="DP120" s="983"/>
      <c r="DQ120" s="983">
        <v>1558241</v>
      </c>
      <c r="DR120" s="983"/>
      <c r="DS120" s="983"/>
      <c r="DT120" s="983"/>
      <c r="DU120" s="983"/>
      <c r="DV120" s="984">
        <v>6.4</v>
      </c>
      <c r="DW120" s="984"/>
      <c r="DX120" s="984"/>
      <c r="DY120" s="984"/>
      <c r="DZ120" s="985"/>
    </row>
    <row r="121" spans="1:130" s="247" customFormat="1" ht="26.25" customHeight="1" x14ac:dyDescent="0.15">
      <c r="A121" s="1115"/>
      <c r="B121" s="1002"/>
      <c r="C121" s="1023" t="s">
        <v>473</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465</v>
      </c>
      <c r="AB121" s="1015"/>
      <c r="AC121" s="1015"/>
      <c r="AD121" s="1015"/>
      <c r="AE121" s="1016"/>
      <c r="AF121" s="1017" t="s">
        <v>128</v>
      </c>
      <c r="AG121" s="1015"/>
      <c r="AH121" s="1015"/>
      <c r="AI121" s="1015"/>
      <c r="AJ121" s="1016"/>
      <c r="AK121" s="1017" t="s">
        <v>128</v>
      </c>
      <c r="AL121" s="1015"/>
      <c r="AM121" s="1015"/>
      <c r="AN121" s="1015"/>
      <c r="AO121" s="1016"/>
      <c r="AP121" s="1018" t="s">
        <v>128</v>
      </c>
      <c r="AQ121" s="1019"/>
      <c r="AR121" s="1019"/>
      <c r="AS121" s="1019"/>
      <c r="AT121" s="1020"/>
      <c r="AU121" s="1048"/>
      <c r="AV121" s="1049"/>
      <c r="AW121" s="1049"/>
      <c r="AX121" s="1049"/>
      <c r="AY121" s="1050"/>
      <c r="AZ121" s="1005" t="s">
        <v>474</v>
      </c>
      <c r="BA121" s="1006"/>
      <c r="BB121" s="1006"/>
      <c r="BC121" s="1006"/>
      <c r="BD121" s="1006"/>
      <c r="BE121" s="1006"/>
      <c r="BF121" s="1006"/>
      <c r="BG121" s="1006"/>
      <c r="BH121" s="1006"/>
      <c r="BI121" s="1006"/>
      <c r="BJ121" s="1006"/>
      <c r="BK121" s="1006"/>
      <c r="BL121" s="1006"/>
      <c r="BM121" s="1006"/>
      <c r="BN121" s="1006"/>
      <c r="BO121" s="1006"/>
      <c r="BP121" s="1007"/>
      <c r="BQ121" s="975">
        <v>7062021</v>
      </c>
      <c r="BR121" s="976"/>
      <c r="BS121" s="976"/>
      <c r="BT121" s="976"/>
      <c r="BU121" s="976"/>
      <c r="BV121" s="976">
        <v>14375818</v>
      </c>
      <c r="BW121" s="976"/>
      <c r="BX121" s="976"/>
      <c r="BY121" s="976"/>
      <c r="BZ121" s="976"/>
      <c r="CA121" s="976">
        <v>13263296</v>
      </c>
      <c r="CB121" s="976"/>
      <c r="CC121" s="976"/>
      <c r="CD121" s="976"/>
      <c r="CE121" s="976"/>
      <c r="CF121" s="970">
        <v>54.4</v>
      </c>
      <c r="CG121" s="971"/>
      <c r="CH121" s="971"/>
      <c r="CI121" s="971"/>
      <c r="CJ121" s="971"/>
      <c r="CK121" s="1066"/>
      <c r="CL121" s="1067"/>
      <c r="CM121" s="1067"/>
      <c r="CN121" s="1067"/>
      <c r="CO121" s="1068"/>
      <c r="CP121" s="1076" t="s">
        <v>475</v>
      </c>
      <c r="CQ121" s="1077"/>
      <c r="CR121" s="1077"/>
      <c r="CS121" s="1077"/>
      <c r="CT121" s="1077"/>
      <c r="CU121" s="1077"/>
      <c r="CV121" s="1077"/>
      <c r="CW121" s="1077"/>
      <c r="CX121" s="1077"/>
      <c r="CY121" s="1077"/>
      <c r="CZ121" s="1077"/>
      <c r="DA121" s="1077"/>
      <c r="DB121" s="1077"/>
      <c r="DC121" s="1077"/>
      <c r="DD121" s="1077"/>
      <c r="DE121" s="1077"/>
      <c r="DF121" s="1078"/>
      <c r="DG121" s="975">
        <v>189328</v>
      </c>
      <c r="DH121" s="976"/>
      <c r="DI121" s="976"/>
      <c r="DJ121" s="976"/>
      <c r="DK121" s="976"/>
      <c r="DL121" s="976">
        <v>291281</v>
      </c>
      <c r="DM121" s="976"/>
      <c r="DN121" s="976"/>
      <c r="DO121" s="976"/>
      <c r="DP121" s="976"/>
      <c r="DQ121" s="976">
        <v>280551</v>
      </c>
      <c r="DR121" s="976"/>
      <c r="DS121" s="976"/>
      <c r="DT121" s="976"/>
      <c r="DU121" s="976"/>
      <c r="DV121" s="977">
        <v>1.2</v>
      </c>
      <c r="DW121" s="977"/>
      <c r="DX121" s="977"/>
      <c r="DY121" s="977"/>
      <c r="DZ121" s="978"/>
    </row>
    <row r="122" spans="1:130" s="247" customFormat="1" ht="26.25" customHeight="1" x14ac:dyDescent="0.15">
      <c r="A122" s="1115"/>
      <c r="B122" s="1002"/>
      <c r="C122" s="972" t="s">
        <v>449</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465</v>
      </c>
      <c r="AB122" s="1015"/>
      <c r="AC122" s="1015"/>
      <c r="AD122" s="1015"/>
      <c r="AE122" s="1016"/>
      <c r="AF122" s="1017" t="s">
        <v>128</v>
      </c>
      <c r="AG122" s="1015"/>
      <c r="AH122" s="1015"/>
      <c r="AI122" s="1015"/>
      <c r="AJ122" s="1016"/>
      <c r="AK122" s="1017" t="s">
        <v>128</v>
      </c>
      <c r="AL122" s="1015"/>
      <c r="AM122" s="1015"/>
      <c r="AN122" s="1015"/>
      <c r="AO122" s="1016"/>
      <c r="AP122" s="1018" t="s">
        <v>128</v>
      </c>
      <c r="AQ122" s="1019"/>
      <c r="AR122" s="1019"/>
      <c r="AS122" s="1019"/>
      <c r="AT122" s="1020"/>
      <c r="AU122" s="1048"/>
      <c r="AV122" s="1049"/>
      <c r="AW122" s="1049"/>
      <c r="AX122" s="1049"/>
      <c r="AY122" s="1050"/>
      <c r="AZ122" s="1030" t="s">
        <v>476</v>
      </c>
      <c r="BA122" s="1021"/>
      <c r="BB122" s="1021"/>
      <c r="BC122" s="1021"/>
      <c r="BD122" s="1021"/>
      <c r="BE122" s="1021"/>
      <c r="BF122" s="1021"/>
      <c r="BG122" s="1021"/>
      <c r="BH122" s="1021"/>
      <c r="BI122" s="1021"/>
      <c r="BJ122" s="1021"/>
      <c r="BK122" s="1021"/>
      <c r="BL122" s="1021"/>
      <c r="BM122" s="1021"/>
      <c r="BN122" s="1021"/>
      <c r="BO122" s="1021"/>
      <c r="BP122" s="1022"/>
      <c r="BQ122" s="1053">
        <v>27860240</v>
      </c>
      <c r="BR122" s="1054"/>
      <c r="BS122" s="1054"/>
      <c r="BT122" s="1054"/>
      <c r="BU122" s="1054"/>
      <c r="BV122" s="1054">
        <v>28287151</v>
      </c>
      <c r="BW122" s="1054"/>
      <c r="BX122" s="1054"/>
      <c r="BY122" s="1054"/>
      <c r="BZ122" s="1054"/>
      <c r="CA122" s="1054">
        <v>29384728</v>
      </c>
      <c r="CB122" s="1054"/>
      <c r="CC122" s="1054"/>
      <c r="CD122" s="1054"/>
      <c r="CE122" s="1054"/>
      <c r="CF122" s="1074">
        <v>120.5</v>
      </c>
      <c r="CG122" s="1075"/>
      <c r="CH122" s="1075"/>
      <c r="CI122" s="1075"/>
      <c r="CJ122" s="1075"/>
      <c r="CK122" s="1066"/>
      <c r="CL122" s="1067"/>
      <c r="CM122" s="1067"/>
      <c r="CN122" s="1067"/>
      <c r="CO122" s="1068"/>
      <c r="CP122" s="1076" t="s">
        <v>477</v>
      </c>
      <c r="CQ122" s="1077"/>
      <c r="CR122" s="1077"/>
      <c r="CS122" s="1077"/>
      <c r="CT122" s="1077"/>
      <c r="CU122" s="1077"/>
      <c r="CV122" s="1077"/>
      <c r="CW122" s="1077"/>
      <c r="CX122" s="1077"/>
      <c r="CY122" s="1077"/>
      <c r="CZ122" s="1077"/>
      <c r="DA122" s="1077"/>
      <c r="DB122" s="1077"/>
      <c r="DC122" s="1077"/>
      <c r="DD122" s="1077"/>
      <c r="DE122" s="1077"/>
      <c r="DF122" s="1078"/>
      <c r="DG122" s="975">
        <v>25050</v>
      </c>
      <c r="DH122" s="976"/>
      <c r="DI122" s="976"/>
      <c r="DJ122" s="976"/>
      <c r="DK122" s="976"/>
      <c r="DL122" s="976">
        <v>27549</v>
      </c>
      <c r="DM122" s="976"/>
      <c r="DN122" s="976"/>
      <c r="DO122" s="976"/>
      <c r="DP122" s="976"/>
      <c r="DQ122" s="976">
        <v>28272</v>
      </c>
      <c r="DR122" s="976"/>
      <c r="DS122" s="976"/>
      <c r="DT122" s="976"/>
      <c r="DU122" s="976"/>
      <c r="DV122" s="977">
        <v>0.1</v>
      </c>
      <c r="DW122" s="977"/>
      <c r="DX122" s="977"/>
      <c r="DY122" s="977"/>
      <c r="DZ122" s="978"/>
    </row>
    <row r="123" spans="1:130" s="247" customFormat="1" ht="26.25" customHeight="1" x14ac:dyDescent="0.15">
      <c r="A123" s="1115"/>
      <c r="B123" s="1002"/>
      <c r="C123" s="972" t="s">
        <v>456</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128</v>
      </c>
      <c r="AB123" s="1015"/>
      <c r="AC123" s="1015"/>
      <c r="AD123" s="1015"/>
      <c r="AE123" s="1016"/>
      <c r="AF123" s="1017" t="s">
        <v>478</v>
      </c>
      <c r="AG123" s="1015"/>
      <c r="AH123" s="1015"/>
      <c r="AI123" s="1015"/>
      <c r="AJ123" s="1016"/>
      <c r="AK123" s="1017" t="s">
        <v>464</v>
      </c>
      <c r="AL123" s="1015"/>
      <c r="AM123" s="1015"/>
      <c r="AN123" s="1015"/>
      <c r="AO123" s="1016"/>
      <c r="AP123" s="1018" t="s">
        <v>128</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479</v>
      </c>
      <c r="BP123" s="1062"/>
      <c r="BQ123" s="1121">
        <v>61661935</v>
      </c>
      <c r="BR123" s="1122"/>
      <c r="BS123" s="1122"/>
      <c r="BT123" s="1122"/>
      <c r="BU123" s="1122"/>
      <c r="BV123" s="1122">
        <v>69611560</v>
      </c>
      <c r="BW123" s="1122"/>
      <c r="BX123" s="1122"/>
      <c r="BY123" s="1122"/>
      <c r="BZ123" s="1122"/>
      <c r="CA123" s="1122">
        <v>69608627</v>
      </c>
      <c r="CB123" s="1122"/>
      <c r="CC123" s="1122"/>
      <c r="CD123" s="1122"/>
      <c r="CE123" s="1122"/>
      <c r="CF123" s="1055"/>
      <c r="CG123" s="1056"/>
      <c r="CH123" s="1056"/>
      <c r="CI123" s="1056"/>
      <c r="CJ123" s="1057"/>
      <c r="CK123" s="1066"/>
      <c r="CL123" s="1067"/>
      <c r="CM123" s="1067"/>
      <c r="CN123" s="1067"/>
      <c r="CO123" s="1068"/>
      <c r="CP123" s="1076" t="s">
        <v>406</v>
      </c>
      <c r="CQ123" s="1077"/>
      <c r="CR123" s="1077"/>
      <c r="CS123" s="1077"/>
      <c r="CT123" s="1077"/>
      <c r="CU123" s="1077"/>
      <c r="CV123" s="1077"/>
      <c r="CW123" s="1077"/>
      <c r="CX123" s="1077"/>
      <c r="CY123" s="1077"/>
      <c r="CZ123" s="1077"/>
      <c r="DA123" s="1077"/>
      <c r="DB123" s="1077"/>
      <c r="DC123" s="1077"/>
      <c r="DD123" s="1077"/>
      <c r="DE123" s="1077"/>
      <c r="DF123" s="1078"/>
      <c r="DG123" s="1014" t="s">
        <v>128</v>
      </c>
      <c r="DH123" s="1015"/>
      <c r="DI123" s="1015"/>
      <c r="DJ123" s="1015"/>
      <c r="DK123" s="1016"/>
      <c r="DL123" s="1017" t="s">
        <v>128</v>
      </c>
      <c r="DM123" s="1015"/>
      <c r="DN123" s="1015"/>
      <c r="DO123" s="1015"/>
      <c r="DP123" s="1016"/>
      <c r="DQ123" s="1017" t="s">
        <v>464</v>
      </c>
      <c r="DR123" s="1015"/>
      <c r="DS123" s="1015"/>
      <c r="DT123" s="1015"/>
      <c r="DU123" s="1016"/>
      <c r="DV123" s="1018" t="s">
        <v>128</v>
      </c>
      <c r="DW123" s="1019"/>
      <c r="DX123" s="1019"/>
      <c r="DY123" s="1019"/>
      <c r="DZ123" s="1020"/>
    </row>
    <row r="124" spans="1:130" s="247" customFormat="1" ht="26.25" customHeight="1" thickBot="1" x14ac:dyDescent="0.2">
      <c r="A124" s="1115"/>
      <c r="B124" s="1002"/>
      <c r="C124" s="972" t="s">
        <v>460</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128</v>
      </c>
      <c r="AB124" s="1015"/>
      <c r="AC124" s="1015"/>
      <c r="AD124" s="1015"/>
      <c r="AE124" s="1016"/>
      <c r="AF124" s="1017" t="s">
        <v>462</v>
      </c>
      <c r="AG124" s="1015"/>
      <c r="AH124" s="1015"/>
      <c r="AI124" s="1015"/>
      <c r="AJ124" s="1016"/>
      <c r="AK124" s="1017" t="s">
        <v>128</v>
      </c>
      <c r="AL124" s="1015"/>
      <c r="AM124" s="1015"/>
      <c r="AN124" s="1015"/>
      <c r="AO124" s="1016"/>
      <c r="AP124" s="1018" t="s">
        <v>128</v>
      </c>
      <c r="AQ124" s="1019"/>
      <c r="AR124" s="1019"/>
      <c r="AS124" s="1019"/>
      <c r="AT124" s="1020"/>
      <c r="AU124" s="1117" t="s">
        <v>480</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128</v>
      </c>
      <c r="BR124" s="1084"/>
      <c r="BS124" s="1084"/>
      <c r="BT124" s="1084"/>
      <c r="BU124" s="1084"/>
      <c r="BV124" s="1084" t="s">
        <v>462</v>
      </c>
      <c r="BW124" s="1084"/>
      <c r="BX124" s="1084"/>
      <c r="BY124" s="1084"/>
      <c r="BZ124" s="1084"/>
      <c r="CA124" s="1084" t="s">
        <v>128</v>
      </c>
      <c r="CB124" s="1084"/>
      <c r="CC124" s="1084"/>
      <c r="CD124" s="1084"/>
      <c r="CE124" s="1084"/>
      <c r="CF124" s="1085"/>
      <c r="CG124" s="1086"/>
      <c r="CH124" s="1086"/>
      <c r="CI124" s="1086"/>
      <c r="CJ124" s="1087"/>
      <c r="CK124" s="1069"/>
      <c r="CL124" s="1069"/>
      <c r="CM124" s="1069"/>
      <c r="CN124" s="1069"/>
      <c r="CO124" s="1070"/>
      <c r="CP124" s="1076" t="s">
        <v>481</v>
      </c>
      <c r="CQ124" s="1077"/>
      <c r="CR124" s="1077"/>
      <c r="CS124" s="1077"/>
      <c r="CT124" s="1077"/>
      <c r="CU124" s="1077"/>
      <c r="CV124" s="1077"/>
      <c r="CW124" s="1077"/>
      <c r="CX124" s="1077"/>
      <c r="CY124" s="1077"/>
      <c r="CZ124" s="1077"/>
      <c r="DA124" s="1077"/>
      <c r="DB124" s="1077"/>
      <c r="DC124" s="1077"/>
      <c r="DD124" s="1077"/>
      <c r="DE124" s="1077"/>
      <c r="DF124" s="1078"/>
      <c r="DG124" s="1061" t="s">
        <v>128</v>
      </c>
      <c r="DH124" s="1040"/>
      <c r="DI124" s="1040"/>
      <c r="DJ124" s="1040"/>
      <c r="DK124" s="1041"/>
      <c r="DL124" s="1039" t="s">
        <v>459</v>
      </c>
      <c r="DM124" s="1040"/>
      <c r="DN124" s="1040"/>
      <c r="DO124" s="1040"/>
      <c r="DP124" s="1041"/>
      <c r="DQ124" s="1039" t="s">
        <v>465</v>
      </c>
      <c r="DR124" s="1040"/>
      <c r="DS124" s="1040"/>
      <c r="DT124" s="1040"/>
      <c r="DU124" s="1041"/>
      <c r="DV124" s="1042" t="s">
        <v>128</v>
      </c>
      <c r="DW124" s="1043"/>
      <c r="DX124" s="1043"/>
      <c r="DY124" s="1043"/>
      <c r="DZ124" s="1044"/>
    </row>
    <row r="125" spans="1:130" s="247" customFormat="1" ht="26.25" customHeight="1" x14ac:dyDescent="0.15">
      <c r="A125" s="1115"/>
      <c r="B125" s="1002"/>
      <c r="C125" s="972" t="s">
        <v>466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128</v>
      </c>
      <c r="AB125" s="1015"/>
      <c r="AC125" s="1015"/>
      <c r="AD125" s="1015"/>
      <c r="AE125" s="1016"/>
      <c r="AF125" s="1017" t="s">
        <v>128</v>
      </c>
      <c r="AG125" s="1015"/>
      <c r="AH125" s="1015"/>
      <c r="AI125" s="1015"/>
      <c r="AJ125" s="1016"/>
      <c r="AK125" s="1017" t="s">
        <v>128</v>
      </c>
      <c r="AL125" s="1015"/>
      <c r="AM125" s="1015"/>
      <c r="AN125" s="1015"/>
      <c r="AO125" s="1016"/>
      <c r="AP125" s="1018" t="s">
        <v>128</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482</v>
      </c>
      <c r="CL125" s="1064"/>
      <c r="CM125" s="1064"/>
      <c r="CN125" s="1064"/>
      <c r="CO125" s="1065"/>
      <c r="CP125" s="996" t="s">
        <v>483</v>
      </c>
      <c r="CQ125" s="945"/>
      <c r="CR125" s="945"/>
      <c r="CS125" s="945"/>
      <c r="CT125" s="945"/>
      <c r="CU125" s="945"/>
      <c r="CV125" s="945"/>
      <c r="CW125" s="945"/>
      <c r="CX125" s="945"/>
      <c r="CY125" s="945"/>
      <c r="CZ125" s="945"/>
      <c r="DA125" s="945"/>
      <c r="DB125" s="945"/>
      <c r="DC125" s="945"/>
      <c r="DD125" s="945"/>
      <c r="DE125" s="945"/>
      <c r="DF125" s="946"/>
      <c r="DG125" s="982" t="s">
        <v>128</v>
      </c>
      <c r="DH125" s="983"/>
      <c r="DI125" s="983"/>
      <c r="DJ125" s="983"/>
      <c r="DK125" s="983"/>
      <c r="DL125" s="983" t="s">
        <v>128</v>
      </c>
      <c r="DM125" s="983"/>
      <c r="DN125" s="983"/>
      <c r="DO125" s="983"/>
      <c r="DP125" s="983"/>
      <c r="DQ125" s="983" t="s">
        <v>465</v>
      </c>
      <c r="DR125" s="983"/>
      <c r="DS125" s="983"/>
      <c r="DT125" s="983"/>
      <c r="DU125" s="983"/>
      <c r="DV125" s="984" t="s">
        <v>128</v>
      </c>
      <c r="DW125" s="984"/>
      <c r="DX125" s="984"/>
      <c r="DY125" s="984"/>
      <c r="DZ125" s="985"/>
    </row>
    <row r="126" spans="1:130" s="247" customFormat="1" ht="26.25" customHeight="1" thickBot="1" x14ac:dyDescent="0.2">
      <c r="A126" s="1115"/>
      <c r="B126" s="1002"/>
      <c r="C126" s="972" t="s">
        <v>468</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78316</v>
      </c>
      <c r="AB126" s="1015"/>
      <c r="AC126" s="1015"/>
      <c r="AD126" s="1015"/>
      <c r="AE126" s="1016"/>
      <c r="AF126" s="1017">
        <v>78336</v>
      </c>
      <c r="AG126" s="1015"/>
      <c r="AH126" s="1015"/>
      <c r="AI126" s="1015"/>
      <c r="AJ126" s="1016"/>
      <c r="AK126" s="1017">
        <v>78358</v>
      </c>
      <c r="AL126" s="1015"/>
      <c r="AM126" s="1015"/>
      <c r="AN126" s="1015"/>
      <c r="AO126" s="1016"/>
      <c r="AP126" s="1018">
        <v>0.3</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484</v>
      </c>
      <c r="CQ126" s="1006"/>
      <c r="CR126" s="1006"/>
      <c r="CS126" s="1006"/>
      <c r="CT126" s="1006"/>
      <c r="CU126" s="1006"/>
      <c r="CV126" s="1006"/>
      <c r="CW126" s="1006"/>
      <c r="CX126" s="1006"/>
      <c r="CY126" s="1006"/>
      <c r="CZ126" s="1006"/>
      <c r="DA126" s="1006"/>
      <c r="DB126" s="1006"/>
      <c r="DC126" s="1006"/>
      <c r="DD126" s="1006"/>
      <c r="DE126" s="1006"/>
      <c r="DF126" s="1007"/>
      <c r="DG126" s="975" t="s">
        <v>485</v>
      </c>
      <c r="DH126" s="976"/>
      <c r="DI126" s="976"/>
      <c r="DJ126" s="976"/>
      <c r="DK126" s="976"/>
      <c r="DL126" s="976" t="s">
        <v>465</v>
      </c>
      <c r="DM126" s="976"/>
      <c r="DN126" s="976"/>
      <c r="DO126" s="976"/>
      <c r="DP126" s="976"/>
      <c r="DQ126" s="976" t="s">
        <v>128</v>
      </c>
      <c r="DR126" s="976"/>
      <c r="DS126" s="976"/>
      <c r="DT126" s="976"/>
      <c r="DU126" s="976"/>
      <c r="DV126" s="977" t="s">
        <v>128</v>
      </c>
      <c r="DW126" s="977"/>
      <c r="DX126" s="977"/>
      <c r="DY126" s="977"/>
      <c r="DZ126" s="978"/>
    </row>
    <row r="127" spans="1:130" s="247" customFormat="1" ht="26.25" customHeight="1" x14ac:dyDescent="0.15">
      <c r="A127" s="1116"/>
      <c r="B127" s="1004"/>
      <c r="C127" s="1058" t="s">
        <v>486</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128</v>
      </c>
      <c r="AB127" s="1015"/>
      <c r="AC127" s="1015"/>
      <c r="AD127" s="1015"/>
      <c r="AE127" s="1016"/>
      <c r="AF127" s="1017" t="s">
        <v>128</v>
      </c>
      <c r="AG127" s="1015"/>
      <c r="AH127" s="1015"/>
      <c r="AI127" s="1015"/>
      <c r="AJ127" s="1016"/>
      <c r="AK127" s="1017" t="s">
        <v>128</v>
      </c>
      <c r="AL127" s="1015"/>
      <c r="AM127" s="1015"/>
      <c r="AN127" s="1015"/>
      <c r="AO127" s="1016"/>
      <c r="AP127" s="1018" t="s">
        <v>128</v>
      </c>
      <c r="AQ127" s="1019"/>
      <c r="AR127" s="1019"/>
      <c r="AS127" s="1019"/>
      <c r="AT127" s="1020"/>
      <c r="AU127" s="283"/>
      <c r="AV127" s="283"/>
      <c r="AW127" s="283"/>
      <c r="AX127" s="1088" t="s">
        <v>487</v>
      </c>
      <c r="AY127" s="1089"/>
      <c r="AZ127" s="1089"/>
      <c r="BA127" s="1089"/>
      <c r="BB127" s="1089"/>
      <c r="BC127" s="1089"/>
      <c r="BD127" s="1089"/>
      <c r="BE127" s="1090"/>
      <c r="BF127" s="1091" t="s">
        <v>488</v>
      </c>
      <c r="BG127" s="1089"/>
      <c r="BH127" s="1089"/>
      <c r="BI127" s="1089"/>
      <c r="BJ127" s="1089"/>
      <c r="BK127" s="1089"/>
      <c r="BL127" s="1090"/>
      <c r="BM127" s="1091" t="s">
        <v>489</v>
      </c>
      <c r="BN127" s="1089"/>
      <c r="BO127" s="1089"/>
      <c r="BP127" s="1089"/>
      <c r="BQ127" s="1089"/>
      <c r="BR127" s="1089"/>
      <c r="BS127" s="1090"/>
      <c r="BT127" s="1091" t="s">
        <v>490</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491</v>
      </c>
      <c r="CQ127" s="1006"/>
      <c r="CR127" s="1006"/>
      <c r="CS127" s="1006"/>
      <c r="CT127" s="1006"/>
      <c r="CU127" s="1006"/>
      <c r="CV127" s="1006"/>
      <c r="CW127" s="1006"/>
      <c r="CX127" s="1006"/>
      <c r="CY127" s="1006"/>
      <c r="CZ127" s="1006"/>
      <c r="DA127" s="1006"/>
      <c r="DB127" s="1006"/>
      <c r="DC127" s="1006"/>
      <c r="DD127" s="1006"/>
      <c r="DE127" s="1006"/>
      <c r="DF127" s="1007"/>
      <c r="DG127" s="975" t="s">
        <v>128</v>
      </c>
      <c r="DH127" s="976"/>
      <c r="DI127" s="976"/>
      <c r="DJ127" s="976"/>
      <c r="DK127" s="976"/>
      <c r="DL127" s="976" t="s">
        <v>128</v>
      </c>
      <c r="DM127" s="976"/>
      <c r="DN127" s="976"/>
      <c r="DO127" s="976"/>
      <c r="DP127" s="976"/>
      <c r="DQ127" s="976" t="s">
        <v>461</v>
      </c>
      <c r="DR127" s="976"/>
      <c r="DS127" s="976"/>
      <c r="DT127" s="976"/>
      <c r="DU127" s="976"/>
      <c r="DV127" s="977" t="s">
        <v>461</v>
      </c>
      <c r="DW127" s="977"/>
      <c r="DX127" s="977"/>
      <c r="DY127" s="977"/>
      <c r="DZ127" s="978"/>
    </row>
    <row r="128" spans="1:130" s="247" customFormat="1" ht="26.25" customHeight="1" thickBot="1" x14ac:dyDescent="0.2">
      <c r="A128" s="1099" t="s">
        <v>492</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493</v>
      </c>
      <c r="X128" s="1101"/>
      <c r="Y128" s="1101"/>
      <c r="Z128" s="1102"/>
      <c r="AA128" s="1103">
        <v>390503</v>
      </c>
      <c r="AB128" s="1104"/>
      <c r="AC128" s="1104"/>
      <c r="AD128" s="1104"/>
      <c r="AE128" s="1105"/>
      <c r="AF128" s="1106">
        <v>471775</v>
      </c>
      <c r="AG128" s="1104"/>
      <c r="AH128" s="1104"/>
      <c r="AI128" s="1104"/>
      <c r="AJ128" s="1105"/>
      <c r="AK128" s="1106">
        <v>214539</v>
      </c>
      <c r="AL128" s="1104"/>
      <c r="AM128" s="1104"/>
      <c r="AN128" s="1104"/>
      <c r="AO128" s="1105"/>
      <c r="AP128" s="1107"/>
      <c r="AQ128" s="1108"/>
      <c r="AR128" s="1108"/>
      <c r="AS128" s="1108"/>
      <c r="AT128" s="1109"/>
      <c r="AU128" s="283"/>
      <c r="AV128" s="283"/>
      <c r="AW128" s="283"/>
      <c r="AX128" s="944" t="s">
        <v>494</v>
      </c>
      <c r="AY128" s="945"/>
      <c r="AZ128" s="945"/>
      <c r="BA128" s="945"/>
      <c r="BB128" s="945"/>
      <c r="BC128" s="945"/>
      <c r="BD128" s="945"/>
      <c r="BE128" s="946"/>
      <c r="BF128" s="1110" t="s">
        <v>128</v>
      </c>
      <c r="BG128" s="1111"/>
      <c r="BH128" s="1111"/>
      <c r="BI128" s="1111"/>
      <c r="BJ128" s="1111"/>
      <c r="BK128" s="1111"/>
      <c r="BL128" s="1112"/>
      <c r="BM128" s="1110">
        <v>11.99</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495</v>
      </c>
      <c r="CQ128" s="1093"/>
      <c r="CR128" s="1093"/>
      <c r="CS128" s="1093"/>
      <c r="CT128" s="1093"/>
      <c r="CU128" s="1093"/>
      <c r="CV128" s="1093"/>
      <c r="CW128" s="1093"/>
      <c r="CX128" s="1093"/>
      <c r="CY128" s="1093"/>
      <c r="CZ128" s="1093"/>
      <c r="DA128" s="1093"/>
      <c r="DB128" s="1093"/>
      <c r="DC128" s="1093"/>
      <c r="DD128" s="1093"/>
      <c r="DE128" s="1093"/>
      <c r="DF128" s="1094"/>
      <c r="DG128" s="1095" t="s">
        <v>128</v>
      </c>
      <c r="DH128" s="1096"/>
      <c r="DI128" s="1096"/>
      <c r="DJ128" s="1096"/>
      <c r="DK128" s="1096"/>
      <c r="DL128" s="1096" t="s">
        <v>128</v>
      </c>
      <c r="DM128" s="1096"/>
      <c r="DN128" s="1096"/>
      <c r="DO128" s="1096"/>
      <c r="DP128" s="1096"/>
      <c r="DQ128" s="1096" t="s">
        <v>128</v>
      </c>
      <c r="DR128" s="1096"/>
      <c r="DS128" s="1096"/>
      <c r="DT128" s="1096"/>
      <c r="DU128" s="1096"/>
      <c r="DV128" s="1097" t="s">
        <v>128</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496</v>
      </c>
      <c r="X129" s="1130"/>
      <c r="Y129" s="1130"/>
      <c r="Z129" s="1131"/>
      <c r="AA129" s="1014">
        <v>25968103</v>
      </c>
      <c r="AB129" s="1015"/>
      <c r="AC129" s="1015"/>
      <c r="AD129" s="1015"/>
      <c r="AE129" s="1016"/>
      <c r="AF129" s="1017">
        <v>26396551</v>
      </c>
      <c r="AG129" s="1015"/>
      <c r="AH129" s="1015"/>
      <c r="AI129" s="1015"/>
      <c r="AJ129" s="1016"/>
      <c r="AK129" s="1017">
        <v>26534301</v>
      </c>
      <c r="AL129" s="1015"/>
      <c r="AM129" s="1015"/>
      <c r="AN129" s="1015"/>
      <c r="AO129" s="1016"/>
      <c r="AP129" s="1132"/>
      <c r="AQ129" s="1133"/>
      <c r="AR129" s="1133"/>
      <c r="AS129" s="1133"/>
      <c r="AT129" s="1134"/>
      <c r="AU129" s="285"/>
      <c r="AV129" s="285"/>
      <c r="AW129" s="285"/>
      <c r="AX129" s="1123" t="s">
        <v>497</v>
      </c>
      <c r="AY129" s="1006"/>
      <c r="AZ129" s="1006"/>
      <c r="BA129" s="1006"/>
      <c r="BB129" s="1006"/>
      <c r="BC129" s="1006"/>
      <c r="BD129" s="1006"/>
      <c r="BE129" s="1007"/>
      <c r="BF129" s="1124" t="s">
        <v>128</v>
      </c>
      <c r="BG129" s="1125"/>
      <c r="BH129" s="1125"/>
      <c r="BI129" s="1125"/>
      <c r="BJ129" s="1125"/>
      <c r="BK129" s="1125"/>
      <c r="BL129" s="1126"/>
      <c r="BM129" s="1124">
        <v>16.989999999999998</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498</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499</v>
      </c>
      <c r="X130" s="1130"/>
      <c r="Y130" s="1130"/>
      <c r="Z130" s="1131"/>
      <c r="AA130" s="1014">
        <v>2176207</v>
      </c>
      <c r="AB130" s="1015"/>
      <c r="AC130" s="1015"/>
      <c r="AD130" s="1015"/>
      <c r="AE130" s="1016"/>
      <c r="AF130" s="1017">
        <v>2189829</v>
      </c>
      <c r="AG130" s="1015"/>
      <c r="AH130" s="1015"/>
      <c r="AI130" s="1015"/>
      <c r="AJ130" s="1016"/>
      <c r="AK130" s="1017">
        <v>2147928</v>
      </c>
      <c r="AL130" s="1015"/>
      <c r="AM130" s="1015"/>
      <c r="AN130" s="1015"/>
      <c r="AO130" s="1016"/>
      <c r="AP130" s="1132"/>
      <c r="AQ130" s="1133"/>
      <c r="AR130" s="1133"/>
      <c r="AS130" s="1133"/>
      <c r="AT130" s="1134"/>
      <c r="AU130" s="285"/>
      <c r="AV130" s="285"/>
      <c r="AW130" s="285"/>
      <c r="AX130" s="1123" t="s">
        <v>500</v>
      </c>
      <c r="AY130" s="1006"/>
      <c r="AZ130" s="1006"/>
      <c r="BA130" s="1006"/>
      <c r="BB130" s="1006"/>
      <c r="BC130" s="1006"/>
      <c r="BD130" s="1006"/>
      <c r="BE130" s="1007"/>
      <c r="BF130" s="1160">
        <v>1.5</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501</v>
      </c>
      <c r="X131" s="1168"/>
      <c r="Y131" s="1168"/>
      <c r="Z131" s="1169"/>
      <c r="AA131" s="1061">
        <v>23791896</v>
      </c>
      <c r="AB131" s="1040"/>
      <c r="AC131" s="1040"/>
      <c r="AD131" s="1040"/>
      <c r="AE131" s="1041"/>
      <c r="AF131" s="1039">
        <v>24206722</v>
      </c>
      <c r="AG131" s="1040"/>
      <c r="AH131" s="1040"/>
      <c r="AI131" s="1040"/>
      <c r="AJ131" s="1041"/>
      <c r="AK131" s="1039">
        <v>24386373</v>
      </c>
      <c r="AL131" s="1040"/>
      <c r="AM131" s="1040"/>
      <c r="AN131" s="1040"/>
      <c r="AO131" s="1041"/>
      <c r="AP131" s="1170"/>
      <c r="AQ131" s="1171"/>
      <c r="AR131" s="1171"/>
      <c r="AS131" s="1171"/>
      <c r="AT131" s="1172"/>
      <c r="AU131" s="285"/>
      <c r="AV131" s="285"/>
      <c r="AW131" s="285"/>
      <c r="AX131" s="1142" t="s">
        <v>502</v>
      </c>
      <c r="AY131" s="1093"/>
      <c r="AZ131" s="1093"/>
      <c r="BA131" s="1093"/>
      <c r="BB131" s="1093"/>
      <c r="BC131" s="1093"/>
      <c r="BD131" s="1093"/>
      <c r="BE131" s="1094"/>
      <c r="BF131" s="1143" t="s">
        <v>461</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503</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504</v>
      </c>
      <c r="W132" s="1153"/>
      <c r="X132" s="1153"/>
      <c r="Y132" s="1153"/>
      <c r="Z132" s="1154"/>
      <c r="AA132" s="1155">
        <v>1.013206346</v>
      </c>
      <c r="AB132" s="1156"/>
      <c r="AC132" s="1156"/>
      <c r="AD132" s="1156"/>
      <c r="AE132" s="1157"/>
      <c r="AF132" s="1158">
        <v>0.93626059699999997</v>
      </c>
      <c r="AG132" s="1156"/>
      <c r="AH132" s="1156"/>
      <c r="AI132" s="1156"/>
      <c r="AJ132" s="1157"/>
      <c r="AK132" s="1158">
        <v>2.7715191589999999</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505</v>
      </c>
      <c r="W133" s="1136"/>
      <c r="X133" s="1136"/>
      <c r="Y133" s="1136"/>
      <c r="Z133" s="1137"/>
      <c r="AA133" s="1138">
        <v>0.3</v>
      </c>
      <c r="AB133" s="1139"/>
      <c r="AC133" s="1139"/>
      <c r="AD133" s="1139"/>
      <c r="AE133" s="1140"/>
      <c r="AF133" s="1138">
        <v>0.5</v>
      </c>
      <c r="AG133" s="1139"/>
      <c r="AH133" s="1139"/>
      <c r="AI133" s="1139"/>
      <c r="AJ133" s="1140"/>
      <c r="AK133" s="1138">
        <v>1.5</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MSIIgIU+tokJ5Q6Y1FicpAxidrkJKrmAAVow1SqfiuBJmjEOKIqVNqlwVUy3THUqoD04jzp8LdTdfeCBotWRng==" saltValue="ITyMI6k6cQ4OdYR6Fmk4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CmfF8730r2djyIfvCQCCRoWR19QquezHJQ+0S7PuB32w66JNVHU/XI5qVQKw7nWHgKnjoheYrrxvq+XuNWgf9A==" saltValue="7igji23QDgcmwgD0WCoT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RYMBRELd7O/5e53EieO74QROVq3DtpDuZN1KwZZkHeI1wRCo3QeHEVOQm6ocZuqRNNC8QgRuPtZM5ZZAVx6EQ==" saltValue="p/RWp1LvJgBOUhoTgzLQe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514</v>
      </c>
      <c r="AL9" s="1179"/>
      <c r="AM9" s="1179"/>
      <c r="AN9" s="1180"/>
      <c r="AO9" s="313">
        <v>9533592</v>
      </c>
      <c r="AP9" s="313">
        <v>68896</v>
      </c>
      <c r="AQ9" s="314">
        <v>56868</v>
      </c>
      <c r="AR9" s="315">
        <v>21.2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515</v>
      </c>
      <c r="AL10" s="1179"/>
      <c r="AM10" s="1179"/>
      <c r="AN10" s="1180"/>
      <c r="AO10" s="316">
        <v>482642</v>
      </c>
      <c r="AP10" s="316">
        <v>3488</v>
      </c>
      <c r="AQ10" s="317">
        <v>3674</v>
      </c>
      <c r="AR10" s="318">
        <v>-5.0999999999999996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516</v>
      </c>
      <c r="AL11" s="1179"/>
      <c r="AM11" s="1179"/>
      <c r="AN11" s="1180"/>
      <c r="AO11" s="316">
        <v>56</v>
      </c>
      <c r="AP11" s="316">
        <v>0</v>
      </c>
      <c r="AQ11" s="317">
        <v>3477</v>
      </c>
      <c r="AR11" s="318">
        <v>-100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517</v>
      </c>
      <c r="AL12" s="1179"/>
      <c r="AM12" s="1179"/>
      <c r="AN12" s="1180"/>
      <c r="AO12" s="316" t="s">
        <v>518</v>
      </c>
      <c r="AP12" s="316" t="s">
        <v>518</v>
      </c>
      <c r="AQ12" s="317">
        <v>579</v>
      </c>
      <c r="AR12" s="318" t="s">
        <v>518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519</v>
      </c>
      <c r="AL13" s="1179"/>
      <c r="AM13" s="1179"/>
      <c r="AN13" s="1180"/>
      <c r="AO13" s="316" t="s">
        <v>518</v>
      </c>
      <c r="AP13" s="316" t="s">
        <v>518</v>
      </c>
      <c r="AQ13" s="317">
        <v>11</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520</v>
      </c>
      <c r="AL14" s="1179"/>
      <c r="AM14" s="1179"/>
      <c r="AN14" s="1180"/>
      <c r="AO14" s="316">
        <v>297311</v>
      </c>
      <c r="AP14" s="316">
        <v>2149</v>
      </c>
      <c r="AQ14" s="317">
        <v>2399</v>
      </c>
      <c r="AR14" s="318">
        <v>-10.4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521</v>
      </c>
      <c r="AL15" s="1179"/>
      <c r="AM15" s="1179"/>
      <c r="AN15" s="1180"/>
      <c r="AO15" s="316">
        <v>123367</v>
      </c>
      <c r="AP15" s="316">
        <v>892</v>
      </c>
      <c r="AQ15" s="317">
        <v>1114</v>
      </c>
      <c r="AR15" s="318">
        <v>-19.899999999999999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522</v>
      </c>
      <c r="AL16" s="1182"/>
      <c r="AM16" s="1182"/>
      <c r="AN16" s="1183"/>
      <c r="AO16" s="316">
        <v>-522646</v>
      </c>
      <c r="AP16" s="316">
        <v>-3777</v>
      </c>
      <c r="AQ16" s="317">
        <v>-4418</v>
      </c>
      <c r="AR16" s="318">
        <v>-14.5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9914322</v>
      </c>
      <c r="AP17" s="316">
        <v>71647</v>
      </c>
      <c r="AQ17" s="317">
        <v>63704</v>
      </c>
      <c r="AR17" s="318">
        <v>12.5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527</v>
      </c>
      <c r="AL21" s="1174"/>
      <c r="AM21" s="1174"/>
      <c r="AN21" s="1175"/>
      <c r="AO21" s="328">
        <v>7.39</v>
      </c>
      <c r="AP21" s="329">
        <v>6.05</v>
      </c>
      <c r="AQ21" s="330">
        <v>1.34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528</v>
      </c>
      <c r="AL22" s="1174"/>
      <c r="AM22" s="1174"/>
      <c r="AN22" s="1175"/>
      <c r="AO22" s="333">
        <v>96.8</v>
      </c>
      <c r="AP22" s="334">
        <v>99.6</v>
      </c>
      <c r="AQ22" s="335">
        <v>-2.8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532</v>
      </c>
      <c r="AL32" s="1190"/>
      <c r="AM32" s="1190"/>
      <c r="AN32" s="1191"/>
      <c r="AO32" s="343">
        <v>2633136</v>
      </c>
      <c r="AP32" s="343">
        <v>19029</v>
      </c>
      <c r="AQ32" s="344">
        <v>31767</v>
      </c>
      <c r="AR32" s="345">
        <v>-40.1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533</v>
      </c>
      <c r="AL33" s="1190"/>
      <c r="AM33" s="1190"/>
      <c r="AN33" s="1191"/>
      <c r="AO33" s="343" t="s">
        <v>518</v>
      </c>
      <c r="AP33" s="343" t="s">
        <v>518</v>
      </c>
      <c r="AQ33" s="344">
        <v>4</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534</v>
      </c>
      <c r="AL34" s="1190"/>
      <c r="AM34" s="1190"/>
      <c r="AN34" s="1191"/>
      <c r="AO34" s="343" t="s">
        <v>518</v>
      </c>
      <c r="AP34" s="343" t="s">
        <v>518</v>
      </c>
      <c r="AQ34" s="344">
        <v>33</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535</v>
      </c>
      <c r="AL35" s="1190"/>
      <c r="AM35" s="1190"/>
      <c r="AN35" s="1191"/>
      <c r="AO35" s="343">
        <v>180128</v>
      </c>
      <c r="AP35" s="343">
        <v>1302</v>
      </c>
      <c r="AQ35" s="344">
        <v>6427</v>
      </c>
      <c r="AR35" s="345">
        <v>-79.7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536</v>
      </c>
      <c r="AL36" s="1190"/>
      <c r="AM36" s="1190"/>
      <c r="AN36" s="1191"/>
      <c r="AO36" s="343" t="s">
        <v>518</v>
      </c>
      <c r="AP36" s="343" t="s">
        <v>518</v>
      </c>
      <c r="AQ36" s="344">
        <v>1122</v>
      </c>
      <c r="AR36" s="345" t="s">
        <v>518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537</v>
      </c>
      <c r="AL37" s="1190"/>
      <c r="AM37" s="1190"/>
      <c r="AN37" s="1191"/>
      <c r="AO37" s="343">
        <v>225076</v>
      </c>
      <c r="AP37" s="343">
        <v>1627</v>
      </c>
      <c r="AQ37" s="344">
        <v>1023</v>
      </c>
      <c r="AR37" s="345">
        <v>59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538</v>
      </c>
      <c r="AL38" s="1193"/>
      <c r="AM38" s="1193"/>
      <c r="AN38" s="1194"/>
      <c r="AO38" s="346" t="s">
        <v>518</v>
      </c>
      <c r="AP38" s="346" t="s">
        <v>518</v>
      </c>
      <c r="AQ38" s="347">
        <v>2</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539</v>
      </c>
      <c r="AL39" s="1193"/>
      <c r="AM39" s="1193"/>
      <c r="AN39" s="1194"/>
      <c r="AO39" s="343">
        <v>-214539</v>
      </c>
      <c r="AP39" s="343">
        <v>-1550</v>
      </c>
      <c r="AQ39" s="344">
        <v>-6864</v>
      </c>
      <c r="AR39" s="345">
        <v>-77.400000000000006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540</v>
      </c>
      <c r="AL40" s="1190"/>
      <c r="AM40" s="1190"/>
      <c r="AN40" s="1191"/>
      <c r="AO40" s="343">
        <v>-2147928</v>
      </c>
      <c r="AP40" s="343">
        <v>-15522</v>
      </c>
      <c r="AQ40" s="344">
        <v>-26034</v>
      </c>
      <c r="AR40" s="345">
        <v>-40.4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295</v>
      </c>
      <c r="AL41" s="1196"/>
      <c r="AM41" s="1196"/>
      <c r="AN41" s="1197"/>
      <c r="AO41" s="343">
        <v>675873</v>
      </c>
      <c r="AP41" s="343">
        <v>4884</v>
      </c>
      <c r="AQ41" s="344">
        <v>7479</v>
      </c>
      <c r="AR41" s="345">
        <v>-34.700000000000003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509</v>
      </c>
      <c r="AN49" s="1186" t="s">
        <v>544</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3074379</v>
      </c>
      <c r="AN51" s="365">
        <v>22675</v>
      </c>
      <c r="AO51" s="366">
        <v>-38.9</v>
      </c>
      <c r="AP51" s="367">
        <v>44267</v>
      </c>
      <c r="AQ51" s="368">
        <v>-17.399999999999999</v>
      </c>
      <c r="AR51" s="369">
        <v>-21.5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1124731</v>
      </c>
      <c r="AN52" s="373">
        <v>8295</v>
      </c>
      <c r="AO52" s="374">
        <v>-63.5</v>
      </c>
      <c r="AP52" s="375">
        <v>26161</v>
      </c>
      <c r="AQ52" s="376">
        <v>-7.7</v>
      </c>
      <c r="AR52" s="377">
        <v>-55.8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7794039</v>
      </c>
      <c r="AN53" s="365">
        <v>56989</v>
      </c>
      <c r="AO53" s="366">
        <v>151.30000000000001</v>
      </c>
      <c r="AP53" s="367">
        <v>40879</v>
      </c>
      <c r="AQ53" s="368">
        <v>-7.7</v>
      </c>
      <c r="AR53" s="369">
        <v>159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3565935</v>
      </c>
      <c r="AN54" s="373">
        <v>26073</v>
      </c>
      <c r="AO54" s="374">
        <v>214.3</v>
      </c>
      <c r="AP54" s="375">
        <v>24087</v>
      </c>
      <c r="AQ54" s="376">
        <v>-7.9</v>
      </c>
      <c r="AR54" s="377">
        <v>222.2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17363441</v>
      </c>
      <c r="AN55" s="365">
        <v>125840</v>
      </c>
      <c r="AO55" s="366">
        <v>120.8</v>
      </c>
      <c r="AP55" s="367">
        <v>42651</v>
      </c>
      <c r="AQ55" s="368">
        <v>4.3</v>
      </c>
      <c r="AR55" s="369">
        <v>116.5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8596190</v>
      </c>
      <c r="AN56" s="373">
        <v>62300</v>
      </c>
      <c r="AO56" s="374">
        <v>138.9</v>
      </c>
      <c r="AP56" s="375">
        <v>22675</v>
      </c>
      <c r="AQ56" s="376">
        <v>-5.9</v>
      </c>
      <c r="AR56" s="377">
        <v>144.80000000000001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18080950</v>
      </c>
      <c r="AN57" s="365">
        <v>130673</v>
      </c>
      <c r="AO57" s="366">
        <v>3.8</v>
      </c>
      <c r="AP57" s="367">
        <v>43226</v>
      </c>
      <c r="AQ57" s="368">
        <v>1.3</v>
      </c>
      <c r="AR57" s="369">
        <v>2.5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6332502</v>
      </c>
      <c r="AN58" s="373">
        <v>45766</v>
      </c>
      <c r="AO58" s="374">
        <v>-26.5</v>
      </c>
      <c r="AP58" s="375">
        <v>22622</v>
      </c>
      <c r="AQ58" s="376">
        <v>-0.2</v>
      </c>
      <c r="AR58" s="377">
        <v>-26.3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20062055</v>
      </c>
      <c r="AN59" s="365">
        <v>144981</v>
      </c>
      <c r="AO59" s="366">
        <v>10.9</v>
      </c>
      <c r="AP59" s="367">
        <v>42836</v>
      </c>
      <c r="AQ59" s="368">
        <v>-0.9</v>
      </c>
      <c r="AR59" s="369">
        <v>11.8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3291337</v>
      </c>
      <c r="AN60" s="373">
        <v>23785</v>
      </c>
      <c r="AO60" s="374">
        <v>-48</v>
      </c>
      <c r="AP60" s="375">
        <v>22936</v>
      </c>
      <c r="AQ60" s="376">
        <v>1.4</v>
      </c>
      <c r="AR60" s="377">
        <v>-49.4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13274973</v>
      </c>
      <c r="AN61" s="380">
        <v>96232</v>
      </c>
      <c r="AO61" s="381">
        <v>49.6</v>
      </c>
      <c r="AP61" s="382">
        <v>42772</v>
      </c>
      <c r="AQ61" s="383">
        <v>-4.0999999999999996</v>
      </c>
      <c r="AR61" s="369">
        <v>53.7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4582139</v>
      </c>
      <c r="AN62" s="373">
        <v>33244</v>
      </c>
      <c r="AO62" s="374">
        <v>43</v>
      </c>
      <c r="AP62" s="375">
        <v>23696</v>
      </c>
      <c r="AQ62" s="376">
        <v>-4.0999999999999996</v>
      </c>
      <c r="AR62" s="377">
        <v>47.1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4DRUEXBPL1w6ieG14/VP+fTKMtLn3PbDTdwKSGj/IWMhfjsCxxTOdkoHKpIeMiMVaDAeXFd8aUxR0V7DrTBqA==" saltValue="485lAFYua0ddMpMKuLbJ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7NC9JBXwdfG51JyKOeSugyeurE8nBT+Du2kgvSSZkbQ/y9uYy2+rHTxV1ER5hQmFzKxzBAbCPz+KskHDE9PC5A==" saltValue="0JehMRVpAuMagdOZczfKA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IGowoC0cjc2ppZkjClY57MIto0qhMINrbKddTcpGL2McCLRqimey34b16txXGjWIJfmXnluPZMguHDQ0PWAw3Q==" saltValue="iyfxff7iOvbSatOXWv/+k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98" t="s">
        <v>3</v>
      </c>
      <c r="D47" s="1198"/>
      <c r="E47" s="1199"/>
      <c r="F47" s="11">
        <v>31.83</v>
      </c>
      <c r="G47" s="12">
        <v>22.39</v>
      </c>
      <c r="H47" s="12">
        <v>19.87</v>
      </c>
      <c r="I47" s="12">
        <v>20.45</v>
      </c>
      <c r="J47" s="13">
        <v>18.87</v>
      </c>
    </row>
    <row r="48" spans="2:10" ht="57.75" customHeight="1" x14ac:dyDescent="0.15">
      <c r="B48" s="14"/>
      <c r="C48" s="1200" t="s">
        <v>4</v>
      </c>
      <c r="D48" s="1200"/>
      <c r="E48" s="1201"/>
      <c r="F48" s="15">
        <v>8.26</v>
      </c>
      <c r="G48" s="16">
        <v>8.57</v>
      </c>
      <c r="H48" s="16">
        <v>7.32</v>
      </c>
      <c r="I48" s="16">
        <v>7.35</v>
      </c>
      <c r="J48" s="17">
        <v>8</v>
      </c>
    </row>
    <row r="49" spans="2:10" ht="57.75" customHeight="1" thickBot="1" x14ac:dyDescent="0.2">
      <c r="B49" s="18"/>
      <c r="C49" s="1202" t="s">
        <v>5</v>
      </c>
      <c r="D49" s="1202"/>
      <c r="E49" s="1203"/>
      <c r="F49" s="19">
        <v>1.4</v>
      </c>
      <c r="G49" s="20" t="s">
        <v>565</v>
      </c>
      <c r="H49" s="20" t="s">
        <v>566</v>
      </c>
      <c r="I49" s="20" t="s">
        <v>567</v>
      </c>
      <c r="J49" s="21" t="s">
        <v>568</v>
      </c>
    </row>
    <row r="50" spans="2:10" ht="13.5" customHeight="1" x14ac:dyDescent="0.15"/>
  </sheetData>
  <sheetProtection algorithmName="SHA-512" hashValue="swOgGbpS2bVGccfFFQIjpbU6lNahfKY9tFcaWk0nG51kB0b1msbb691/FnD6bbXKMalsEMlH11o2XEmhC5aG7w==" saltValue="wY0WpMJZpJqjxIrzc+zM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図佐　実咲</dc:creator>
  <cp:lastModifiedBy>大阪府</cp:lastModifiedBy>
  <cp:lastPrinted>2021-03-15T09:14:38Z</cp:lastPrinted>
  <dcterms:created xsi:type="dcterms:W3CDTF">2021-03-22T00:33:52Z</dcterms:created>
  <dcterms:modified xsi:type="dcterms:W3CDTF">2021-10-29T07:18:53Z</dcterms:modified>
</cp:coreProperties>
</file>