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doc\財政\02決算・健全化\★財政状況資料集\02-4 チェック作業（２回目）\チェック完了したらこちらに格納\★ＨＰアップ用★１回目と結合後データ\"/>
    </mc:Choice>
  </mc:AlternateContent>
  <bookViews>
    <workbookView xWindow="-105" yWindow="-105" windowWidth="25185" windowHeight="16260" tabRatio="59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E40" i="10"/>
  <c r="AM40" i="10"/>
  <c r="U40" i="10"/>
  <c r="C40" i="10"/>
  <c r="BE39" i="10"/>
  <c r="AM39" i="10"/>
  <c r="U39" i="10"/>
  <c r="C39" i="10"/>
  <c r="BE38" i="10"/>
  <c r="AM38" i="10"/>
  <c r="U38" i="10"/>
  <c r="C38" i="10"/>
  <c r="BE37" i="10"/>
  <c r="AM37" i="10"/>
  <c r="U37" i="10"/>
  <c r="BE36" i="10"/>
  <c r="AM36" i="10"/>
  <c r="BE35"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l="1"/>
  <c r="U34" i="10"/>
  <c r="U35" i="10" s="1"/>
  <c r="U36" i="10" s="1"/>
  <c r="AM34" i="10" l="1"/>
  <c r="BE34" i="10" s="1"/>
  <c r="BW34" i="10" l="1"/>
  <c r="BW35" i="10" s="1"/>
  <c r="BW36" i="10" s="1"/>
  <c r="BW37" i="10" s="1"/>
  <c r="BW38" i="10" s="1"/>
  <c r="BW39" i="10" s="1"/>
  <c r="BW40" i="10" s="1"/>
  <c r="CO34" i="10"/>
  <c r="CO35" i="10" s="1"/>
  <c r="CO36" i="10" s="1"/>
  <c r="CO37" i="10" s="1"/>
  <c r="CO38" i="10" s="1"/>
  <c r="CO39" i="10" s="1"/>
  <c r="CO40" i="10" s="1"/>
</calcChain>
</file>

<file path=xl/sharedStrings.xml><?xml version="1.0" encoding="utf-8"?>
<sst xmlns="http://schemas.openxmlformats.org/spreadsheetml/2006/main" count="1115" uniqueCount="633">
  <si>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</si>
  <si>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</si>
  <si>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</si>
  <si>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</si>
  <si>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</si>
  <si>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</si>
  <si>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</si>
  <si>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</si>
  <si>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</si>
  <si>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</si>
  <si>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</si>
  <si>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</si>
  <si>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</si>
  <si>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</si>
  <si>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</si>
  <si>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</si>
  <si>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</si>
  <si>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</si>
  <si>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</si>
  <si>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</si>
  <si>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</si>
  <si>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</si>
  <si>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</si>
  <si>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</si>
  <si>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</si>
  <si>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</si>
  <si>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</si>
  <si>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</si>
  <si>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</si>
  <si>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</si>
  <si>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</si>
  <si>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</si>
  <si>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</si>
  <si>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</si>
  <si>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</si>
  <si>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</si>
  <si>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</si>
  <si>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</si>
  <si>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</si>
  <si>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</si>
  <si>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</si>
  <si>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</si>
  <si>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</si>
  <si>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</si>
  <si>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</si>
  <si>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</si>
  <si>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</si>
  <si>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</si>
  <si>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</si>
  <si>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</si>
  <si>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</si>
  <si>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</si>
  <si>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</si>
  <si>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</si>
  <si>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</si>
  <si>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</si>
  <si>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</si>
  <si>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</si>
  <si>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</si>
  <si>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</si>
  <si>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</si>
  <si>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</si>
  <si>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</si>
  <si>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</si>
  <si>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</si>
  <si>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</si>
  <si>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</si>
  <si>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</si>
  <si>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</si>
  <si>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</si>
  <si>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</si>
  <si>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</si>
  <si>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</si>
  <si>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</si>
  <si>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</si>
  <si>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</si>
  <si>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</si>
  <si>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</si>
  <si>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</si>
  <si>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</si>
  <si>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</si>
  <si>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</si>
  <si>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</si>
  <si>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</si>
  <si>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</si>
  <si>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</si>
  <si>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</si>
  <si>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</si>
  <si>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</si>
  <si>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</si>
  <si>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</si>
  <si>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</si>
  <si>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</si>
  <si>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</si>
  <si>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</si>
  <si>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</si>
  <si>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</si>
  <si>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泉佐野市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</si>
  <si>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</si>
  <si>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</si>
  <si>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</si>
  <si>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</si>
  <si>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</si>
  <si>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</si>
  <si>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</si>
  <si>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</si>
  <si>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</si>
  <si>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</si>
  <si>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</si>
  <si>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</si>
  <si>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</si>
  <si>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</si>
  <si>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</si>
  <si>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</si>
  <si>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</si>
  <si>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</si>
  <si>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</si>
  <si>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</si>
  <si>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</si>
  <si>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</si>
  <si>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</si>
  <si>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</si>
  <si>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</si>
  <si>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</si>
  <si>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</si>
  <si>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</si>
  <si>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</si>
  <si>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</si>
  <si>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</si>
  <si>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</si>
  <si>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</si>
  <si>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</si>
  <si>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</si>
  <si>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</si>
  <si>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</si>
  <si>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</si>
  <si>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</si>
  <si>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</si>
  <si>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</si>
  <si>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</si>
  <si>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</si>
  <si>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</si>
  <si>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</si>
  <si>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</si>
  <si>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</si>
  <si>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</si>
  <si>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</si>
  <si>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</si>
  <si>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</si>
  <si>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</si>
  <si>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</si>
  <si>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</si>
  <si>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</si>
  <si>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</si>
  <si>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</si>
  <si>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</si>
  <si>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</si>
  <si>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</si>
  <si>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</si>
  <si>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</si>
  <si>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</si>
  <si>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</si>
  <si>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</si>
  <si>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</si>
  <si>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</si>
  <si>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</si>
  <si>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</si>
  <si>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</si>
  <si>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</si>
  <si>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</si>
  <si>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</si>
  <si>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</si>
  <si>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</si>
  <si>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</si>
  <si>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</si>
  <si>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</si>
  <si>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</si>
  <si>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</si>
  <si>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</si>
  <si>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</si>
  <si>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</si>
  <si>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</si>
  <si>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</si>
  <si>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</si>
  <si>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</si>
  <si>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</si>
  <si>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</si>
  <si>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</si>
  <si>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</si>
  <si>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</si>
  <si>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</si>
  <si>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</si>
  <si>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</si>
  <si>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</si>
  <si>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</si>
  <si>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</si>
  <si>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</si>
  <si>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</si>
  <si>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</si>
  <si>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</si>
  <si>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</si>
  <si>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</si>
  <si>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</si>
  <si>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</si>
  <si>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</si>
  <si>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</si>
  <si>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</si>
  <si>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</si>
  <si>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</si>
  <si>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</si>
  <si>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</si>
  <si>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</si>
  <si>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</si>
  <si>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</si>
  <si>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大阪府泉佐野市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</si>
  <si>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</si>
  <si>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</si>
  <si>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</si>
  <si>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</si>
  <si>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</si>
  <si>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</si>
  <si>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</si>
  <si>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</si>
  <si>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</si>
  <si>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</si>
  <si>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</si>
  <si>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</si>
  <si>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</si>
  <si>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</si>
  <si>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</si>
  <si>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</si>
  <si>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</si>
  <si>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</si>
  <si>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</si>
  <si>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</si>
  <si>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</si>
  <si>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</si>
  <si>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</si>
  <si>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</si>
  <si>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</si>
  <si>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</si>
  <si>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</si>
  <si>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</si>
  <si>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</si>
  <si>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</si>
  <si>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</si>
  <si>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</si>
  <si>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</si>
  <si>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</si>
  <si>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</si>
  <si>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</si>
  <si>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</si>
  <si>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</si>
  <si>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</si>
  <si>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</si>
  <si>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</si>
  <si>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</si>
  <si>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</si>
  <si>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</si>
  <si>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</si>
  <si>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</si>
  <si>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</si>
  <si>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</si>
  <si>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</si>
  <si>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</si>
  <si>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</si>
  <si>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</si>
  <si>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</si>
  <si>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</si>
  <si>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</si>
  <si>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</si>
  <si>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</si>
  <si>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</si>
  <si>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</si>
  <si>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</si>
  <si>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</si>
  <si>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</si>
  <si>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</si>
  <si>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</si>
  <si>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</si>
  <si>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</si>
  <si>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</si>
  <si>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</si>
  <si>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</si>
  <si>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</si>
  <si>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</si>
  <si>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</si>
  <si>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</si>
  <si>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</si>
  <si>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</si>
  <si>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</si>
  <si>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</si>
  <si>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</si>
  <si>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</si>
  <si>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</si>
  <si>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</si>
  <si>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</si>
  <si>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</si>
  <si>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</si>
  <si>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</si>
  <si>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</si>
  <si>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</si>
  <si>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</si>
  <si>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</si>
  <si>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</si>
  <si>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</si>
  <si>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</si>
  <si>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</si>
  <si>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</si>
  <si>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</si>
  <si>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</si>
  <si>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</si>
  <si>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</si>
  <si>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</si>
  <si>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</si>
  <si>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</si>
  <si>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</si>
  <si>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</si>
  <si>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</si>
  <si>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</si>
  <si>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</si>
  <si>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</si>
  <si>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</si>
  <si>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</si>
  <si>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</si>
  <si>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</si>
  <si>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</si>
  <si>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</si>
  <si>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</si>
  <si>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</si>
  <si>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</si>
  <si>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</si>
  <si>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</si>
  <si>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</si>
  <si>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</si>
  <si>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</si>
  <si>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</si>
  <si>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</si>
  <si>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</si>
  <si>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</si>
  <si>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</si>
  <si>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</si>
  <si>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</si>
  <si>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</si>
  <si>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</si>
  <si>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</si>
  <si>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</si>
  <si>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</si>
  <si>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</si>
  <si>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</si>
  <si>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</si>
  <si>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</si>
  <si>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</si>
  <si>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</si>
  <si>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</si>
  <si>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</si>
  <si>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</si>
  <si>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</si>
  <si>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</si>
  <si>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</si>
  <si>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</si>
  <si>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</si>
  <si>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</si>
  <si>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</si>
  <si>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</si>
  <si>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</si>
  <si>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</si>
  <si>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大阪府泉佐野市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</si>
  <si>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</si>
  <si>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</si>
  <si>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</si>
  <si>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</si>
  <si>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</si>
  <si>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</si>
  <si>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</si>
  <si>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</si>
  <si>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</si>
  <si>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</si>
  <si>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</si>
  <si>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</si>
  <si>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</si>
  <si>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</si>
  <si>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</si>
  <si>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</si>
  <si>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</si>
  <si>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</si>
  <si>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</si>
  <si>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</si>
  <si>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</si>
  <si>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病院事業債管理特別会計</t>
    <phoneticPr fontId="5"/>
  </si>
  <si>
    <t>りんくう公園事業特別会計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</si>
  <si>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</si>
  <si>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</si>
  <si>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</si>
  <si>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</si>
  <si>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</si>
  <si>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</si>
  <si>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</si>
  <si>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</si>
  <si>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</si>
  <si>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</si>
  <si>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</si>
  <si>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</si>
  <si>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</si>
  <si>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</si>
  <si>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</si>
  <si>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</si>
  <si>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</si>
  <si>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</si>
  <si>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</si>
  <si>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</si>
  <si>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</si>
  <si>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</si>
  <si>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</si>
  <si>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</si>
  <si>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</si>
  <si>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</si>
  <si>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</si>
  <si>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</si>
  <si>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</si>
  <si>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</si>
  <si>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</si>
  <si>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</si>
  <si>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</si>
  <si>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</si>
  <si>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</si>
  <si>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</si>
  <si>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</si>
  <si>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</si>
  <si>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</si>
  <si>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</si>
  <si>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</si>
  <si>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</si>
  <si>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</si>
  <si>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</si>
  <si>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</si>
  <si>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</si>
  <si>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</si>
  <si>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</si>
  <si>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</si>
  <si>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</si>
  <si>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</si>
  <si>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</si>
  <si>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</si>
  <si>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</si>
  <si>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</si>
  <si>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</si>
  <si>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</si>
  <si>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</si>
  <si>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</si>
  <si>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</si>
  <si>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</si>
  <si>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</si>
  <si>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</si>
  <si>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</si>
  <si>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</si>
  <si>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</si>
  <si>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</si>
  <si>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</si>
  <si>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</si>
  <si>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</si>
  <si>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</si>
  <si>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</si>
  <si>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</si>
  <si>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</si>
  <si>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</si>
  <si>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</si>
  <si>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</si>
  <si>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</si>
  <si>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</si>
  <si>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</si>
  <si>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</si>
  <si>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</si>
  <si>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</si>
  <si>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</si>
  <si>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</si>
  <si>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</si>
  <si>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</si>
  <si>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</si>
  <si>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</si>
  <si>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</si>
  <si>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</si>
  <si>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</si>
  <si>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後期高齢者医療事業特別会計</t>
    <phoneticPr fontId="5"/>
  </si>
  <si>
    <t>-</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</si>
  <si>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</si>
  <si>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</si>
  <si>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</si>
  <si>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</si>
  <si>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</si>
  <si>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</si>
  <si>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</si>
  <si>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</si>
  <si>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</si>
  <si>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</si>
  <si>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</si>
  <si>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</si>
  <si>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</si>
  <si>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</si>
  <si>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</si>
  <si>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</si>
  <si>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</si>
  <si>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</si>
  <si>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</si>
  <si>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</si>
  <si>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</si>
  <si>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</si>
  <si>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</si>
  <si>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</si>
  <si>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</si>
  <si>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</si>
  <si>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</si>
  <si>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</si>
  <si>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</si>
  <si>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</si>
  <si>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</si>
  <si>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</si>
  <si>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</si>
  <si>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</si>
  <si>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</si>
  <si>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</si>
  <si>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</si>
  <si>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</si>
  <si>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</si>
  <si>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</si>
  <si>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</si>
  <si>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</si>
  <si>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</si>
  <si>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</si>
  <si>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</si>
  <si>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</si>
  <si>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</si>
  <si>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</si>
  <si>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</si>
  <si>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</si>
  <si>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</si>
  <si>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</si>
  <si>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</si>
  <si>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</si>
  <si>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</si>
  <si>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</si>
  <si>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</si>
  <si>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</si>
  <si>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</si>
  <si>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</si>
  <si>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</si>
  <si>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</si>
  <si>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</si>
  <si>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</si>
  <si>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</si>
  <si>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</si>
  <si>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</si>
  <si>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</si>
  <si>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</si>
  <si>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</si>
  <si>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</si>
  <si>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</si>
  <si>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</si>
  <si>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</si>
  <si>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</si>
  <si>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</si>
  <si>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</si>
  <si>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</si>
  <si>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</si>
  <si>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</si>
  <si>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</si>
  <si>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</si>
  <si>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</si>
  <si>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</si>
  <si>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</si>
  <si>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</si>
  <si>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水道事業会計</t>
  </si>
  <si>
    <t>国民健康保険事業特別会計</t>
  </si>
  <si>
    <t>下水道事業特別会計</t>
  </si>
  <si>
    <t>一般会計</t>
  </si>
  <si>
    <t>介護保険事業特別会計</t>
  </si>
  <si>
    <t>後期高齢者医療事業特別会計</t>
  </si>
  <si>
    <t>公共用地先行取得事業特別会計</t>
  </si>
  <si>
    <t>病院事業債管理特別会計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</si>
  <si>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</si>
  <si>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</si>
  <si>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</si>
  <si>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</si>
  <si>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</si>
  <si>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</si>
  <si>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</si>
  <si>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</si>
  <si>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</si>
  <si>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</si>
  <si>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</si>
  <si>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t>
    <phoneticPr fontId="2"/>
  </si>
  <si>
    <t>泉佐野市田尻町清掃組合</t>
    <rPh sb="0" eb="4">
      <t>イズミサノシ</t>
    </rPh>
    <rPh sb="4" eb="7">
      <t>タジリチョウ</t>
    </rPh>
    <rPh sb="7" eb="9">
      <t>セイソウ</t>
    </rPh>
    <rPh sb="9" eb="11">
      <t>クミアイ</t>
    </rPh>
    <phoneticPr fontId="2"/>
  </si>
  <si>
    <t>泉州南消防組合</t>
    <rPh sb="0" eb="2">
      <t>センシュウ</t>
    </rPh>
    <rPh sb="2" eb="3">
      <t>ミナミ</t>
    </rPh>
    <rPh sb="3" eb="5">
      <t>ショウボウ</t>
    </rPh>
    <rPh sb="5" eb="7">
      <t>クミアイ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</si>
  <si>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</si>
  <si>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</si>
  <si>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4">
      <t>スイドウジギョウ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</si>
  <si>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</si>
  <si>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t>
    <phoneticPr fontId="2"/>
  </si>
  <si>
    <t>泉佐野市土地開発公社</t>
    <rPh sb="0" eb="10">
      <t>イズミサノシトチカイハツコウシャ</t>
    </rPh>
    <phoneticPr fontId="2"/>
  </si>
  <si>
    <t>泉佐野市文化振興財団</t>
    <rPh sb="0" eb="4">
      <t>イズミサノシ</t>
    </rPh>
    <rPh sb="4" eb="6">
      <t>ブンカ</t>
    </rPh>
    <rPh sb="6" eb="8">
      <t>シンコウ</t>
    </rPh>
    <rPh sb="8" eb="10">
      <t>ザイダン</t>
    </rPh>
    <phoneticPr fontId="2"/>
  </si>
  <si>
    <t>泉佐野市ウォーターフロント</t>
    <rPh sb="0" eb="4">
      <t>イズミサノシ</t>
    </rPh>
    <phoneticPr fontId="2"/>
  </si>
  <si>
    <t>地方独立行政法人りんくう総合医療センター</t>
    <rPh sb="0" eb="8">
      <t>チホウドクリツギョウセイホウジン</t>
    </rPh>
    <rPh sb="12" eb="16">
      <t>ソウゴウイリョウ</t>
    </rPh>
    <phoneticPr fontId="2"/>
  </si>
  <si>
    <t>泉佐野電力</t>
    <rPh sb="0" eb="3">
      <t>イズミサノ</t>
    </rPh>
    <rPh sb="3" eb="5">
      <t>デンリョク</t>
    </rPh>
    <phoneticPr fontId="2"/>
  </si>
  <si>
    <t>-</t>
    <phoneticPr fontId="2"/>
  </si>
  <si>
    <t>-</t>
    <phoneticPr fontId="2"/>
  </si>
  <si>
    <t>-</t>
    <phoneticPr fontId="2"/>
  </si>
  <si>
    <t>-</t>
    <phoneticPr fontId="2"/>
  </si>
  <si>
    <t>公共施設整備等基金</t>
    <phoneticPr fontId="5"/>
  </si>
  <si>
    <t>教育振興基金</t>
    <phoneticPr fontId="5"/>
  </si>
  <si>
    <t>福祉基金</t>
    <phoneticPr fontId="5"/>
  </si>
  <si>
    <t>地域経済振興基金</t>
    <phoneticPr fontId="5"/>
  </si>
  <si>
    <t>環境衛生事業基金</t>
    <phoneticPr fontId="5"/>
  </si>
  <si>
    <t>-</t>
    <phoneticPr fontId="2"/>
  </si>
  <si>
    <t>-</t>
    <phoneticPr fontId="2"/>
  </si>
  <si>
    <t>-</t>
    <phoneticPr fontId="2"/>
  </si>
  <si>
    <t>-</t>
    <phoneticPr fontId="2"/>
  </si>
  <si>
    <t>泉佐野ガス</t>
    <rPh sb="0" eb="3">
      <t>イズミサノ</t>
    </rPh>
    <phoneticPr fontId="2"/>
  </si>
  <si>
    <t>-</t>
    <phoneticPr fontId="2"/>
  </si>
  <si>
    <t>株式会社さのたす</t>
    <rPh sb="0" eb="4">
      <t>カブシキガイシャ</t>
    </rPh>
    <phoneticPr fontId="2"/>
  </si>
  <si>
    <t>-</t>
    <phoneticPr fontId="2"/>
  </si>
  <si>
    <t>大阪府都市競艇企業団</t>
    <rPh sb="0" eb="10">
      <t>キョウテイトシキョウテイキギョウダン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</si>
  <si>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</si>
  <si>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</si>
  <si>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</si>
  <si>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平成29年度においては、類似団体内平均値より将来負担比率は高く、将来返済すべき借金等（負債）が大きい中で、公共施設の老朽化は着実に進行している。
　有形固定資産減価償却率は、まだ類似団体内平均値より低いものの、今後は維持更新の対策も必要となってくる。
　このため、中期財政運営方針に基づき、安定した財政運営を目指すとともに、公共施設等総合管理計画などに基づき、市民サービスの低下をまねかないように公共施設等の適正な管理に努めていく。
　なお、平成30年度及び令和元年度決算に係る固定資産台帳については、令和2年3月31日時点で未整備であるため、平成30年度及び令和元年度の本市の数値は表示していない。</t>
    <rPh sb="1" eb="3">
      <t>ヘイセイ</t>
    </rPh>
    <rPh sb="5" eb="7">
      <t>ネンド</t>
    </rPh>
    <rPh sb="13" eb="15">
      <t>ルイジ</t>
    </rPh>
    <rPh sb="15" eb="17">
      <t>ダンタイ</t>
    </rPh>
    <rPh sb="17" eb="18">
      <t>ナイ</t>
    </rPh>
    <rPh sb="18" eb="20">
      <t>ヘイキン</t>
    </rPh>
    <rPh sb="20" eb="21">
      <t>チ</t>
    </rPh>
    <rPh sb="23" eb="25">
      <t>ショウライ</t>
    </rPh>
    <rPh sb="25" eb="27">
      <t>フタン</t>
    </rPh>
    <rPh sb="27" eb="29">
      <t>ヒリツ</t>
    </rPh>
    <rPh sb="30" eb="31">
      <t>タカ</t>
    </rPh>
    <rPh sb="33" eb="35">
      <t>ショウライ</t>
    </rPh>
    <rPh sb="35" eb="37">
      <t>ヘンサイ</t>
    </rPh>
    <rPh sb="40" eb="42">
      <t>シャッキン</t>
    </rPh>
    <rPh sb="42" eb="43">
      <t>トウ</t>
    </rPh>
    <rPh sb="44" eb="46">
      <t>フサイ</t>
    </rPh>
    <rPh sb="48" eb="49">
      <t>オオ</t>
    </rPh>
    <rPh sb="51" eb="52">
      <t>ナカ</t>
    </rPh>
    <rPh sb="54" eb="56">
      <t>コウキョウ</t>
    </rPh>
    <rPh sb="56" eb="58">
      <t>シセツ</t>
    </rPh>
    <rPh sb="59" eb="62">
      <t>ロウキュウカ</t>
    </rPh>
    <rPh sb="63" eb="65">
      <t>チャクジツ</t>
    </rPh>
    <rPh sb="66" eb="68">
      <t>シンコウ</t>
    </rPh>
    <rPh sb="75" eb="77">
      <t>ユウケイ</t>
    </rPh>
    <rPh sb="77" eb="79">
      <t>コテイ</t>
    </rPh>
    <rPh sb="79" eb="81">
      <t>シサン</t>
    </rPh>
    <rPh sb="81" eb="83">
      <t>ゲンカ</t>
    </rPh>
    <rPh sb="83" eb="85">
      <t>ショウキャク</t>
    </rPh>
    <rPh sb="85" eb="86">
      <t>リツ</t>
    </rPh>
    <rPh sb="90" eb="92">
      <t>ルイジ</t>
    </rPh>
    <rPh sb="92" eb="94">
      <t>ダンタイ</t>
    </rPh>
    <rPh sb="94" eb="95">
      <t>ナイ</t>
    </rPh>
    <rPh sb="95" eb="97">
      <t>ヘイキン</t>
    </rPh>
    <rPh sb="97" eb="98">
      <t>チ</t>
    </rPh>
    <rPh sb="100" eb="101">
      <t>ヒク</t>
    </rPh>
    <rPh sb="106" eb="108">
      <t>コンゴ</t>
    </rPh>
    <rPh sb="109" eb="111">
      <t>イジ</t>
    </rPh>
    <rPh sb="111" eb="113">
      <t>コウシン</t>
    </rPh>
    <rPh sb="114" eb="116">
      <t>タイサク</t>
    </rPh>
    <rPh sb="117" eb="119">
      <t>ヒツヨウ</t>
    </rPh>
    <rPh sb="133" eb="135">
      <t>チュウキ</t>
    </rPh>
    <rPh sb="135" eb="137">
      <t>ザイセイ</t>
    </rPh>
    <rPh sb="137" eb="139">
      <t>ウンエイ</t>
    </rPh>
    <rPh sb="139" eb="141">
      <t>ホウシン</t>
    </rPh>
    <rPh sb="142" eb="143">
      <t>モト</t>
    </rPh>
    <rPh sb="146" eb="148">
      <t>アンテイ</t>
    </rPh>
    <rPh sb="150" eb="152">
      <t>ザイセイ</t>
    </rPh>
    <rPh sb="152" eb="154">
      <t>ウンエイ</t>
    </rPh>
    <rPh sb="155" eb="157">
      <t>メザ</t>
    </rPh>
    <rPh sb="163" eb="165">
      <t>コウキョウ</t>
    </rPh>
    <rPh sb="165" eb="167">
      <t>シセツ</t>
    </rPh>
    <rPh sb="167" eb="168">
      <t>トウ</t>
    </rPh>
    <rPh sb="168" eb="170">
      <t>ソウゴウ</t>
    </rPh>
    <rPh sb="170" eb="172">
      <t>カンリ</t>
    </rPh>
    <rPh sb="172" eb="174">
      <t>ケイカク</t>
    </rPh>
    <rPh sb="177" eb="178">
      <t>モト</t>
    </rPh>
    <rPh sb="181" eb="183">
      <t>シミン</t>
    </rPh>
    <rPh sb="188" eb="190">
      <t>テイカ</t>
    </rPh>
    <rPh sb="199" eb="201">
      <t>コウキョウ</t>
    </rPh>
    <rPh sb="201" eb="203">
      <t>シセツ</t>
    </rPh>
    <rPh sb="203" eb="204">
      <t>トウ</t>
    </rPh>
    <rPh sb="205" eb="207">
      <t>テキセイ</t>
    </rPh>
    <rPh sb="208" eb="210">
      <t>カンリ</t>
    </rPh>
    <rPh sb="211" eb="212">
      <t>ツト</t>
    </rPh>
    <rPh sb="222" eb="224">
      <t>ヘイセイ</t>
    </rPh>
    <rPh sb="226" eb="228">
      <t>ネンド</t>
    </rPh>
    <rPh sb="228" eb="229">
      <t>オヨ</t>
    </rPh>
    <rPh sb="230" eb="232">
      <t>レイワ</t>
    </rPh>
    <rPh sb="232" eb="234">
      <t>ガンネン</t>
    </rPh>
    <rPh sb="234" eb="235">
      <t>ド</t>
    </rPh>
    <rPh sb="235" eb="237">
      <t>ケッサン</t>
    </rPh>
    <rPh sb="238" eb="239">
      <t>カカ</t>
    </rPh>
    <rPh sb="240" eb="242">
      <t>コテイ</t>
    </rPh>
    <rPh sb="242" eb="244">
      <t>シサン</t>
    </rPh>
    <rPh sb="244" eb="246">
      <t>ダイチョウ</t>
    </rPh>
    <rPh sb="252" eb="254">
      <t>レイワ</t>
    </rPh>
    <rPh sb="255" eb="256">
      <t>ネン</t>
    </rPh>
    <rPh sb="257" eb="258">
      <t>ガツ</t>
    </rPh>
    <rPh sb="260" eb="261">
      <t>ニチ</t>
    </rPh>
    <rPh sb="261" eb="263">
      <t>ジテン</t>
    </rPh>
    <rPh sb="264" eb="267">
      <t>ミセイビ</t>
    </rPh>
    <rPh sb="273" eb="275">
      <t>ヘイセイ</t>
    </rPh>
    <rPh sb="277" eb="279">
      <t>ネンド</t>
    </rPh>
    <rPh sb="279" eb="280">
      <t>オヨ</t>
    </rPh>
    <rPh sb="281" eb="283">
      <t>レイワ</t>
    </rPh>
    <rPh sb="283" eb="285">
      <t>ガンネン</t>
    </rPh>
    <rPh sb="285" eb="286">
      <t>ド</t>
    </rPh>
    <rPh sb="287" eb="289">
      <t>ホンシ</t>
    </rPh>
    <rPh sb="290" eb="292">
      <t>スウチ</t>
    </rPh>
    <rPh sb="293" eb="295">
      <t>ヒョウジ</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</si>
  <si>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</si>
  <si>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</si>
  <si>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</si>
  <si>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</si>
  <si>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</si>
  <si>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</si>
  <si>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将来負担比率、実質公債費比率ともに類似団体内平均値を上回っており、高水準な地方債残高が大きな負担となっている。
　今後ピークを迎える公債費の負担を抑制するため、地方債の繰上償還の実施や計画的な事業実施による新規発行債の抑制に努めていく。
　このため、中期財政運営方針に基づき、安定した財政運営を目指すとともに、公共施設等総合管理計画に基づき、市民サービスの低下をまねかないように公共施設等の適正な管理に努めていく。</t>
    <rPh sb="1" eb="3">
      <t>ショウライ</t>
    </rPh>
    <rPh sb="3" eb="5">
      <t>フタン</t>
    </rPh>
    <rPh sb="5" eb="7">
      <t>ヒリツ</t>
    </rPh>
    <rPh sb="8" eb="10">
      <t>ジッシツ</t>
    </rPh>
    <rPh sb="10" eb="13">
      <t>コウサイヒ</t>
    </rPh>
    <rPh sb="13" eb="15">
      <t>ヒリツ</t>
    </rPh>
    <rPh sb="18" eb="20">
      <t>ルイジ</t>
    </rPh>
    <rPh sb="20" eb="22">
      <t>ダンタイ</t>
    </rPh>
    <rPh sb="22" eb="23">
      <t>ナイ</t>
    </rPh>
    <rPh sb="23" eb="25">
      <t>ヘイキン</t>
    </rPh>
    <rPh sb="25" eb="26">
      <t>チ</t>
    </rPh>
    <rPh sb="27" eb="29">
      <t>ウワマワ</t>
    </rPh>
    <rPh sb="34" eb="37">
      <t>コウスイジュン</t>
    </rPh>
    <rPh sb="38" eb="41">
      <t>チホウサイ</t>
    </rPh>
    <rPh sb="41" eb="43">
      <t>ザンダカ</t>
    </rPh>
    <rPh sb="44" eb="45">
      <t>オオ</t>
    </rPh>
    <rPh sb="47" eb="49">
      <t>フタン</t>
    </rPh>
    <rPh sb="58" eb="60">
      <t>コンゴ</t>
    </rPh>
    <rPh sb="64" eb="65">
      <t>ムカ</t>
    </rPh>
    <rPh sb="67" eb="70">
      <t>コウサイヒ</t>
    </rPh>
    <rPh sb="71" eb="73">
      <t>フタン</t>
    </rPh>
    <rPh sb="74" eb="76">
      <t>ヨクセイ</t>
    </rPh>
    <rPh sb="81" eb="84">
      <t>チホウサイ</t>
    </rPh>
    <rPh sb="85" eb="87">
      <t>クリアゲ</t>
    </rPh>
    <rPh sb="87" eb="89">
      <t>ショウカン</t>
    </rPh>
    <rPh sb="90" eb="92">
      <t>ジッシ</t>
    </rPh>
    <rPh sb="93" eb="96">
      <t>ケイカクテキ</t>
    </rPh>
    <rPh sb="97" eb="99">
      <t>ジギョウ</t>
    </rPh>
    <rPh sb="99" eb="101">
      <t>ジッシ</t>
    </rPh>
    <rPh sb="104" eb="106">
      <t>シンキ</t>
    </rPh>
    <rPh sb="106" eb="108">
      <t>ハッコウ</t>
    </rPh>
    <rPh sb="108" eb="109">
      <t>サイ</t>
    </rPh>
    <rPh sb="110" eb="112">
      <t>ヨクセイ</t>
    </rPh>
    <rPh sb="113" eb="114">
      <t>ツト</t>
    </rPh>
    <rPh sb="126" eb="128">
      <t>チュウキ</t>
    </rPh>
    <rPh sb="128" eb="130">
      <t>ザイセイ</t>
    </rPh>
    <rPh sb="130" eb="132">
      <t>ウンエイ</t>
    </rPh>
    <rPh sb="132" eb="134">
      <t>ホウシン</t>
    </rPh>
    <rPh sb="135" eb="136">
      <t>モト</t>
    </rPh>
    <rPh sb="139" eb="141">
      <t>アンテイ</t>
    </rPh>
    <rPh sb="143" eb="145">
      <t>ザイセイ</t>
    </rPh>
    <rPh sb="145" eb="147">
      <t>ウンエイ</t>
    </rPh>
    <rPh sb="148" eb="150">
      <t>メザ</t>
    </rPh>
    <rPh sb="156" eb="158">
      <t>コウキョウ</t>
    </rPh>
    <rPh sb="158" eb="160">
      <t>シセツ</t>
    </rPh>
    <rPh sb="160" eb="161">
      <t>トウ</t>
    </rPh>
    <rPh sb="161" eb="163">
      <t>ソウゴウ</t>
    </rPh>
    <rPh sb="163" eb="165">
      <t>カンリ</t>
    </rPh>
    <rPh sb="165" eb="167">
      <t>ケイカク</t>
    </rPh>
    <rPh sb="168" eb="169">
      <t>モト</t>
    </rPh>
    <rPh sb="172" eb="174">
      <t>シミン</t>
    </rPh>
    <rPh sb="179" eb="181">
      <t>テイカ</t>
    </rPh>
    <rPh sb="190" eb="192">
      <t>コウキョウ</t>
    </rPh>
    <rPh sb="192" eb="194">
      <t>シセツ</t>
    </rPh>
    <rPh sb="194" eb="195">
      <t>トウ</t>
    </rPh>
    <rPh sb="196" eb="198">
      <t>テキセイ</t>
    </rPh>
    <rPh sb="199" eb="201">
      <t>カンリ</t>
    </rPh>
    <rPh sb="202" eb="203">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</si>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</sst>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8"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0" fontId="18" fillId="0" borderId="12" xfId="16" applyFont="1" applyBorder="1" applyAlignment="1" applyProtection="1">
      <alignment horizontal="left" vertical="top" wrapText="1"/>
      <protection locked="0"/>
    </xf>
    <xf numFmtId="0" fontId="18" fillId="0" borderId="48" xfId="16" applyFont="1" applyBorder="1" applyAlignment="1" applyProtection="1">
      <alignment horizontal="left" vertical="top" wrapText="1"/>
      <protection locked="0"/>
    </xf>
    <xf numFmtId="0" fontId="18" fillId="0" borderId="64" xfId="16" applyFont="1" applyBorder="1" applyAlignment="1" applyProtection="1">
      <alignment horizontal="left" vertical="top" wrapText="1"/>
      <protection locked="0"/>
    </xf>
    <xf numFmtId="0" fontId="18" fillId="0" borderId="0" xfId="16" applyFont="1" applyAlignment="1" applyProtection="1">
      <alignment horizontal="left" vertical="top" wrapText="1"/>
      <protection locked="0"/>
    </xf>
    <xf numFmtId="0" fontId="18" fillId="0" borderId="38" xfId="16" applyFont="1" applyBorder="1" applyAlignment="1" applyProtection="1">
      <alignment horizontal="left" vertical="top" wrapText="1"/>
      <protection locked="0"/>
    </xf>
    <xf numFmtId="0" fontId="18" fillId="0" borderId="37" xfId="16" applyFont="1" applyBorder="1" applyAlignment="1" applyProtection="1">
      <alignment horizontal="left" vertical="top" wrapText="1"/>
      <protection locked="0"/>
    </xf>
    <xf numFmtId="0" fontId="18" fillId="0" borderId="54" xfId="16" applyFont="1" applyBorder="1" applyAlignment="1" applyProtection="1">
      <alignment horizontal="left" vertical="top" wrapText="1"/>
      <protection locked="0"/>
    </xf>
    <xf numFmtId="0" fontId="18" fillId="0" borderId="40" xfId="16" applyFont="1" applyBorder="1" applyAlignment="1" applyProtection="1">
      <alignment horizontal="left" vertical="top" wrapText="1"/>
      <protection locked="0"/>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44267</c:v>
                </c:pt>
                <c:pt idx="1">
                  <c:v>40879</c:v>
                </c:pt>
                <c:pt idx="2">
                  <c:v>42651</c:v>
                </c:pt>
                <c:pt idx="3">
                  <c:v>43226</c:v>
                </c:pt>
                <c:pt idx="4">
                  <c:v>42836</c:v>
                </c:pt>
              </c:numCache>
            </c:numRef>
          </c:val>
          <c:smooth val="0"/>
          <c:extLst>
            <c:ext xmlns:c16="http://schemas.microsoft.com/office/drawing/2014/chart" uri="{C3380CC4-5D6E-409C-BE32-E72D297353CC}">
              <c16:uniqueId val="{00000000-C0F7-47F7-BE9C-0D13DBBCAC4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21707</c:v>
                </c:pt>
                <c:pt idx="1">
                  <c:v>28173</c:v>
                </c:pt>
                <c:pt idx="2">
                  <c:v>46169</c:v>
                </c:pt>
                <c:pt idx="3">
                  <c:v>48901</c:v>
                </c:pt>
                <c:pt idx="4">
                  <c:v>57425</c:v>
                </c:pt>
              </c:numCache>
            </c:numRef>
          </c:val>
          <c:smooth val="0"/>
          <c:extLst>
            <c:ext xmlns:c16="http://schemas.microsoft.com/office/drawing/2014/chart" uri="{C3380CC4-5D6E-409C-BE32-E72D297353CC}">
              <c16:uniqueId val="{00000001-C0F7-47F7-BE9C-0D13DBBCAC4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0.24</c:v>
                </c:pt>
                <c:pt idx="1">
                  <c:v>0.25</c:v>
                </c:pt>
                <c:pt idx="2">
                  <c:v>0.25</c:v>
                </c:pt>
                <c:pt idx="3">
                  <c:v>0.27</c:v>
                </c:pt>
                <c:pt idx="4">
                  <c:v>0.56999999999999995</c:v>
                </c:pt>
              </c:numCache>
            </c:numRef>
          </c:val>
          <c:extLst>
            <c:ext xmlns:c16="http://schemas.microsoft.com/office/drawing/2014/chart" uri="{C3380CC4-5D6E-409C-BE32-E72D297353CC}">
              <c16:uniqueId val="{00000000-376C-4540-AAB7-E7C1E3D0119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5.97</c:v>
                </c:pt>
                <c:pt idx="1">
                  <c:v>5.92</c:v>
                </c:pt>
                <c:pt idx="2">
                  <c:v>6.1</c:v>
                </c:pt>
                <c:pt idx="3">
                  <c:v>7.02</c:v>
                </c:pt>
                <c:pt idx="4">
                  <c:v>7.99</c:v>
                </c:pt>
              </c:numCache>
            </c:numRef>
          </c:val>
          <c:extLst>
            <c:ext xmlns:c16="http://schemas.microsoft.com/office/drawing/2014/chart" uri="{C3380CC4-5D6E-409C-BE32-E72D297353CC}">
              <c16:uniqueId val="{00000001-376C-4540-AAB7-E7C1E3D0119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13.98</c:v>
                </c:pt>
                <c:pt idx="1">
                  <c:v>45.39</c:v>
                </c:pt>
                <c:pt idx="2">
                  <c:v>3.12</c:v>
                </c:pt>
                <c:pt idx="3">
                  <c:v>10.18</c:v>
                </c:pt>
                <c:pt idx="4">
                  <c:v>2.4900000000000002</c:v>
                </c:pt>
              </c:numCache>
            </c:numRef>
          </c:val>
          <c:smooth val="0"/>
          <c:extLst>
            <c:ext xmlns:c16="http://schemas.microsoft.com/office/drawing/2014/chart" uri="{C3380CC4-5D6E-409C-BE32-E72D297353CC}">
              <c16:uniqueId val="{00000002-376C-4540-AAB7-E7C1E3D0119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7048-4D64-A8FD-90F97E4E263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048-4D64-A8FD-90F97E4E263E}"/>
            </c:ext>
          </c:extLst>
        </c:ser>
        <c:ser>
          <c:idx val="2"/>
          <c:order val="2"/>
          <c:tx>
            <c:strRef>
              <c:f>データシート!$A$29</c:f>
              <c:strCache>
                <c:ptCount val="1"/>
                <c:pt idx="0">
                  <c:v>病院事業債管理特別会計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7048-4D64-A8FD-90F97E4E263E}"/>
            </c:ext>
          </c:extLst>
        </c:ser>
        <c:ser>
          <c:idx val="3"/>
          <c:order val="3"/>
          <c:tx>
            <c:strRef>
              <c:f>データシート!$A$30</c:f>
              <c:strCache>
                <c:ptCount val="1"/>
                <c:pt idx="0">
                  <c:v>公共用地先行取得事業特別会計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7048-4D64-A8FD-90F97E4E263E}"/>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0.06</c:v>
                </c:pt>
                <c:pt idx="2">
                  <c:v>#N/A</c:v>
                </c:pt>
                <c:pt idx="3">
                  <c:v>0.03</c:v>
                </c:pt>
                <c:pt idx="4">
                  <c:v>#N/A</c:v>
                </c:pt>
                <c:pt idx="5">
                  <c:v>0.03</c:v>
                </c:pt>
                <c:pt idx="6">
                  <c:v>#N/A</c:v>
                </c:pt>
                <c:pt idx="7">
                  <c:v>0.03</c:v>
                </c:pt>
                <c:pt idx="8">
                  <c:v>#N/A</c:v>
                </c:pt>
                <c:pt idx="9">
                  <c:v>0.02</c:v>
                </c:pt>
              </c:numCache>
            </c:numRef>
          </c:val>
          <c:extLst>
            <c:ext xmlns:c16="http://schemas.microsoft.com/office/drawing/2014/chart" uri="{C3380CC4-5D6E-409C-BE32-E72D297353CC}">
              <c16:uniqueId val="{00000004-7048-4D64-A8FD-90F97E4E263E}"/>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0.6</c:v>
                </c:pt>
                <c:pt idx="2">
                  <c:v>#N/A</c:v>
                </c:pt>
                <c:pt idx="3">
                  <c:v>1.21</c:v>
                </c:pt>
                <c:pt idx="4">
                  <c:v>#N/A</c:v>
                </c:pt>
                <c:pt idx="5">
                  <c:v>1.08</c:v>
                </c:pt>
                <c:pt idx="6">
                  <c:v>#N/A</c:v>
                </c:pt>
                <c:pt idx="7">
                  <c:v>0.54</c:v>
                </c:pt>
                <c:pt idx="8">
                  <c:v>#N/A</c:v>
                </c:pt>
                <c:pt idx="9">
                  <c:v>0.41</c:v>
                </c:pt>
              </c:numCache>
            </c:numRef>
          </c:val>
          <c:extLst>
            <c:ext xmlns:c16="http://schemas.microsoft.com/office/drawing/2014/chart" uri="{C3380CC4-5D6E-409C-BE32-E72D297353CC}">
              <c16:uniqueId val="{00000005-7048-4D64-A8FD-90F97E4E263E}"/>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0.23</c:v>
                </c:pt>
                <c:pt idx="2">
                  <c:v>#N/A</c:v>
                </c:pt>
                <c:pt idx="3">
                  <c:v>0.24</c:v>
                </c:pt>
                <c:pt idx="4">
                  <c:v>#N/A</c:v>
                </c:pt>
                <c:pt idx="5">
                  <c:v>0.25</c:v>
                </c:pt>
                <c:pt idx="6">
                  <c:v>#N/A</c:v>
                </c:pt>
                <c:pt idx="7">
                  <c:v>0.26</c:v>
                </c:pt>
                <c:pt idx="8">
                  <c:v>#N/A</c:v>
                </c:pt>
                <c:pt idx="9">
                  <c:v>0.56999999999999995</c:v>
                </c:pt>
              </c:numCache>
            </c:numRef>
          </c:val>
          <c:extLst>
            <c:ext xmlns:c16="http://schemas.microsoft.com/office/drawing/2014/chart" uri="{C3380CC4-5D6E-409C-BE32-E72D297353CC}">
              <c16:uniqueId val="{00000006-7048-4D64-A8FD-90F97E4E263E}"/>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1.1100000000000001</c:v>
                </c:pt>
                <c:pt idx="8">
                  <c:v>#N/A</c:v>
                </c:pt>
                <c:pt idx="9">
                  <c:v>2.52</c:v>
                </c:pt>
              </c:numCache>
            </c:numRef>
          </c:val>
          <c:extLst>
            <c:ext xmlns:c16="http://schemas.microsoft.com/office/drawing/2014/chart" uri="{C3380CC4-5D6E-409C-BE32-E72D297353CC}">
              <c16:uniqueId val="{00000007-7048-4D64-A8FD-90F97E4E263E}"/>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1.05</c:v>
                </c:pt>
                <c:pt idx="2">
                  <c:v>#N/A</c:v>
                </c:pt>
                <c:pt idx="3">
                  <c:v>0.81</c:v>
                </c:pt>
                <c:pt idx="4">
                  <c:v>#N/A</c:v>
                </c:pt>
                <c:pt idx="5">
                  <c:v>1.57</c:v>
                </c:pt>
                <c:pt idx="6">
                  <c:v>#N/A</c:v>
                </c:pt>
                <c:pt idx="7">
                  <c:v>1.76</c:v>
                </c:pt>
                <c:pt idx="8">
                  <c:v>#N/A</c:v>
                </c:pt>
                <c:pt idx="9">
                  <c:v>2.5299999999999998</c:v>
                </c:pt>
              </c:numCache>
            </c:numRef>
          </c:val>
          <c:extLst>
            <c:ext xmlns:c16="http://schemas.microsoft.com/office/drawing/2014/chart" uri="{C3380CC4-5D6E-409C-BE32-E72D297353CC}">
              <c16:uniqueId val="{00000008-7048-4D64-A8FD-90F97E4E263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4.82</c:v>
                </c:pt>
                <c:pt idx="2">
                  <c:v>#N/A</c:v>
                </c:pt>
                <c:pt idx="3">
                  <c:v>5.74</c:v>
                </c:pt>
                <c:pt idx="4">
                  <c:v>#N/A</c:v>
                </c:pt>
                <c:pt idx="5">
                  <c:v>6.07</c:v>
                </c:pt>
                <c:pt idx="6">
                  <c:v>#N/A</c:v>
                </c:pt>
                <c:pt idx="7">
                  <c:v>2.19</c:v>
                </c:pt>
                <c:pt idx="8">
                  <c:v>#N/A</c:v>
                </c:pt>
                <c:pt idx="9">
                  <c:v>3.02</c:v>
                </c:pt>
              </c:numCache>
            </c:numRef>
          </c:val>
          <c:extLst>
            <c:ext xmlns:c16="http://schemas.microsoft.com/office/drawing/2014/chart" uri="{C3380CC4-5D6E-409C-BE32-E72D297353CC}">
              <c16:uniqueId val="{00000009-7048-4D64-A8FD-90F97E4E263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5947</c:v>
                </c:pt>
                <c:pt idx="5">
                  <c:v>5526</c:v>
                </c:pt>
                <c:pt idx="8">
                  <c:v>5655</c:v>
                </c:pt>
                <c:pt idx="11">
                  <c:v>5567</c:v>
                </c:pt>
                <c:pt idx="14">
                  <c:v>5539</c:v>
                </c:pt>
              </c:numCache>
            </c:numRef>
          </c:val>
          <c:extLst>
            <c:ext xmlns:c16="http://schemas.microsoft.com/office/drawing/2014/chart" uri="{C3380CC4-5D6E-409C-BE32-E72D297353CC}">
              <c16:uniqueId val="{00000000-7C42-45D7-A17E-FEDC30BFA28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6</c:v>
                </c:pt>
                <c:pt idx="3">
                  <c:v>1</c:v>
                </c:pt>
                <c:pt idx="6">
                  <c:v>0</c:v>
                </c:pt>
                <c:pt idx="9">
                  <c:v>0</c:v>
                </c:pt>
                <c:pt idx="12">
                  <c:v>0</c:v>
                </c:pt>
              </c:numCache>
            </c:numRef>
          </c:val>
          <c:extLst>
            <c:ext xmlns:c16="http://schemas.microsoft.com/office/drawing/2014/chart" uri="{C3380CC4-5D6E-409C-BE32-E72D297353CC}">
              <c16:uniqueId val="{00000001-7C42-45D7-A17E-FEDC30BFA28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27</c:v>
                </c:pt>
                <c:pt idx="3">
                  <c:v>28</c:v>
                </c:pt>
                <c:pt idx="6">
                  <c:v>31</c:v>
                </c:pt>
                <c:pt idx="9">
                  <c:v>31</c:v>
                </c:pt>
                <c:pt idx="12">
                  <c:v>31</c:v>
                </c:pt>
              </c:numCache>
            </c:numRef>
          </c:val>
          <c:extLst>
            <c:ext xmlns:c16="http://schemas.microsoft.com/office/drawing/2014/chart" uri="{C3380CC4-5D6E-409C-BE32-E72D297353CC}">
              <c16:uniqueId val="{00000002-7C42-45D7-A17E-FEDC30BFA28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c:v>
                </c:pt>
                <c:pt idx="3">
                  <c:v>44</c:v>
                </c:pt>
                <c:pt idx="6">
                  <c:v>67</c:v>
                </c:pt>
                <c:pt idx="9">
                  <c:v>84</c:v>
                </c:pt>
                <c:pt idx="12">
                  <c:v>84</c:v>
                </c:pt>
              </c:numCache>
            </c:numRef>
          </c:val>
          <c:extLst>
            <c:ext xmlns:c16="http://schemas.microsoft.com/office/drawing/2014/chart" uri="{C3380CC4-5D6E-409C-BE32-E72D297353CC}">
              <c16:uniqueId val="{00000003-7C42-45D7-A17E-FEDC30BFA28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1253</c:v>
                </c:pt>
                <c:pt idx="3">
                  <c:v>1301</c:v>
                </c:pt>
                <c:pt idx="6">
                  <c:v>1320</c:v>
                </c:pt>
                <c:pt idx="9">
                  <c:v>1352</c:v>
                </c:pt>
                <c:pt idx="12">
                  <c:v>1378</c:v>
                </c:pt>
              </c:numCache>
            </c:numRef>
          </c:val>
          <c:extLst>
            <c:ext xmlns:c16="http://schemas.microsoft.com/office/drawing/2014/chart" uri="{C3380CC4-5D6E-409C-BE32-E72D297353CC}">
              <c16:uniqueId val="{00000004-7C42-45D7-A17E-FEDC30BFA28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C42-45D7-A17E-FEDC30BFA28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C42-45D7-A17E-FEDC30BFA28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8690</c:v>
                </c:pt>
                <c:pt idx="3">
                  <c:v>7792</c:v>
                </c:pt>
                <c:pt idx="6">
                  <c:v>7107</c:v>
                </c:pt>
                <c:pt idx="9">
                  <c:v>6922</c:v>
                </c:pt>
                <c:pt idx="12">
                  <c:v>6341</c:v>
                </c:pt>
              </c:numCache>
            </c:numRef>
          </c:val>
          <c:extLst>
            <c:ext xmlns:c16="http://schemas.microsoft.com/office/drawing/2014/chart" uri="{C3380CC4-5D6E-409C-BE32-E72D297353CC}">
              <c16:uniqueId val="{00000007-7C42-45D7-A17E-FEDC30BFA28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4034</c:v>
                </c:pt>
                <c:pt idx="2">
                  <c:v>#N/A</c:v>
                </c:pt>
                <c:pt idx="3">
                  <c:v>#N/A</c:v>
                </c:pt>
                <c:pt idx="4">
                  <c:v>3640</c:v>
                </c:pt>
                <c:pt idx="5">
                  <c:v>#N/A</c:v>
                </c:pt>
                <c:pt idx="6">
                  <c:v>#N/A</c:v>
                </c:pt>
                <c:pt idx="7">
                  <c:v>2870</c:v>
                </c:pt>
                <c:pt idx="8">
                  <c:v>#N/A</c:v>
                </c:pt>
                <c:pt idx="9">
                  <c:v>#N/A</c:v>
                </c:pt>
                <c:pt idx="10">
                  <c:v>2822</c:v>
                </c:pt>
                <c:pt idx="11">
                  <c:v>#N/A</c:v>
                </c:pt>
                <c:pt idx="12">
                  <c:v>#N/A</c:v>
                </c:pt>
                <c:pt idx="13">
                  <c:v>2295</c:v>
                </c:pt>
                <c:pt idx="14">
                  <c:v>#N/A</c:v>
                </c:pt>
              </c:numCache>
            </c:numRef>
          </c:val>
          <c:smooth val="0"/>
          <c:extLst>
            <c:ext xmlns:c16="http://schemas.microsoft.com/office/drawing/2014/chart" uri="{C3380CC4-5D6E-409C-BE32-E72D297353CC}">
              <c16:uniqueId val="{00000008-7C42-45D7-A17E-FEDC30BFA28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41007</c:v>
                </c:pt>
                <c:pt idx="5">
                  <c:v>41095</c:v>
                </c:pt>
                <c:pt idx="8">
                  <c:v>41664</c:v>
                </c:pt>
                <c:pt idx="11">
                  <c:v>41293</c:v>
                </c:pt>
                <c:pt idx="14">
                  <c:v>40327</c:v>
                </c:pt>
              </c:numCache>
            </c:numRef>
          </c:val>
          <c:extLst>
            <c:ext xmlns:c16="http://schemas.microsoft.com/office/drawing/2014/chart" uri="{C3380CC4-5D6E-409C-BE32-E72D297353CC}">
              <c16:uniqueId val="{00000000-56AD-4299-8BCB-0211D9237CE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20966</c:v>
                </c:pt>
                <c:pt idx="5">
                  <c:v>20244</c:v>
                </c:pt>
                <c:pt idx="8">
                  <c:v>22256</c:v>
                </c:pt>
                <c:pt idx="11">
                  <c:v>21414</c:v>
                </c:pt>
                <c:pt idx="14">
                  <c:v>21172</c:v>
                </c:pt>
              </c:numCache>
            </c:numRef>
          </c:val>
          <c:extLst>
            <c:ext xmlns:c16="http://schemas.microsoft.com/office/drawing/2014/chart" uri="{C3380CC4-5D6E-409C-BE32-E72D297353CC}">
              <c16:uniqueId val="{00000001-56AD-4299-8BCB-0211D9237CE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18469</c:v>
                </c:pt>
                <c:pt idx="5">
                  <c:v>9155</c:v>
                </c:pt>
                <c:pt idx="8">
                  <c:v>11497</c:v>
                </c:pt>
                <c:pt idx="11">
                  <c:v>29836</c:v>
                </c:pt>
                <c:pt idx="14">
                  <c:v>19220</c:v>
                </c:pt>
              </c:numCache>
            </c:numRef>
          </c:val>
          <c:extLst>
            <c:ext xmlns:c16="http://schemas.microsoft.com/office/drawing/2014/chart" uri="{C3380CC4-5D6E-409C-BE32-E72D297353CC}">
              <c16:uniqueId val="{00000002-56AD-4299-8BCB-0211D9237CE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6AD-4299-8BCB-0211D9237CE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6AD-4299-8BCB-0211D9237CE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4227</c:v>
                </c:pt>
                <c:pt idx="3">
                  <c:v>4555</c:v>
                </c:pt>
                <c:pt idx="6">
                  <c:v>4405</c:v>
                </c:pt>
                <c:pt idx="9">
                  <c:v>3825</c:v>
                </c:pt>
                <c:pt idx="12">
                  <c:v>3446</c:v>
                </c:pt>
              </c:numCache>
            </c:numRef>
          </c:val>
          <c:extLst>
            <c:ext xmlns:c16="http://schemas.microsoft.com/office/drawing/2014/chart" uri="{C3380CC4-5D6E-409C-BE32-E72D297353CC}">
              <c16:uniqueId val="{00000005-56AD-4299-8BCB-0211D9237CE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5352</c:v>
                </c:pt>
                <c:pt idx="3">
                  <c:v>5488</c:v>
                </c:pt>
                <c:pt idx="6">
                  <c:v>5470</c:v>
                </c:pt>
                <c:pt idx="9">
                  <c:v>5102</c:v>
                </c:pt>
                <c:pt idx="12">
                  <c:v>5214</c:v>
                </c:pt>
              </c:numCache>
            </c:numRef>
          </c:val>
          <c:extLst>
            <c:ext xmlns:c16="http://schemas.microsoft.com/office/drawing/2014/chart" uri="{C3380CC4-5D6E-409C-BE32-E72D297353CC}">
              <c16:uniqueId val="{00000006-56AD-4299-8BCB-0211D9237CE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457</c:v>
                </c:pt>
                <c:pt idx="3">
                  <c:v>552</c:v>
                </c:pt>
                <c:pt idx="6">
                  <c:v>667</c:v>
                </c:pt>
                <c:pt idx="9">
                  <c:v>660</c:v>
                </c:pt>
                <c:pt idx="12">
                  <c:v>616</c:v>
                </c:pt>
              </c:numCache>
            </c:numRef>
          </c:val>
          <c:extLst>
            <c:ext xmlns:c16="http://schemas.microsoft.com/office/drawing/2014/chart" uri="{C3380CC4-5D6E-409C-BE32-E72D297353CC}">
              <c16:uniqueId val="{00000007-56AD-4299-8BCB-0211D9237CE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19359</c:v>
                </c:pt>
                <c:pt idx="3">
                  <c:v>18622</c:v>
                </c:pt>
                <c:pt idx="6">
                  <c:v>17858</c:v>
                </c:pt>
                <c:pt idx="9">
                  <c:v>17328</c:v>
                </c:pt>
                <c:pt idx="12">
                  <c:v>16873</c:v>
                </c:pt>
              </c:numCache>
            </c:numRef>
          </c:val>
          <c:extLst>
            <c:ext xmlns:c16="http://schemas.microsoft.com/office/drawing/2014/chart" uri="{C3380CC4-5D6E-409C-BE32-E72D297353CC}">
              <c16:uniqueId val="{00000008-56AD-4299-8BCB-0211D9237CE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248</c:v>
                </c:pt>
                <c:pt idx="3">
                  <c:v>224</c:v>
                </c:pt>
                <c:pt idx="6">
                  <c:v>197</c:v>
                </c:pt>
                <c:pt idx="9">
                  <c:v>170</c:v>
                </c:pt>
                <c:pt idx="12">
                  <c:v>141</c:v>
                </c:pt>
              </c:numCache>
            </c:numRef>
          </c:val>
          <c:extLst>
            <c:ext xmlns:c16="http://schemas.microsoft.com/office/drawing/2014/chart" uri="{C3380CC4-5D6E-409C-BE32-E72D297353CC}">
              <c16:uniqueId val="{00000009-56AD-4299-8BCB-0211D9237CE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87463</c:v>
                </c:pt>
                <c:pt idx="3">
                  <c:v>74953</c:v>
                </c:pt>
                <c:pt idx="6">
                  <c:v>75754</c:v>
                </c:pt>
                <c:pt idx="9">
                  <c:v>72426</c:v>
                </c:pt>
                <c:pt idx="12">
                  <c:v>70320</c:v>
                </c:pt>
              </c:numCache>
            </c:numRef>
          </c:val>
          <c:extLst>
            <c:ext xmlns:c16="http://schemas.microsoft.com/office/drawing/2014/chart" uri="{C3380CC4-5D6E-409C-BE32-E72D297353CC}">
              <c16:uniqueId val="{0000000A-56AD-4299-8BCB-0211D9237CE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36663</c:v>
                </c:pt>
                <c:pt idx="2">
                  <c:v>#N/A</c:v>
                </c:pt>
                <c:pt idx="3">
                  <c:v>#N/A</c:v>
                </c:pt>
                <c:pt idx="4">
                  <c:v>33900</c:v>
                </c:pt>
                <c:pt idx="5">
                  <c:v>#N/A</c:v>
                </c:pt>
                <c:pt idx="6">
                  <c:v>#N/A</c:v>
                </c:pt>
                <c:pt idx="7">
                  <c:v>28934</c:v>
                </c:pt>
                <c:pt idx="8">
                  <c:v>#N/A</c:v>
                </c:pt>
                <c:pt idx="9">
                  <c:v>#N/A</c:v>
                </c:pt>
                <c:pt idx="10">
                  <c:v>6967</c:v>
                </c:pt>
                <c:pt idx="11">
                  <c:v>#N/A</c:v>
                </c:pt>
                <c:pt idx="12">
                  <c:v>#N/A</c:v>
                </c:pt>
                <c:pt idx="13">
                  <c:v>15892</c:v>
                </c:pt>
                <c:pt idx="14">
                  <c:v>#N/A</c:v>
                </c:pt>
              </c:numCache>
            </c:numRef>
          </c:val>
          <c:smooth val="0"/>
          <c:extLst>
            <c:ext xmlns:c16="http://schemas.microsoft.com/office/drawing/2014/chart" uri="{C3380CC4-5D6E-409C-BE32-E72D297353CC}">
              <c16:uniqueId val="{0000000B-56AD-4299-8BCB-0211D9237CE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1376</c:v>
                </c:pt>
                <c:pt idx="1">
                  <c:v>1590</c:v>
                </c:pt>
                <c:pt idx="2">
                  <c:v>1859</c:v>
                </c:pt>
              </c:numCache>
            </c:numRef>
          </c:val>
          <c:extLst>
            <c:ext xmlns:c16="http://schemas.microsoft.com/office/drawing/2014/chart" uri="{C3380CC4-5D6E-409C-BE32-E72D297353CC}">
              <c16:uniqueId val="{00000000-9E12-433D-9B57-31F5B5A1E90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2518</c:v>
                </c:pt>
                <c:pt idx="1">
                  <c:v>686</c:v>
                </c:pt>
                <c:pt idx="2">
                  <c:v>566</c:v>
                </c:pt>
              </c:numCache>
            </c:numRef>
          </c:val>
          <c:extLst>
            <c:ext xmlns:c16="http://schemas.microsoft.com/office/drawing/2014/chart" uri="{C3380CC4-5D6E-409C-BE32-E72D297353CC}">
              <c16:uniqueId val="{00000001-9E12-433D-9B57-31F5B5A1E90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6699</c:v>
                </c:pt>
                <c:pt idx="1">
                  <c:v>26443</c:v>
                </c:pt>
                <c:pt idx="2">
                  <c:v>15555</c:v>
                </c:pt>
              </c:numCache>
            </c:numRef>
          </c:val>
          <c:extLst>
            <c:ext xmlns:c16="http://schemas.microsoft.com/office/drawing/2014/chart" uri="{C3380CC4-5D6E-409C-BE32-E72D297353CC}">
              <c16:uniqueId val="{00000002-9E12-433D-9B57-31F5B5A1E90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{CB4307D0-998B-40A3-8DA8-A3403B38E66C}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FB0F-494F-835D-C4204B3FA84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{40234D3E-F370-4618-B470-28E8AEE55CD8}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B0F-494F-835D-C4204B3FA84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{8EB4126E-DF92-4E2B-B072-2B65C26B7995}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B0F-494F-835D-C4204B3FA84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{BB6DC035-981E-4374-9A03-1A8D69669598}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B0F-494F-835D-C4204B3FA84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{E91F1C98-57DA-4424-93A1-82459EDBCC83}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B0F-494F-835D-C4204B3FA84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{6DCCDF0D-A91C-4E96-85E6-414E3BE52928}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FB0F-494F-835D-C4204B3FA84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{07C53E9A-4DE4-4900-B3CB-C1F34267B2A8}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FB0F-494F-835D-C4204B3FA84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{E166E46A-C84F-41C6-8836-2562671E4AE7}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FB0F-494F-835D-C4204B3FA84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{0A541002-DBA8-4905-A701-67369362359F}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FB0F-494F-835D-C4204B3FA84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55</c:v>
                </c:pt>
                <c:pt idx="16">
                  <c:v>56.9</c:v>
                </c:pt>
              </c:numCache>
            </c:numRef>
          </c:xVal>
          <c:yVal>
            <c:numRef>
              <c:f>公会計指標分析・財政指標組合せ分析表!$BP$51:$DC$51</c:f>
              <c:numCache>
                <c:formatCode>#,##0.0;"▲ "#,##0.0</c:formatCode>
                <c:ptCount val="40"/>
                <c:pt idx="8">
                  <c:v>176.2</c:v>
                </c:pt>
                <c:pt idx="16">
                  <c:v>149.1</c:v>
                </c:pt>
              </c:numCache>
            </c:numRef>
          </c:yVal>
          <c:smooth val="0"/>
          <c:extLst>
            <c:ext xmlns:c16="http://schemas.microsoft.com/office/drawing/2014/chart" uri="{C3380CC4-5D6E-409C-BE32-E72D297353CC}">
              <c16:uniqueId val="{00000009-FB0F-494F-835D-C4204B3FA84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{88D4E0F0-58DF-4A0D-B245-7942C474396F}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FB0F-494F-835D-C4204B3FA84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{AD7EA41F-BD6C-46B1-BEFF-BDC32E5423FF}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B0F-494F-835D-C4204B3FA84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{3D2DC52D-E7E7-4AED-9446-1600A1F6B8EC}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B0F-494F-835D-C4204B3FA84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{8E5776A8-DB49-41AE-AC5E-E188F8679237}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B0F-494F-835D-C4204B3FA84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{8B9367E1-82BA-4992-BE13-00A8C43A7215}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B0F-494F-835D-C4204B3FA84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{24139E4A-2227-4ED1-9CEE-5FC7E5679813}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FB0F-494F-835D-C4204B3FA84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{2813807F-B00C-4579-9E20-508F9437D6B0}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FB0F-494F-835D-C4204B3FA84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{07A9AF15-25BD-48B9-87F8-C9F9C3ACA12C}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FB0F-494F-835D-C4204B3FA84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{D802E108-5C97-4CA8-998E-3D1B8358BF94}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FB0F-494F-835D-C4204B3FA84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60.1</c:v>
                </c:pt>
                <c:pt idx="16">
                  <c:v>61.2</c:v>
                </c:pt>
              </c:numCache>
            </c:numRef>
          </c:xVal>
          <c:yVal>
            <c:numRef>
              <c:f>公会計指標分析・財政指標組合せ分析表!$BP$55:$DC$55</c:f>
              <c:numCache>
                <c:formatCode>#,##0.0;"▲ "#,##0.0</c:formatCode>
                <c:ptCount val="40"/>
                <c:pt idx="8">
                  <c:v>15</c:v>
                </c:pt>
                <c:pt idx="16">
                  <c:v>12.2</c:v>
                </c:pt>
              </c:numCache>
            </c:numRef>
          </c:yVal>
          <c:smooth val="0"/>
          <c:extLst>
            <c:ext xmlns:c16="http://schemas.microsoft.com/office/drawing/2014/chart" uri="{C3380CC4-5D6E-409C-BE32-E72D297353CC}">
              <c16:uniqueId val="{00000013-FB0F-494F-835D-C4204B3FA84A}"/>
            </c:ext>
          </c:extLst>
        </c:ser>
        <c:dLbls>
          <c:showLegendKey val="0"/>
          <c:showVal val="1"/>
          <c:showCatName val="0"/>
          <c:showSerName val="0"/>
          <c:showPercent val="0"/>
          <c:showBubbleSize val="0"/>
        </c:dLbls>
        <c:axId val="46179840"/>
        <c:axId val="46181760"/>
      </c:scatterChart>
      <c:valAx>
        <c:axId val="46179840"/>
        <c:scaling>
          <c:orientation val="minMax"/>
          <c:max val="61.800000000000004"/>
          <c:min val="54.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1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26.2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{82744C60-4C89-464E-B708-5D80D5BC92E4}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0C5-4FF7-820B-52D1BC2FBAC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{F0387210-1DDE-4BBB-B0FB-5437C4EF8F2B}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0C5-4FF7-820B-52D1BC2FBAC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{CFFC270E-AF88-430F-9AC4-F8DA69A22792}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0C5-4FF7-820B-52D1BC2FBAC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{7D10F9AE-CA4A-4BBB-840B-AD482F3F73E4}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0C5-4FF7-820B-52D1BC2FBAC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{59B78941-F139-4F23-BCAA-0E0BF9E4CFA1}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0C5-4FF7-820B-52D1BC2FBAC4}"/>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{F45464DE-E947-47B2-8C1C-76BC505C419F}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0C5-4FF7-820B-52D1BC2FBAC4}"/>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{87D96DE3-85C1-490E-A4D3-8C00DB996CA3}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0C5-4FF7-820B-52D1BC2FBAC4}"/>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{4EFC2A43-902B-4CEC-A8DD-474208161ACA}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0C5-4FF7-820B-52D1BC2FBAC4}"/>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{3A900B1C-23BE-4BE5-A155-20B4433ED60E}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0C5-4FF7-820B-52D1BC2FBAC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22.4</c:v>
                </c:pt>
                <c:pt idx="8">
                  <c:v>20.9</c:v>
                </c:pt>
                <c:pt idx="16">
                  <c:v>18.2</c:v>
                </c:pt>
                <c:pt idx="24">
                  <c:v>16</c:v>
                </c:pt>
                <c:pt idx="32">
                  <c:v>13.5</c:v>
                </c:pt>
              </c:numCache>
            </c:numRef>
          </c:xVal>
          <c:yVal>
            <c:numRef>
              <c:f>公会計指標分析・財政指標組合せ分析表!$BP$73:$DC$73</c:f>
              <c:numCache>
                <c:formatCode>#,##0.0;"▲ "#,##0.0</c:formatCode>
                <c:ptCount val="40"/>
                <c:pt idx="0">
                  <c:v>191.6</c:v>
                </c:pt>
                <c:pt idx="8">
                  <c:v>176.2</c:v>
                </c:pt>
                <c:pt idx="16">
                  <c:v>149.1</c:v>
                </c:pt>
                <c:pt idx="24">
                  <c:v>35.700000000000003</c:v>
                </c:pt>
                <c:pt idx="32">
                  <c:v>79.3</c:v>
                </c:pt>
              </c:numCache>
            </c:numRef>
          </c:yVal>
          <c:smooth val="0"/>
          <c:extLst>
            <c:ext xmlns:c16="http://schemas.microsoft.com/office/drawing/2014/chart" uri="{C3380CC4-5D6E-409C-BE32-E72D297353CC}">
              <c16:uniqueId val="{00000009-30C5-4FF7-820B-52D1BC2FBAC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4289402011597273E-2"/>
                  <c:y val="-8.3438705342189681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{3E74F5DD-1C8A-4692-BA7D-F69A8A04DFE3}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0C5-4FF7-820B-52D1BC2FBAC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{A85FAB69-00A9-4489-A5ED-F811864CCECD}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0C5-4FF7-820B-52D1BC2FBAC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{A955028C-B300-40B9-8CF5-494D5C90CA6D}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0C5-4FF7-820B-52D1BC2FBAC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{E900EE2F-4FBC-4537-B62A-E2C8FF557D6C}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0C5-4FF7-820B-52D1BC2FBAC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{F00800FE-AA57-42F8-A805-3794C0FC0F81}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0C5-4FF7-820B-52D1BC2FBAC4}"/>
                </c:ext>
              </c:extLst>
            </c:dLbl>
            <c:dLbl>
              <c:idx val="8"/>
              <c:layout>
                <c:manualLayout>
                  <c:x val="-3.9106581226624026E-2"/>
                  <c:y val="-5.8628905813863409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{4EBEAC8A-6FB9-43F2-83CE-14A26CF6E020}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0C5-4FF7-820B-52D1BC2FBAC4}"/>
                </c:ext>
              </c:extLst>
            </c:dLbl>
            <c:dLbl>
              <c:idx val="16"/>
              <c:layout>
                <c:manualLayout>
                  <c:x val="-3.1697991619110633E-2"/>
                  <c:y val="-0.10099598810061189"/>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{7DC622E8-67FF-4A39-B37B-0557EB2F3E8E}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0C5-4FF7-820B-52D1BC2FBAC4}"/>
                </c:ext>
              </c:extLst>
            </c:dLbl>
            <c:dLbl>
              <c:idx val="24"/>
              <c:layout>
                <c:manualLayout>
                  <c:x val="-3.1697991619110633E-2"/>
                  <c:y val="-1.621216282955018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{4B00324E-3F51-4BAA-A455-241B0C47B36E}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0C5-4FF7-820B-52D1BC2FBAC4}"/>
                </c:ext>
              </c:extLst>
            </c:dLbl>
            <c:dLbl>
              <c:idx val="32"/>
              <c:layout>
                <c:manualLayout>
                  <c:x val="-3.1570342725075584E-2"/>
                  <c:y val="-5.2806959621400543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{A22B9298-83F5-4BA4-9D10-CE379B8DD3F9}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0C5-4FF7-820B-52D1BC2FBAC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5.3</c:v>
                </c:pt>
                <c:pt idx="8">
                  <c:v>5</c:v>
                </c:pt>
                <c:pt idx="16">
                  <c:v>4.8</c:v>
                </c:pt>
                <c:pt idx="24">
                  <c:v>4.5</c:v>
                </c:pt>
                <c:pt idx="32">
                  <c:v>4.2</c:v>
                </c:pt>
              </c:numCache>
            </c:numRef>
          </c:xVal>
          <c:yVal>
            <c:numRef>
              <c:f>公会計指標分析・財政指標組合せ分析表!$BP$77:$DC$77</c:f>
              <c:numCache>
                <c:formatCode>#,##0.0;"▲ "#,##0.0</c:formatCode>
                <c:ptCount val="40"/>
                <c:pt idx="0">
                  <c:v>17.8</c:v>
                </c:pt>
                <c:pt idx="8">
                  <c:v>15</c:v>
                </c:pt>
                <c:pt idx="16">
                  <c:v>12.2</c:v>
                </c:pt>
                <c:pt idx="24">
                  <c:v>5</c:v>
                </c:pt>
                <c:pt idx="32">
                  <c:v>5.4</c:v>
                </c:pt>
              </c:numCache>
            </c:numRef>
          </c:yVal>
          <c:smooth val="0"/>
          <c:extLst>
            <c:ext xmlns:c16="http://schemas.microsoft.com/office/drawing/2014/chart" uri="{C3380CC4-5D6E-409C-BE32-E72D297353CC}">
              <c16:uniqueId val="{00000013-30C5-4FF7-820B-52D1BC2FBAC4}"/>
            </c:ext>
          </c:extLst>
        </c:ser>
        <c:dLbls>
          <c:showLegendKey val="0"/>
          <c:showVal val="1"/>
          <c:showCatName val="0"/>
          <c:showSerName val="0"/>
          <c:showPercent val="0"/>
          <c:showBubbleSize val="0"/>
        </c:dLbls>
        <c:axId val="84219776"/>
        <c:axId val="84234240"/>
      </c:scatterChart>
      <c:valAx>
        <c:axId val="84219776"/>
        <c:scaling>
          <c:orientation val="minMax"/>
          <c:max val="24"/>
          <c:min val="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3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大阪府泉佐野市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空港開港に合わせ、遅れていた都市基盤整備を進め、その財源に地方債を活用したことにより元利償還金等の額が非常に大きい。これは、総合文化センターの建設及び空港対岸の「りんくうタウン」の造成に関して雨水整備を最優先で進めたことにより公営企業債（下水道事業会計）の元利償還金に対する繰入金が多額となっていることが主たる要因であ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年度は、</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繰上償還の実施や</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過去に発行した市債の一部の償還が終了したことなどにより、実質公債費比率の分子となる額が減少している。今後も、中期財政運営方針に基づき、計画的な地方債の発行を行うことで、公債費の抑制に努め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endParaRPr kumimoji="1" lang="ja-JP" altLang="en-US" sz="1400">
            <a:solidFill>
              <a:srgbClr val="000000"/>
            </a:solidFill>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該当なし。</a:t>
          </a:r>
          <a:endParaRPr lang="ja-JP" altLang="ja-JP" sz="1000">
            <a:solidFill>
              <a:srgbClr val="000000"/>
            </a:solidFill>
            <a:effectLst/>
            <a:latin typeface="ＭＳ ゴシック" panose="020B0609070205080204" pitchFamily="49" charset="-128"/>
            <a:ea typeface="ＭＳ ゴシック" panose="020B0609070205080204" pitchFamily="49" charset="-128"/>
          </a:endParaRPr>
        </a:p>
        <a:p>
          <a:endParaRPr kumimoji="1" lang="ja-JP" altLang="en-US" sz="1000">
            <a:solidFill>
              <a:srgbClr val="000000"/>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大阪府泉佐野市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　空港開港に合わせ、遅れていた都市基盤整備を進め、その財源に地方債を活用したことから多額の地方債総額を抱えることとなった。</a:t>
          </a:r>
          <a:endParaRPr lang="ja-JP" altLang="ja-JP" sz="11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　これにより、将来負担比率は、平成</a:t>
          </a:r>
          <a:r>
            <a:rPr kumimoji="1" lang="en-US" altLang="ja-JP" sz="1000">
              <a:solidFill>
                <a:srgbClr val="000000"/>
              </a:solidFill>
              <a:effectLst/>
              <a:latin typeface="ＭＳ ゴシック" panose="020B0609070205080204" pitchFamily="49" charset="-128"/>
              <a:ea typeface="ＭＳ ゴシック" panose="020B0609070205080204" pitchFamily="49" charset="-128"/>
              <a:cs typeface="+mn-cs"/>
            </a:rPr>
            <a:t>20</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年度決算で</a:t>
          </a:r>
          <a:r>
            <a:rPr kumimoji="1" lang="en-US" altLang="ja-JP" sz="1000">
              <a:solidFill>
                <a:srgbClr val="000000"/>
              </a:solidFill>
              <a:effectLst/>
              <a:latin typeface="ＭＳ ゴシック" panose="020B0609070205080204" pitchFamily="49" charset="-128"/>
              <a:ea typeface="ＭＳ ゴシック" panose="020B0609070205080204" pitchFamily="49" charset="-128"/>
              <a:cs typeface="+mn-cs"/>
            </a:rPr>
            <a:t>393.5</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％（早期健全化基準</a:t>
          </a:r>
          <a:r>
            <a:rPr kumimoji="1" lang="en-US" altLang="ja-JP" sz="1000">
              <a:solidFill>
                <a:srgbClr val="000000"/>
              </a:solidFill>
              <a:effectLst/>
              <a:latin typeface="ＭＳ ゴシック" panose="020B0609070205080204" pitchFamily="49" charset="-128"/>
              <a:ea typeface="ＭＳ ゴシック" panose="020B0609070205080204" pitchFamily="49" charset="-128"/>
              <a:cs typeface="+mn-cs"/>
            </a:rPr>
            <a:t>350.0</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％）と早期健全化基準以上となった。この主たる要因は、上記の地方債残高（表中では、一般会計等に係る地方債の現在高）</a:t>
          </a:r>
          <a:r>
            <a:rPr kumimoji="1" lang="en-US" altLang="ja-JP" sz="1000">
              <a:solidFill>
                <a:srgbClr val="000000"/>
              </a:solidFill>
              <a:effectLst/>
              <a:latin typeface="ＭＳ ゴシック" panose="020B0609070205080204" pitchFamily="49" charset="-128"/>
              <a:ea typeface="ＭＳ ゴシック" panose="020B0609070205080204" pitchFamily="49" charset="-128"/>
              <a:cs typeface="+mn-cs"/>
            </a:rPr>
            <a:t>751</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億円と下水道事業会計・病院事業会計に係る公営企業債等繰入見込額約</a:t>
          </a:r>
          <a:r>
            <a:rPr kumimoji="1" lang="en-US" altLang="ja-JP" sz="1000">
              <a:solidFill>
                <a:srgbClr val="000000"/>
              </a:solidFill>
              <a:effectLst/>
              <a:latin typeface="ＭＳ ゴシック" panose="020B0609070205080204" pitchFamily="49" charset="-128"/>
              <a:ea typeface="ＭＳ ゴシック" panose="020B0609070205080204" pitchFamily="49" charset="-128"/>
              <a:cs typeface="+mn-cs"/>
            </a:rPr>
            <a:t>335</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億円によるものである。 早期健全化団体となった平成</a:t>
          </a:r>
          <a:r>
            <a:rPr kumimoji="1" lang="en-US" altLang="ja-JP" sz="1000">
              <a:solidFill>
                <a:srgbClr val="000000"/>
              </a:solidFill>
              <a:effectLst/>
              <a:latin typeface="ＭＳ ゴシック" panose="020B0609070205080204" pitchFamily="49" charset="-128"/>
              <a:ea typeface="ＭＳ ゴシック" panose="020B0609070205080204" pitchFamily="49" charset="-128"/>
              <a:cs typeface="+mn-cs"/>
            </a:rPr>
            <a:t>20</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年度以降、平成</a:t>
          </a:r>
          <a:r>
            <a:rPr kumimoji="1" lang="en-US" altLang="ja-JP" sz="1000">
              <a:solidFill>
                <a:srgbClr val="000000"/>
              </a:solidFill>
              <a:effectLst/>
              <a:latin typeface="ＭＳ ゴシック" panose="020B0609070205080204" pitchFamily="49" charset="-128"/>
              <a:ea typeface="ＭＳ ゴシック" panose="020B0609070205080204" pitchFamily="49" charset="-128"/>
              <a:cs typeface="+mn-cs"/>
            </a:rPr>
            <a:t>21</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年度に宅地造成事業会計廃止で</a:t>
          </a:r>
          <a:r>
            <a:rPr kumimoji="1" lang="en-US" altLang="ja-JP" sz="1000">
              <a:solidFill>
                <a:srgbClr val="000000"/>
              </a:solidFill>
              <a:effectLst/>
              <a:latin typeface="ＭＳ ゴシック" panose="020B0609070205080204" pitchFamily="49" charset="-128"/>
              <a:ea typeface="ＭＳ ゴシック" panose="020B0609070205080204" pitchFamily="49" charset="-128"/>
              <a:cs typeface="+mn-cs"/>
            </a:rPr>
            <a:t>65.6</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億円、平成</a:t>
          </a:r>
          <a:r>
            <a:rPr kumimoji="1" lang="en-US" altLang="ja-JP" sz="1000">
              <a:solidFill>
                <a:srgbClr val="000000"/>
              </a:solidFill>
              <a:effectLst/>
              <a:latin typeface="ＭＳ ゴシック" panose="020B0609070205080204" pitchFamily="49" charset="-128"/>
              <a:ea typeface="ＭＳ ゴシック" panose="020B0609070205080204" pitchFamily="49" charset="-128"/>
              <a:cs typeface="+mn-cs"/>
            </a:rPr>
            <a:t>22</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年度に市立泉佐野病院の地方独立行政法人化で</a:t>
          </a:r>
          <a:r>
            <a:rPr kumimoji="1" lang="en-US" altLang="ja-JP" sz="1000">
              <a:solidFill>
                <a:srgbClr val="000000"/>
              </a:solidFill>
              <a:effectLst/>
              <a:latin typeface="ＭＳ ゴシック" panose="020B0609070205080204" pitchFamily="49" charset="-128"/>
              <a:ea typeface="ＭＳ ゴシック" panose="020B0609070205080204" pitchFamily="49" charset="-128"/>
              <a:cs typeface="+mn-cs"/>
            </a:rPr>
            <a:t>43.5</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億円の第三セクター等改革推進債を発行したため、一般会計等に係る地方債の現在高は平成</a:t>
          </a:r>
          <a:r>
            <a:rPr kumimoji="1" lang="en-US" altLang="ja-JP" sz="1000">
              <a:solidFill>
                <a:srgbClr val="000000"/>
              </a:solidFill>
              <a:effectLst/>
              <a:latin typeface="ＭＳ ゴシック" panose="020B0609070205080204" pitchFamily="49" charset="-128"/>
              <a:ea typeface="ＭＳ ゴシック" panose="020B0609070205080204" pitchFamily="49" charset="-128"/>
              <a:cs typeface="+mn-cs"/>
            </a:rPr>
            <a:t>23</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年度まで増加した。しかしながら、宅地造成事業会計を廃止することで連結実質赤字額を解消し、投資事業を精査し新規の地方債の発行を抑制していることで、将来負担比率の分子となる額は減少の傾向となっている。</a:t>
          </a:r>
          <a:endParaRPr lang="ja-JP" altLang="ja-JP" sz="11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令和元</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年度は、地方債残高が</a:t>
          </a:r>
          <a:r>
            <a:rPr kumimoji="1" lang="en-US" altLang="ja-JP" sz="1000">
              <a:solidFill>
                <a:srgbClr val="000000"/>
              </a:solidFill>
              <a:effectLst/>
              <a:latin typeface="ＭＳ ゴシック" panose="020B0609070205080204" pitchFamily="49" charset="-128"/>
              <a:ea typeface="ＭＳ ゴシック" panose="020B0609070205080204" pitchFamily="49" charset="-128"/>
              <a:cs typeface="+mn-cs"/>
            </a:rPr>
            <a:t>21.1</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億円減少し</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たものの</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、ふるさと応援寄附</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基金を積立てた特定目的基金を目的に応じた事業に取崩したこと</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などで将来負担比率の分子が</a:t>
          </a:r>
          <a:r>
            <a:rPr kumimoji="1" lang="en-US" altLang="ja-JP" sz="1000">
              <a:solidFill>
                <a:srgbClr val="000000"/>
              </a:solidFill>
              <a:effectLst/>
              <a:latin typeface="ＭＳ ゴシック" panose="020B0609070205080204" pitchFamily="49" charset="-128"/>
              <a:ea typeface="ＭＳ ゴシック" panose="020B0609070205080204" pitchFamily="49" charset="-128"/>
              <a:cs typeface="+mn-cs"/>
            </a:rPr>
            <a:t>89.3</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億円</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増加</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したため、将来負担比率は</a:t>
          </a:r>
          <a:r>
            <a:rPr kumimoji="1" lang="en-US" altLang="ja-JP" sz="1000">
              <a:solidFill>
                <a:srgbClr val="000000"/>
              </a:solidFill>
              <a:effectLst/>
              <a:latin typeface="ＭＳ ゴシック" panose="020B0609070205080204" pitchFamily="49" charset="-128"/>
              <a:ea typeface="ＭＳ ゴシック" panose="020B0609070205080204" pitchFamily="49" charset="-128"/>
              <a:cs typeface="+mn-cs"/>
            </a:rPr>
            <a:t>43.6</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増加</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した。</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今後も</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地方債残高は依然として高水準で</a:t>
          </a:r>
          <a:r>
            <a:rPr kumimoji="1" lang="ja-JP" altLang="en-US" sz="1000">
              <a:solidFill>
                <a:srgbClr val="000000"/>
              </a:solidFill>
              <a:effectLst/>
              <a:latin typeface="ＭＳ ゴシック" panose="020B0609070205080204" pitchFamily="49" charset="-128"/>
              <a:ea typeface="ＭＳ ゴシック" panose="020B0609070205080204" pitchFamily="49" charset="-128"/>
              <a:cs typeface="+mn-cs"/>
            </a:rPr>
            <a:t>推移する</a:t>
          </a:r>
          <a:r>
            <a:rPr kumimoji="1" lang="ja-JP" altLang="ja-JP" sz="1000">
              <a:solidFill>
                <a:srgbClr val="000000"/>
              </a:solidFill>
              <a:effectLst/>
              <a:latin typeface="ＭＳ ゴシック" panose="020B0609070205080204" pitchFamily="49" charset="-128"/>
              <a:ea typeface="ＭＳ ゴシック" panose="020B0609070205080204" pitchFamily="49" charset="-128"/>
              <a:cs typeface="+mn-cs"/>
            </a:rPr>
            <a:t>ため、中期財政運営方針に基づき、計画的な地方債の発行とすることで、更なる比率の改善に努める。</a:t>
          </a:r>
          <a:endParaRPr lang="ja-JP" altLang="ja-JP" sz="1100">
            <a:solidFill>
              <a:srgbClr val="000000"/>
            </a:solidFill>
            <a:effectLst/>
            <a:latin typeface="ＭＳ ゴシック" panose="020B0609070205080204" pitchFamily="49" charset="-128"/>
            <a:ea typeface="ＭＳ ゴシック" panose="020B0609070205080204" pitchFamily="49" charset="-128"/>
          </a:endParaRPr>
        </a:p>
        <a:p>
          <a:endParaRPr kumimoji="1" lang="ja-JP" altLang="en-US" sz="1400">
            <a:solidFill>
              <a:srgbClr val="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大阪府泉佐野市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ふるさと応援寄附金の積立による増</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が</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あった</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反面、ふるさと応援寄附金の目的に応じた事業に取り崩したことで</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、基金全体の</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年度末残高は</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減少し</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て、</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179</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80</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百万円となった。</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中期財政運営方針に基づき、財政調整機能を有する基金の残高を可能な限り保持していくことで、安定的な財政運営を目指す。</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広報公聴基金</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広報及び公聴業務の円滑な運営と充実を図る。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国際交流振興基金</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国際化の進展に伴い、国際交流の振興を図るための資金に充当。</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職員福利厚生基金</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職員の福利厚生に要する経費に充当。</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福祉基金</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社会福祉活動の推進を目的として本市への善意の寄附金等を適切・効果的に運用する。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公共施設整備等基金</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公共施設の整備を図るため並びにふるさと応援寄附金事業に要する経費及びふるさと応援寄附者が指定した事業に要する経費に充当。</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環境衛生事業基金</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環境衛生事業に充当。</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公園等整備基金</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本市の公園・広場及び緑地の整備事業の資金に充当。</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				</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芸術文化振興事業基金</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芸術及び文化の振興を目的として本市への指定寄附金の適正な管理及び効果的な運用を図る。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ふるさと文化資料基金</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本市の文化歴史を知る上で貴重な芸術作品や歴史民俗資料等を収集し、保存活用することで文化の振興を図る。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市営住宅整備基金</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市営住宅の整備を図るための資金積立及び充当。</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地域経済振興基金</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地域経済の発展と産業振興を図るための資金に充当</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自治振興基金</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地域における自治活動の振興と住民自治の促進を図る経費に充てるための資金積立。</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	</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教育振興基金</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スポーツの振興、図書の充実その他教育の振興に要する経費に充てるための資金積立。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森林環境譲与税基金</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森林の整備及びその促進に関する施策に要する経費に充てるため資金積立。</a:t>
          </a:r>
          <a:endPar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退職手当基金</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職員の退職手当の支払に要する経費に充てるため資金積立。</a:t>
          </a:r>
          <a:endPar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ふるさと応援寄附金の目的に応じた事業に取り崩したことで減少した。</a:t>
          </a:r>
          <a:endPar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00"/>
              </a:solidFill>
              <a:effectLst/>
              <a:latin typeface="+mn-lt"/>
              <a:ea typeface="+mn-ea"/>
              <a:cs typeface="+mn-cs"/>
            </a:rPr>
            <a:t>　</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ふるさと応援寄附金を目的に応じた事業に取り崩す。</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00"/>
              </a:solidFill>
              <a:effectLst/>
              <a:latin typeface="+mn-lt"/>
              <a:ea typeface="+mn-ea"/>
              <a:cs typeface="+mn-cs"/>
            </a:rPr>
            <a:t>　</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年度黒字の</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1/2</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を積み立てたことにより平成</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年度末残高から増加している。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00"/>
              </a:solidFill>
              <a:effectLst/>
              <a:latin typeface="+mn-lt"/>
              <a:ea typeface="+mn-ea"/>
              <a:cs typeface="+mn-cs"/>
            </a:rPr>
            <a:t>　</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安定した財政運営を行っていくために、基金残高を保持していく。</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減債基金を活用して計画的に繰上償還を実施していることから</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年度末残高も減少している。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中期財政運営方針に基づき、地方債残高を令和</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6</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年度には、標準財政規模の約</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2.5</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倍の</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580</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億円以下とするため、減債基金を活用し計画的に繰上償還を実施していく。</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大阪府泉佐野市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100,420
98,257
56.51
94,267,543
93,984,764
133,171
23,272,374
63,086,141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79.3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有形固定資産減価償却率において、類似団体内平均値を下回っているが、公共施設などは取得からある程度の期間が経過しており、老朽化が進行していることから、維持更新のための対策が必要である。</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000">
              <a:solidFill>
                <a:srgbClr val="000000"/>
              </a:solidFill>
              <a:latin typeface="ＭＳ Ｐゴシック" panose="020B0600070205080204" pitchFamily="50" charset="-128"/>
              <a:ea typeface="ＭＳ Ｐゴシック" panose="020B0600070205080204" pitchFamily="50" charset="-128"/>
            </a:rPr>
            <a:t>　また、公共施設等総合管理計画などに基づき、施設の維持管理、再配置を検討することで、公共施設等の適正管理に努める。</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000">
              <a:solidFill>
                <a:srgbClr val="000000"/>
              </a:solidFill>
              <a:latin typeface="ＭＳ Ｐゴシック" panose="020B0600070205080204" pitchFamily="50" charset="-128"/>
              <a:ea typeface="ＭＳ Ｐゴシック" panose="020B0600070205080204" pitchFamily="50" charset="-128"/>
            </a:rPr>
            <a:t>　なお、平成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年度及び令和元年度決算に係る固定資産台帳については、令和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日時点で未整備であるため、平成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年度及び令和元年度の本市の数値は表示していない。</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151257</xdr:rowOff>
    </xdr:from>
    <xdr:to>
      <xdr:col>23</xdr:col>
      <xdr:colOff>85090</xdr:colOff>
      <xdr:row>34</xdr:row>
      <xdr:rowOff>109601</xdr:rowOff>
    </xdr:to>
    <xdr:cxnSp macro="">
      <xdr:nvCxnSpPr>
        <xdr:cNvPr id="63" name="直線コネクタ 62"/>
        <xdr:cNvCxnSpPr/>
      </xdr:nvCxnSpPr>
      <xdr:spPr>
        <a:xfrm flipV="1">
          <a:off x="4760595" y="5380482"/>
          <a:ext cx="1270" cy="1329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113428</xdr:rowOff>
    </xdr:from>
    <xdr:ext cx="405111" cy="259045"/>
    <xdr:sp macro="" textlink="">
      <xdr:nvSpPr>
        <xdr:cNvPr id="64" name="有形固定資産減価償却率最小値テキスト"/>
        <xdr:cNvSpPr txBox="1"/>
      </xdr:nvSpPr>
      <xdr:spPr>
        <a:xfrm>
          <a:off x="4813300" y="6714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109601</xdr:rowOff>
    </xdr:from>
    <xdr:to>
      <xdr:col>23</xdr:col>
      <xdr:colOff>174625</xdr:colOff>
      <xdr:row>34</xdr:row>
      <xdr:rowOff>109601</xdr:rowOff>
    </xdr:to>
    <xdr:cxnSp macro="">
      <xdr:nvCxnSpPr>
        <xdr:cNvPr id="65" name="直線コネクタ 64"/>
        <xdr:cNvCxnSpPr/>
      </xdr:nvCxnSpPr>
      <xdr:spPr>
        <a:xfrm>
          <a:off x="4673600" y="671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97934</xdr:rowOff>
    </xdr:from>
    <xdr:ext cx="405111" cy="259045"/>
    <xdr:sp macro="" textlink="">
      <xdr:nvSpPr>
        <xdr:cNvPr id="66" name="有形固定資産減価償却率最大値テキスト"/>
        <xdr:cNvSpPr txBox="1"/>
      </xdr:nvSpPr>
      <xdr:spPr>
        <a:xfrm>
          <a:off x="4813300" y="5155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151257</xdr:rowOff>
    </xdr:from>
    <xdr:to>
      <xdr:col>23</xdr:col>
      <xdr:colOff>174625</xdr:colOff>
      <xdr:row>26</xdr:row>
      <xdr:rowOff>151257</xdr:rowOff>
    </xdr:to>
    <xdr:cxnSp macro="">
      <xdr:nvCxnSpPr>
        <xdr:cNvPr id="67" name="直線コネクタ 66"/>
        <xdr:cNvCxnSpPr/>
      </xdr:nvCxnSpPr>
      <xdr:spPr>
        <a:xfrm>
          <a:off x="4673600" y="5380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112920</xdr:rowOff>
    </xdr:from>
    <xdr:ext cx="405111" cy="259045"/>
    <xdr:sp macro="" textlink="">
      <xdr:nvSpPr>
        <xdr:cNvPr id="68" name="有形固定資産減価償却率平均値テキスト"/>
        <xdr:cNvSpPr txBox="1"/>
      </xdr:nvSpPr>
      <xdr:spPr>
        <a:xfrm>
          <a:off x="4813300" y="58564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134493</xdr:rowOff>
    </xdr:from>
    <xdr:to>
      <xdr:col>23</xdr:col>
      <xdr:colOff>136525</xdr:colOff>
      <xdr:row>30</xdr:row>
      <xdr:rowOff>64643</xdr:rowOff>
    </xdr:to>
    <xdr:sp macro="" textlink="">
      <xdr:nvSpPr>
        <xdr:cNvPr id="69" name="フローチャート: 判断 68"/>
        <xdr:cNvSpPr/>
      </xdr:nvSpPr>
      <xdr:spPr>
        <a:xfrm>
          <a:off x="47117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95631</xdr:rowOff>
    </xdr:from>
    <xdr:to>
      <xdr:col>19</xdr:col>
      <xdr:colOff>187325</xdr:colOff>
      <xdr:row>30</xdr:row>
      <xdr:rowOff>25781</xdr:rowOff>
    </xdr:to>
    <xdr:sp macro="" textlink="">
      <xdr:nvSpPr>
        <xdr:cNvPr id="70" name="フローチャート: 判断 69"/>
        <xdr:cNvSpPr/>
      </xdr:nvSpPr>
      <xdr:spPr>
        <a:xfrm>
          <a:off x="40005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74041</xdr:rowOff>
    </xdr:from>
    <xdr:to>
      <xdr:col>15</xdr:col>
      <xdr:colOff>187325</xdr:colOff>
      <xdr:row>30</xdr:row>
      <xdr:rowOff>4191</xdr:rowOff>
    </xdr:to>
    <xdr:sp macro="" textlink="">
      <xdr:nvSpPr>
        <xdr:cNvPr id="71" name="フローチャート: 判断 70"/>
        <xdr:cNvSpPr/>
      </xdr:nvSpPr>
      <xdr:spPr>
        <a:xfrm>
          <a:off x="32385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26543</xdr:rowOff>
    </xdr:from>
    <xdr:to>
      <xdr:col>11</xdr:col>
      <xdr:colOff>187325</xdr:colOff>
      <xdr:row>29</xdr:row>
      <xdr:rowOff>128143</xdr:rowOff>
    </xdr:to>
    <xdr:sp macro="" textlink="">
      <xdr:nvSpPr>
        <xdr:cNvPr id="72" name="フローチャート: 判断 71"/>
        <xdr:cNvSpPr/>
      </xdr:nvSpPr>
      <xdr:spPr>
        <a:xfrm>
          <a:off x="2476500" y="577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29591</xdr:rowOff>
    </xdr:from>
    <xdr:to>
      <xdr:col>7</xdr:col>
      <xdr:colOff>187325</xdr:colOff>
      <xdr:row>28</xdr:row>
      <xdr:rowOff>131191</xdr:rowOff>
    </xdr:to>
    <xdr:sp macro="" textlink="">
      <xdr:nvSpPr>
        <xdr:cNvPr id="73" name="フローチャート: 判断 72"/>
        <xdr:cNvSpPr/>
      </xdr:nvSpPr>
      <xdr:spPr>
        <a:xfrm>
          <a:off x="1714500" y="560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28</xdr:row>
      <xdr:rowOff>59817</xdr:rowOff>
    </xdr:from>
    <xdr:to>
      <xdr:col>15</xdr:col>
      <xdr:colOff>187325</xdr:colOff>
      <xdr:row>28</xdr:row>
      <xdr:rowOff>161417</xdr:rowOff>
    </xdr:to>
    <xdr:sp macro="" textlink="">
      <xdr:nvSpPr>
        <xdr:cNvPr id="79" name="楕円 78"/>
        <xdr:cNvSpPr/>
      </xdr:nvSpPr>
      <xdr:spPr>
        <a:xfrm>
          <a:off x="3238500" y="563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27</xdr:row>
      <xdr:rowOff>149225</xdr:rowOff>
    </xdr:from>
    <xdr:to>
      <xdr:col>11</xdr:col>
      <xdr:colOff>187325</xdr:colOff>
      <xdr:row>28</xdr:row>
      <xdr:rowOff>79375</xdr:rowOff>
    </xdr:to>
    <xdr:sp macro="" textlink="">
      <xdr:nvSpPr>
        <xdr:cNvPr id="80" name="楕円 79"/>
        <xdr:cNvSpPr/>
      </xdr:nvSpPr>
      <xdr:spPr>
        <a:xfrm>
          <a:off x="2476500" y="55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28575</xdr:rowOff>
    </xdr:from>
    <xdr:to>
      <xdr:col>15</xdr:col>
      <xdr:colOff>136525</xdr:colOff>
      <xdr:row>28</xdr:row>
      <xdr:rowOff>110617</xdr:rowOff>
    </xdr:to>
    <xdr:cxnSp macro="">
      <xdr:nvCxnSpPr>
        <xdr:cNvPr id="81" name="直線コネクタ 80"/>
        <xdr:cNvCxnSpPr/>
      </xdr:nvCxnSpPr>
      <xdr:spPr>
        <a:xfrm>
          <a:off x="2527300" y="5600700"/>
          <a:ext cx="762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42308</xdr:rowOff>
    </xdr:from>
    <xdr:ext cx="405111" cy="259045"/>
    <xdr:sp macro="" textlink="">
      <xdr:nvSpPr>
        <xdr:cNvPr id="82" name="n_1aveValue有形固定資産減価償却率"/>
        <xdr:cNvSpPr txBox="1"/>
      </xdr:nvSpPr>
      <xdr:spPr>
        <a:xfrm>
          <a:off x="3836044" y="5614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166768</xdr:rowOff>
    </xdr:from>
    <xdr:ext cx="405111" cy="259045"/>
    <xdr:sp macro="" textlink="">
      <xdr:nvSpPr>
        <xdr:cNvPr id="83" name="n_2aveValue有形固定資産減価償却率"/>
        <xdr:cNvSpPr txBox="1"/>
      </xdr:nvSpPr>
      <xdr:spPr>
        <a:xfrm>
          <a:off x="3086744" y="591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119270</xdr:rowOff>
    </xdr:from>
    <xdr:ext cx="405111" cy="259045"/>
    <xdr:sp macro="" textlink="">
      <xdr:nvSpPr>
        <xdr:cNvPr id="84" name="n_3aveValue有形固定資産減価償却率"/>
        <xdr:cNvSpPr txBox="1"/>
      </xdr:nvSpPr>
      <xdr:spPr>
        <a:xfrm>
          <a:off x="2324744" y="5862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147718</xdr:rowOff>
    </xdr:from>
    <xdr:ext cx="405111" cy="259045"/>
    <xdr:sp macro="" textlink="">
      <xdr:nvSpPr>
        <xdr:cNvPr id="85" name="n_4aveValue有形固定資産減価償却率"/>
        <xdr:cNvSpPr txBox="1"/>
      </xdr:nvSpPr>
      <xdr:spPr>
        <a:xfrm>
          <a:off x="1562744" y="537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6494</xdr:rowOff>
    </xdr:from>
    <xdr:ext cx="405111" cy="259045"/>
    <xdr:sp macro="" textlink="">
      <xdr:nvSpPr>
        <xdr:cNvPr id="86" name="n_2mainValue有形固定資産減価償却率"/>
        <xdr:cNvSpPr txBox="1"/>
      </xdr:nvSpPr>
      <xdr:spPr>
        <a:xfrm>
          <a:off x="3086744" y="5407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95902</xdr:rowOff>
    </xdr:from>
    <xdr:ext cx="405111" cy="259045"/>
    <xdr:sp macro="" textlink="">
      <xdr:nvSpPr>
        <xdr:cNvPr id="87" name="n_3mainValue有形固定資産減価償却率"/>
        <xdr:cNvSpPr txBox="1"/>
      </xdr:nvSpPr>
      <xdr:spPr>
        <a:xfrm>
          <a:off x="2324744" y="53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9" name="正方形/長方形 8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0" name="正方形/長方形 89"/>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[ 1,141.0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rgbClr val="000000"/>
              </a:solidFill>
              <a:latin typeface="ＭＳ Ｐゴシック" panose="020B0600070205080204" pitchFamily="50" charset="-128"/>
              <a:ea typeface="ＭＳ Ｐゴシック" panose="020B0600070205080204" pitchFamily="50" charset="-128"/>
            </a:rPr>
            <a:t>　債務償還比率は、類似団体内平均値を大きく上回っている。これは将来負担額の中で、地方債残高や土地開発公社を含む設立法人の負債額が大きいことによるものである。</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000">
              <a:solidFill>
                <a:srgbClr val="000000"/>
              </a:solidFill>
              <a:latin typeface="ＭＳ Ｐゴシック" panose="020B0600070205080204" pitchFamily="50" charset="-128"/>
              <a:ea typeface="ＭＳ Ｐゴシック" panose="020B0600070205080204" pitchFamily="50" charset="-128"/>
            </a:rPr>
            <a:t>　今後も中期財政運営方針に基づき、事業費の精査等を行うとともに、地方債の新規発行の抑制や、地方債の繰上償還の実施などにより、地方債残高の減少に努めていく。</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000">
              <a:solidFill>
                <a:srgbClr val="000000"/>
              </a:solidFill>
              <a:latin typeface="ＭＳ Ｐゴシック" panose="020B0600070205080204" pitchFamily="50" charset="-128"/>
              <a:ea typeface="ＭＳ Ｐゴシック" panose="020B0600070205080204" pitchFamily="50" charset="-128"/>
            </a:rPr>
            <a:t>　また、土地開発公社については、今後も経営の健全化を進めることで、負債の解消に努めていく。</a:t>
          </a: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3" name="テキスト ボックス 102"/>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4" name="直線コネクタ 103"/>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05" name="テキスト ボックス 104"/>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6" name="直線コネクタ 105"/>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07" name="テキスト ボックス 106"/>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8" name="直線コネクタ 107"/>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09" name="テキスト ボックス 108"/>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0" name="直線コネクタ 109"/>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1" name="テキスト ボックス 110"/>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2" name="直線コネクタ 111"/>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13" name="テキスト ボックス 112"/>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4" name="直線コネクタ 11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32</xdr:row>
      <xdr:rowOff>2206</xdr:rowOff>
    </xdr:to>
    <xdr:cxnSp macro="">
      <xdr:nvCxnSpPr>
        <xdr:cNvPr id="116" name="直線コネクタ 115"/>
        <xdr:cNvCxnSpPr/>
      </xdr:nvCxnSpPr>
      <xdr:spPr>
        <a:xfrm flipV="1">
          <a:off x="14793595" y="5312833"/>
          <a:ext cx="1269" cy="947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6033</xdr:rowOff>
    </xdr:from>
    <xdr:ext cx="560923" cy="259045"/>
    <xdr:sp macro="" textlink="">
      <xdr:nvSpPr>
        <xdr:cNvPr id="117" name="債務償還比率最小値テキスト"/>
        <xdr:cNvSpPr txBox="1"/>
      </xdr:nvSpPr>
      <xdr:spPr>
        <a:xfrm>
          <a:off x="14846300" y="626395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1,316.3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32</xdr:row>
      <xdr:rowOff>2206</xdr:rowOff>
    </xdr:from>
    <xdr:to>
      <xdr:col>76</xdr:col>
      <xdr:colOff>111125</xdr:colOff>
      <xdr:row>32</xdr:row>
      <xdr:rowOff>2206</xdr:rowOff>
    </xdr:to>
    <xdr:cxnSp macro="">
      <xdr:nvCxnSpPr>
        <xdr:cNvPr id="118" name="直線コネクタ 117"/>
        <xdr:cNvCxnSpPr/>
      </xdr:nvCxnSpPr>
      <xdr:spPr>
        <a:xfrm>
          <a:off x="14706600" y="626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19"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0" name="直線コネクタ 119"/>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148400</xdr:rowOff>
    </xdr:from>
    <xdr:ext cx="469744" cy="259045"/>
    <xdr:sp macro="" textlink="">
      <xdr:nvSpPr>
        <xdr:cNvPr id="121" name="債務償還比率平均値テキスト"/>
        <xdr:cNvSpPr txBox="1"/>
      </xdr:nvSpPr>
      <xdr:spPr>
        <a:xfrm>
          <a:off x="14846300" y="5549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125523</xdr:rowOff>
    </xdr:from>
    <xdr:to>
      <xdr:col>76</xdr:col>
      <xdr:colOff>73025</xdr:colOff>
      <xdr:row>29</xdr:row>
      <xdr:rowOff>55673</xdr:rowOff>
    </xdr:to>
    <xdr:sp macro="" textlink="">
      <xdr:nvSpPr>
        <xdr:cNvPr id="122" name="フローチャート: 判断 121"/>
        <xdr:cNvSpPr/>
      </xdr:nvSpPr>
      <xdr:spPr>
        <a:xfrm>
          <a:off x="14744700" y="5697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116671</xdr:rowOff>
    </xdr:from>
    <xdr:to>
      <xdr:col>72</xdr:col>
      <xdr:colOff>123825</xdr:colOff>
      <xdr:row>29</xdr:row>
      <xdr:rowOff>46821</xdr:rowOff>
    </xdr:to>
    <xdr:sp macro="" textlink="">
      <xdr:nvSpPr>
        <xdr:cNvPr id="123" name="フローチャート: 判断 122"/>
        <xdr:cNvSpPr/>
      </xdr:nvSpPr>
      <xdr:spPr>
        <a:xfrm>
          <a:off x="14033500" y="568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129913</xdr:rowOff>
    </xdr:from>
    <xdr:to>
      <xdr:col>68</xdr:col>
      <xdr:colOff>123825</xdr:colOff>
      <xdr:row>29</xdr:row>
      <xdr:rowOff>60063</xdr:rowOff>
    </xdr:to>
    <xdr:sp macro="" textlink="">
      <xdr:nvSpPr>
        <xdr:cNvPr id="124" name="フローチャート: 判断 123"/>
        <xdr:cNvSpPr/>
      </xdr:nvSpPr>
      <xdr:spPr>
        <a:xfrm>
          <a:off x="13271500" y="57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145169</xdr:rowOff>
    </xdr:from>
    <xdr:to>
      <xdr:col>64</xdr:col>
      <xdr:colOff>123825</xdr:colOff>
      <xdr:row>29</xdr:row>
      <xdr:rowOff>75319</xdr:rowOff>
    </xdr:to>
    <xdr:sp macro="" textlink="">
      <xdr:nvSpPr>
        <xdr:cNvPr id="125" name="フローチャート: 判断 124"/>
        <xdr:cNvSpPr/>
      </xdr:nvSpPr>
      <xdr:spPr>
        <a:xfrm>
          <a:off x="12509500" y="571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125163</xdr:rowOff>
    </xdr:from>
    <xdr:to>
      <xdr:col>60</xdr:col>
      <xdr:colOff>123825</xdr:colOff>
      <xdr:row>29</xdr:row>
      <xdr:rowOff>55313</xdr:rowOff>
    </xdr:to>
    <xdr:sp macro="" textlink="">
      <xdr:nvSpPr>
        <xdr:cNvPr id="126" name="フローチャート: 判断 125"/>
        <xdr:cNvSpPr/>
      </xdr:nvSpPr>
      <xdr:spPr>
        <a:xfrm>
          <a:off x="11747500" y="569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168148</xdr:rowOff>
    </xdr:from>
    <xdr:to>
      <xdr:col>76</xdr:col>
      <xdr:colOff>73025</xdr:colOff>
      <xdr:row>31</xdr:row>
      <xdr:rowOff>98298</xdr:rowOff>
    </xdr:to>
    <xdr:sp macro="" textlink="">
      <xdr:nvSpPr>
        <xdr:cNvPr id="132" name="楕円 131"/>
        <xdr:cNvSpPr/>
      </xdr:nvSpPr>
      <xdr:spPr>
        <a:xfrm>
          <a:off x="14744700" y="608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83075</xdr:rowOff>
    </xdr:from>
    <xdr:ext cx="560923" cy="259045"/>
    <xdr:sp macro="" textlink="">
      <xdr:nvSpPr>
        <xdr:cNvPr id="133" name="債務償還比率該当値テキスト"/>
        <xdr:cNvSpPr txBox="1"/>
      </xdr:nvSpPr>
      <xdr:spPr>
        <a:xfrm>
          <a:off x="14846300" y="599810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1,141.0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50338</xdr:rowOff>
    </xdr:from>
    <xdr:to>
      <xdr:col>72</xdr:col>
      <xdr:colOff>123825</xdr:colOff>
      <xdr:row>30</xdr:row>
      <xdr:rowOff>151938</xdr:rowOff>
    </xdr:to>
    <xdr:sp macro="" textlink="">
      <xdr:nvSpPr>
        <xdr:cNvPr id="134" name="楕円 133"/>
        <xdr:cNvSpPr/>
      </xdr:nvSpPr>
      <xdr:spPr>
        <a:xfrm>
          <a:off x="14033500" y="596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101138</xdr:rowOff>
    </xdr:from>
    <xdr:to>
      <xdr:col>76</xdr:col>
      <xdr:colOff>22225</xdr:colOff>
      <xdr:row>31</xdr:row>
      <xdr:rowOff>47498</xdr:rowOff>
    </xdr:to>
    <xdr:cxnSp macro="">
      <xdr:nvCxnSpPr>
        <xdr:cNvPr id="135" name="直線コネクタ 134"/>
        <xdr:cNvCxnSpPr/>
      </xdr:nvCxnSpPr>
      <xdr:spPr>
        <a:xfrm>
          <a:off x="14084300" y="6016163"/>
          <a:ext cx="711200" cy="11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97257</xdr:rowOff>
    </xdr:from>
    <xdr:to>
      <xdr:col>68</xdr:col>
      <xdr:colOff>123825</xdr:colOff>
      <xdr:row>34</xdr:row>
      <xdr:rowOff>27407</xdr:rowOff>
    </xdr:to>
    <xdr:sp macro="" textlink="">
      <xdr:nvSpPr>
        <xdr:cNvPr id="136" name="楕円 135"/>
        <xdr:cNvSpPr/>
      </xdr:nvSpPr>
      <xdr:spPr>
        <a:xfrm>
          <a:off x="13271500" y="652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101138</xdr:rowOff>
    </xdr:from>
    <xdr:to>
      <xdr:col>72</xdr:col>
      <xdr:colOff>73025</xdr:colOff>
      <xdr:row>33</xdr:row>
      <xdr:rowOff>148057</xdr:rowOff>
    </xdr:to>
    <xdr:cxnSp macro="">
      <xdr:nvCxnSpPr>
        <xdr:cNvPr id="137" name="直線コネクタ 136"/>
        <xdr:cNvCxnSpPr/>
      </xdr:nvCxnSpPr>
      <xdr:spPr>
        <a:xfrm flipV="1">
          <a:off x="13322300" y="6016163"/>
          <a:ext cx="762000" cy="56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133579</xdr:rowOff>
    </xdr:from>
    <xdr:to>
      <xdr:col>64</xdr:col>
      <xdr:colOff>123825</xdr:colOff>
      <xdr:row>32</xdr:row>
      <xdr:rowOff>63729</xdr:rowOff>
    </xdr:to>
    <xdr:sp macro="" textlink="">
      <xdr:nvSpPr>
        <xdr:cNvPr id="138" name="楕円 137"/>
        <xdr:cNvSpPr/>
      </xdr:nvSpPr>
      <xdr:spPr>
        <a:xfrm>
          <a:off x="12509500" y="622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12929</xdr:rowOff>
    </xdr:from>
    <xdr:to>
      <xdr:col>68</xdr:col>
      <xdr:colOff>73025</xdr:colOff>
      <xdr:row>33</xdr:row>
      <xdr:rowOff>148057</xdr:rowOff>
    </xdr:to>
    <xdr:cxnSp macro="">
      <xdr:nvCxnSpPr>
        <xdr:cNvPr id="139" name="直線コネクタ 138"/>
        <xdr:cNvCxnSpPr/>
      </xdr:nvCxnSpPr>
      <xdr:spPr>
        <a:xfrm>
          <a:off x="12560300" y="6270854"/>
          <a:ext cx="762000" cy="30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171145</xdr:rowOff>
    </xdr:from>
    <xdr:to>
      <xdr:col>60</xdr:col>
      <xdr:colOff>123825</xdr:colOff>
      <xdr:row>32</xdr:row>
      <xdr:rowOff>101295</xdr:rowOff>
    </xdr:to>
    <xdr:sp macro="" textlink="">
      <xdr:nvSpPr>
        <xdr:cNvPr id="140" name="楕円 139"/>
        <xdr:cNvSpPr/>
      </xdr:nvSpPr>
      <xdr:spPr>
        <a:xfrm>
          <a:off x="11747500" y="62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12929</xdr:rowOff>
    </xdr:from>
    <xdr:to>
      <xdr:col>64</xdr:col>
      <xdr:colOff>73025</xdr:colOff>
      <xdr:row>32</xdr:row>
      <xdr:rowOff>50495</xdr:rowOff>
    </xdr:to>
    <xdr:cxnSp macro="">
      <xdr:nvCxnSpPr>
        <xdr:cNvPr id="141" name="直線コネクタ 140"/>
        <xdr:cNvCxnSpPr/>
      </xdr:nvCxnSpPr>
      <xdr:spPr>
        <a:xfrm flipV="1">
          <a:off x="11798300" y="6270854"/>
          <a:ext cx="762000" cy="3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63348</xdr:rowOff>
    </xdr:from>
    <xdr:ext cx="469744" cy="259045"/>
    <xdr:sp macro="" textlink="">
      <xdr:nvSpPr>
        <xdr:cNvPr id="142" name="n_1aveValue債務償還比率"/>
        <xdr:cNvSpPr txBox="1"/>
      </xdr:nvSpPr>
      <xdr:spPr>
        <a:xfrm>
          <a:off x="13836727" y="546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76590</xdr:rowOff>
    </xdr:from>
    <xdr:ext cx="469744" cy="259045"/>
    <xdr:sp macro="" textlink="">
      <xdr:nvSpPr>
        <xdr:cNvPr id="143" name="n_2aveValue債務償還比率"/>
        <xdr:cNvSpPr txBox="1"/>
      </xdr:nvSpPr>
      <xdr:spPr>
        <a:xfrm>
          <a:off x="13087427" y="547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91846</xdr:rowOff>
    </xdr:from>
    <xdr:ext cx="469744" cy="259045"/>
    <xdr:sp macro="" textlink="">
      <xdr:nvSpPr>
        <xdr:cNvPr id="144" name="n_3aveValue債務償還比率"/>
        <xdr:cNvSpPr txBox="1"/>
      </xdr:nvSpPr>
      <xdr:spPr>
        <a:xfrm>
          <a:off x="12325427" y="549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71840</xdr:rowOff>
    </xdr:from>
    <xdr:ext cx="469744" cy="259045"/>
    <xdr:sp macro="" textlink="">
      <xdr:nvSpPr>
        <xdr:cNvPr id="145" name="n_4aveValue債務償還比率"/>
        <xdr:cNvSpPr txBox="1"/>
      </xdr:nvSpPr>
      <xdr:spPr>
        <a:xfrm>
          <a:off x="11563427" y="5472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143065</xdr:rowOff>
    </xdr:from>
    <xdr:ext cx="469744" cy="259045"/>
    <xdr:sp macro="" textlink="">
      <xdr:nvSpPr>
        <xdr:cNvPr id="146" name="n_1mainValue債務償還比率"/>
        <xdr:cNvSpPr txBox="1"/>
      </xdr:nvSpPr>
      <xdr:spPr>
        <a:xfrm>
          <a:off x="13836727" y="605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34</xdr:row>
      <xdr:rowOff>18534</xdr:rowOff>
    </xdr:from>
    <xdr:ext cx="560923" cy="259045"/>
    <xdr:sp macro="" textlink="">
      <xdr:nvSpPr>
        <xdr:cNvPr id="147" name="n_2mainValue債務償還比率"/>
        <xdr:cNvSpPr txBox="1"/>
      </xdr:nvSpPr>
      <xdr:spPr>
        <a:xfrm>
          <a:off x="13041838" y="661935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1,757.2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32</xdr:row>
      <xdr:rowOff>54856</xdr:rowOff>
    </xdr:from>
    <xdr:ext cx="560923" cy="259045"/>
    <xdr:sp macro="" textlink="">
      <xdr:nvSpPr>
        <xdr:cNvPr id="148" name="n_3mainValue債務償還比率"/>
        <xdr:cNvSpPr txBox="1"/>
      </xdr:nvSpPr>
      <xdr:spPr>
        <a:xfrm>
          <a:off x="12279838" y="631278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32</xdr:row>
      <xdr:rowOff>92422</xdr:rowOff>
    </xdr:from>
    <xdr:ext cx="560923" cy="259045"/>
    <xdr:sp macro="" textlink="">
      <xdr:nvSpPr>
        <xdr:cNvPr id="149" name="n_4mainValue債務償還比率"/>
        <xdr:cNvSpPr txBox="1"/>
      </xdr:nvSpPr>
      <xdr:spPr>
        <a:xfrm>
          <a:off x="11517838" y="635034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0" name="正方形/長方形 14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1" name="正方形/長方形 15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2" name="テキスト ボックス 15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3" name="テキスト ボックス 15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4" name="テキスト ボックス 15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5" name="テキスト ボックス 15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大阪府泉佐野市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100,420
98,257
56.51
94,267,543
93,984,764
133,171
23,272,374
63,086,141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79.3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37338</xdr:rowOff>
    </xdr:from>
    <xdr:to>
      <xdr:col>24</xdr:col>
      <xdr:colOff>62865</xdr:colOff>
      <xdr:row>41</xdr:row>
      <xdr:rowOff>32766</xdr:rowOff>
    </xdr:to>
    <xdr:cxnSp macro="">
      <xdr:nvCxnSpPr>
        <xdr:cNvPr id="55" name="直線コネクタ 54"/>
        <xdr:cNvCxnSpPr/>
      </xdr:nvCxnSpPr>
      <xdr:spPr>
        <a:xfrm flipV="1">
          <a:off x="4634865" y="5866638"/>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36593</xdr:rowOff>
    </xdr:from>
    <xdr:ext cx="405111" cy="259045"/>
    <xdr:sp macro="" textlink="">
      <xdr:nvSpPr>
        <xdr:cNvPr id="56" name="【道路】&#10;有形固定資産減価償却率最小値テキスト"/>
        <xdr:cNvSpPr txBox="1"/>
      </xdr:nvSpPr>
      <xdr:spPr>
        <a:xfrm>
          <a:off x="4673600" y="706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32766</xdr:rowOff>
    </xdr:from>
    <xdr:to>
      <xdr:col>24</xdr:col>
      <xdr:colOff>152400</xdr:colOff>
      <xdr:row>41</xdr:row>
      <xdr:rowOff>32766</xdr:rowOff>
    </xdr:to>
    <xdr:cxnSp macro="">
      <xdr:nvCxnSpPr>
        <xdr:cNvPr id="57" name="直線コネクタ 56"/>
        <xdr:cNvCxnSpPr/>
      </xdr:nvCxnSpPr>
      <xdr:spPr>
        <a:xfrm>
          <a:off x="4546600" y="706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155465</xdr:rowOff>
    </xdr:from>
    <xdr:ext cx="405111" cy="259045"/>
    <xdr:sp macro="" textlink="">
      <xdr:nvSpPr>
        <xdr:cNvPr id="58" name="【道路】&#10;有形固定資産減価償却率最大値テキスト"/>
        <xdr:cNvSpPr txBox="1"/>
      </xdr:nvSpPr>
      <xdr:spPr>
        <a:xfrm>
          <a:off x="4673600" y="5641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37338</xdr:rowOff>
    </xdr:from>
    <xdr:to>
      <xdr:col>24</xdr:col>
      <xdr:colOff>152400</xdr:colOff>
      <xdr:row>34</xdr:row>
      <xdr:rowOff>37338</xdr:rowOff>
    </xdr:to>
    <xdr:cxnSp macro="">
      <xdr:nvCxnSpPr>
        <xdr:cNvPr id="59" name="直線コネクタ 58"/>
        <xdr:cNvCxnSpPr/>
      </xdr:nvCxnSpPr>
      <xdr:spPr>
        <a:xfrm>
          <a:off x="4546600" y="5866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113555</xdr:rowOff>
    </xdr:from>
    <xdr:ext cx="405111" cy="259045"/>
    <xdr:sp macro="" textlink="">
      <xdr:nvSpPr>
        <xdr:cNvPr id="60" name="【道路】&#10;有形固定資産減価償却率平均値テキスト"/>
        <xdr:cNvSpPr txBox="1"/>
      </xdr:nvSpPr>
      <xdr:spPr>
        <a:xfrm>
          <a:off x="4673600" y="6285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135128</xdr:rowOff>
    </xdr:from>
    <xdr:to>
      <xdr:col>24</xdr:col>
      <xdr:colOff>114300</xdr:colOff>
      <xdr:row>37</xdr:row>
      <xdr:rowOff>65278</xdr:rowOff>
    </xdr:to>
    <xdr:sp macro="" textlink="">
      <xdr:nvSpPr>
        <xdr:cNvPr id="61" name="フローチャート: 判断 60"/>
        <xdr:cNvSpPr/>
      </xdr:nvSpPr>
      <xdr:spPr>
        <a:xfrm>
          <a:off x="4584700" y="63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103124</xdr:rowOff>
    </xdr:from>
    <xdr:to>
      <xdr:col>20</xdr:col>
      <xdr:colOff>38100</xdr:colOff>
      <xdr:row>37</xdr:row>
      <xdr:rowOff>33274</xdr:rowOff>
    </xdr:to>
    <xdr:sp macro="" textlink="">
      <xdr:nvSpPr>
        <xdr:cNvPr id="62" name="フローチャート: 判断 61"/>
        <xdr:cNvSpPr/>
      </xdr:nvSpPr>
      <xdr:spPr>
        <a:xfrm>
          <a:off x="3746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80264</xdr:rowOff>
    </xdr:from>
    <xdr:to>
      <xdr:col>15</xdr:col>
      <xdr:colOff>101600</xdr:colOff>
      <xdr:row>37</xdr:row>
      <xdr:rowOff>10414</xdr:rowOff>
    </xdr:to>
    <xdr:sp macro="" textlink="">
      <xdr:nvSpPr>
        <xdr:cNvPr id="63" name="フローチャート: 判断 62"/>
        <xdr:cNvSpPr/>
      </xdr:nvSpPr>
      <xdr:spPr>
        <a:xfrm>
          <a:off x="2857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55118</xdr:rowOff>
    </xdr:from>
    <xdr:to>
      <xdr:col>10</xdr:col>
      <xdr:colOff>165100</xdr:colOff>
      <xdr:row>36</xdr:row>
      <xdr:rowOff>156718</xdr:rowOff>
    </xdr:to>
    <xdr:sp macro="" textlink="">
      <xdr:nvSpPr>
        <xdr:cNvPr id="64" name="フローチャート: 判断 63"/>
        <xdr:cNvSpPr/>
      </xdr:nvSpPr>
      <xdr:spPr>
        <a:xfrm>
          <a:off x="1968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75692</xdr:rowOff>
    </xdr:from>
    <xdr:to>
      <xdr:col>6</xdr:col>
      <xdr:colOff>38100</xdr:colOff>
      <xdr:row>36</xdr:row>
      <xdr:rowOff>5842</xdr:rowOff>
    </xdr:to>
    <xdr:sp macro="" textlink="">
      <xdr:nvSpPr>
        <xdr:cNvPr id="65" name="フローチャート: 判断 64"/>
        <xdr:cNvSpPr/>
      </xdr:nvSpPr>
      <xdr:spPr>
        <a:xfrm>
          <a:off x="1079500" y="6076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96266</xdr:rowOff>
    </xdr:from>
    <xdr:to>
      <xdr:col>15</xdr:col>
      <xdr:colOff>101600</xdr:colOff>
      <xdr:row>37</xdr:row>
      <xdr:rowOff>26416</xdr:rowOff>
    </xdr:to>
    <xdr:sp macro="" textlink="">
      <xdr:nvSpPr>
        <xdr:cNvPr id="71" name="楕円 70"/>
        <xdr:cNvSpPr/>
      </xdr:nvSpPr>
      <xdr:spPr>
        <a:xfrm>
          <a:off x="2857500" y="626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57404</xdr:rowOff>
    </xdr:from>
    <xdr:to>
      <xdr:col>10</xdr:col>
      <xdr:colOff>165100</xdr:colOff>
      <xdr:row>36</xdr:row>
      <xdr:rowOff>159004</xdr:rowOff>
    </xdr:to>
    <xdr:sp macro="" textlink="">
      <xdr:nvSpPr>
        <xdr:cNvPr id="72" name="楕円 71"/>
        <xdr:cNvSpPr/>
      </xdr:nvSpPr>
      <xdr:spPr>
        <a:xfrm>
          <a:off x="1968500" y="622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108204</xdr:rowOff>
    </xdr:from>
    <xdr:to>
      <xdr:col>15</xdr:col>
      <xdr:colOff>50800</xdr:colOff>
      <xdr:row>36</xdr:row>
      <xdr:rowOff>147066</xdr:rowOff>
    </xdr:to>
    <xdr:cxnSp macro="">
      <xdr:nvCxnSpPr>
        <xdr:cNvPr id="73" name="直線コネクタ 72"/>
        <xdr:cNvCxnSpPr/>
      </xdr:nvCxnSpPr>
      <xdr:spPr>
        <a:xfrm>
          <a:off x="2019300" y="628040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49801</xdr:rowOff>
    </xdr:from>
    <xdr:ext cx="405111" cy="259045"/>
    <xdr:sp macro="" textlink="">
      <xdr:nvSpPr>
        <xdr:cNvPr id="74" name="n_1aveValue【道路】&#10;有形固定資産減価償却率"/>
        <xdr:cNvSpPr txBox="1"/>
      </xdr:nvSpPr>
      <xdr:spPr>
        <a:xfrm>
          <a:off x="3582044" y="605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26941</xdr:rowOff>
    </xdr:from>
    <xdr:ext cx="405111" cy="259045"/>
    <xdr:sp macro="" textlink="">
      <xdr:nvSpPr>
        <xdr:cNvPr id="75" name="n_2aveValue【道路】&#10;有形固定資産減価償却率"/>
        <xdr:cNvSpPr txBox="1"/>
      </xdr:nvSpPr>
      <xdr:spPr>
        <a:xfrm>
          <a:off x="2705744" y="602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1795</xdr:rowOff>
    </xdr:from>
    <xdr:ext cx="405111" cy="259045"/>
    <xdr:sp macro="" textlink="">
      <xdr:nvSpPr>
        <xdr:cNvPr id="76" name="n_3aveValue【道路】&#10;有形固定資産減価償却率"/>
        <xdr:cNvSpPr txBox="1"/>
      </xdr:nvSpPr>
      <xdr:spPr>
        <a:xfrm>
          <a:off x="1816744" y="600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22369</xdr:rowOff>
    </xdr:from>
    <xdr:ext cx="405111" cy="259045"/>
    <xdr:sp macro="" textlink="">
      <xdr:nvSpPr>
        <xdr:cNvPr id="77" name="n_4aveValue【道路】&#10;有形固定資産減価償却率"/>
        <xdr:cNvSpPr txBox="1"/>
      </xdr:nvSpPr>
      <xdr:spPr>
        <a:xfrm>
          <a:off x="927744" y="5851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17543</xdr:rowOff>
    </xdr:from>
    <xdr:ext cx="405111" cy="259045"/>
    <xdr:sp macro="" textlink="">
      <xdr:nvSpPr>
        <xdr:cNvPr id="78" name="n_2mainValue【道路】&#10;有形固定資産減価償却率"/>
        <xdr:cNvSpPr txBox="1"/>
      </xdr:nvSpPr>
      <xdr:spPr>
        <a:xfrm>
          <a:off x="2705744" y="6361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150131</xdr:rowOff>
    </xdr:from>
    <xdr:ext cx="405111" cy="259045"/>
    <xdr:sp macro="" textlink="">
      <xdr:nvSpPr>
        <xdr:cNvPr id="79" name="n_3mainValue【道路】&#10;有形固定資産減価償却率"/>
        <xdr:cNvSpPr txBox="1"/>
      </xdr:nvSpPr>
      <xdr:spPr>
        <a:xfrm>
          <a:off x="1816744" y="6322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ｍ</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3" name="テキスト ボックス 9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105080</xdr:rowOff>
    </xdr:from>
    <xdr:to>
      <xdr:col>54</xdr:col>
      <xdr:colOff>189865</xdr:colOff>
      <xdr:row>41</xdr:row>
      <xdr:rowOff>143180</xdr:rowOff>
    </xdr:to>
    <xdr:cxnSp macro="">
      <xdr:nvCxnSpPr>
        <xdr:cNvPr id="103" name="直線コネクタ 102"/>
        <xdr:cNvCxnSpPr/>
      </xdr:nvCxnSpPr>
      <xdr:spPr>
        <a:xfrm flipV="1">
          <a:off x="10476865" y="593438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147007</xdr:rowOff>
    </xdr:from>
    <xdr:ext cx="469744" cy="259045"/>
    <xdr:sp macro="" textlink="">
      <xdr:nvSpPr>
        <xdr:cNvPr id="104" name="【道路】&#10;一人当たり延長最小値テキスト"/>
        <xdr:cNvSpPr txBox="1"/>
      </xdr:nvSpPr>
      <xdr:spPr>
        <a:xfrm>
          <a:off x="10515600" y="717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143180</xdr:rowOff>
    </xdr:from>
    <xdr:to>
      <xdr:col>55</xdr:col>
      <xdr:colOff>88900</xdr:colOff>
      <xdr:row>41</xdr:row>
      <xdr:rowOff>143180</xdr:rowOff>
    </xdr:to>
    <xdr:cxnSp macro="">
      <xdr:nvCxnSpPr>
        <xdr:cNvPr id="105" name="直線コネクタ 104"/>
        <xdr:cNvCxnSpPr/>
      </xdr:nvCxnSpPr>
      <xdr:spPr>
        <a:xfrm>
          <a:off x="10388600" y="717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51757</xdr:rowOff>
    </xdr:from>
    <xdr:ext cx="534377" cy="259045"/>
    <xdr:sp macro="" textlink="">
      <xdr:nvSpPr>
        <xdr:cNvPr id="106" name="【道路】&#10;一人当たり延長最大値テキスト"/>
        <xdr:cNvSpPr txBox="1"/>
      </xdr:nvSpPr>
      <xdr:spPr>
        <a:xfrm>
          <a:off x="10515600" y="570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17.121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105080</xdr:rowOff>
    </xdr:from>
    <xdr:to>
      <xdr:col>55</xdr:col>
      <xdr:colOff>88900</xdr:colOff>
      <xdr:row>34</xdr:row>
      <xdr:rowOff>105080</xdr:rowOff>
    </xdr:to>
    <xdr:cxnSp macro="">
      <xdr:nvCxnSpPr>
        <xdr:cNvPr id="107" name="直線コネクタ 106"/>
        <xdr:cNvCxnSpPr/>
      </xdr:nvCxnSpPr>
      <xdr:spPr>
        <a:xfrm>
          <a:off x="10388600" y="59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60368</xdr:rowOff>
    </xdr:from>
    <xdr:ext cx="469744" cy="259045"/>
    <xdr:sp macro="" textlink="">
      <xdr:nvSpPr>
        <xdr:cNvPr id="108" name="【道路】&#10;一人当たり延長平均値テキスト"/>
        <xdr:cNvSpPr txBox="1"/>
      </xdr:nvSpPr>
      <xdr:spPr>
        <a:xfrm>
          <a:off x="10515600" y="674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81941</xdr:rowOff>
    </xdr:from>
    <xdr:to>
      <xdr:col>55</xdr:col>
      <xdr:colOff>50800</xdr:colOff>
      <xdr:row>40</xdr:row>
      <xdr:rowOff>12091</xdr:rowOff>
    </xdr:to>
    <xdr:sp macro="" textlink="">
      <xdr:nvSpPr>
        <xdr:cNvPr id="109" name="フローチャート: 判断 108"/>
        <xdr:cNvSpPr/>
      </xdr:nvSpPr>
      <xdr:spPr>
        <a:xfrm>
          <a:off x="10426700" y="67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81864</xdr:rowOff>
    </xdr:from>
    <xdr:to>
      <xdr:col>50</xdr:col>
      <xdr:colOff>165100</xdr:colOff>
      <xdr:row>40</xdr:row>
      <xdr:rowOff>12014</xdr:rowOff>
    </xdr:to>
    <xdr:sp macro="" textlink="">
      <xdr:nvSpPr>
        <xdr:cNvPr id="110" name="フローチャート: 判断 109"/>
        <xdr:cNvSpPr/>
      </xdr:nvSpPr>
      <xdr:spPr>
        <a:xfrm>
          <a:off x="9588500" y="676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85446</xdr:rowOff>
    </xdr:from>
    <xdr:to>
      <xdr:col>46</xdr:col>
      <xdr:colOff>38100</xdr:colOff>
      <xdr:row>40</xdr:row>
      <xdr:rowOff>15596</xdr:rowOff>
    </xdr:to>
    <xdr:sp macro="" textlink="">
      <xdr:nvSpPr>
        <xdr:cNvPr id="111" name="フローチャート: 判断 110"/>
        <xdr:cNvSpPr/>
      </xdr:nvSpPr>
      <xdr:spPr>
        <a:xfrm>
          <a:off x="8699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79045</xdr:rowOff>
    </xdr:from>
    <xdr:to>
      <xdr:col>41</xdr:col>
      <xdr:colOff>101600</xdr:colOff>
      <xdr:row>40</xdr:row>
      <xdr:rowOff>9195</xdr:rowOff>
    </xdr:to>
    <xdr:sp macro="" textlink="">
      <xdr:nvSpPr>
        <xdr:cNvPr id="112" name="フローチャート: 判断 111"/>
        <xdr:cNvSpPr/>
      </xdr:nvSpPr>
      <xdr:spPr>
        <a:xfrm>
          <a:off x="7810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34316</xdr:rowOff>
    </xdr:from>
    <xdr:to>
      <xdr:col>36</xdr:col>
      <xdr:colOff>165100</xdr:colOff>
      <xdr:row>39</xdr:row>
      <xdr:rowOff>135916</xdr:rowOff>
    </xdr:to>
    <xdr:sp macro="" textlink="">
      <xdr:nvSpPr>
        <xdr:cNvPr id="113" name="フローチャート: 判断 112"/>
        <xdr:cNvSpPr/>
      </xdr:nvSpPr>
      <xdr:spPr>
        <a:xfrm>
          <a:off x="6921500" y="672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115621</xdr:rowOff>
    </xdr:from>
    <xdr:to>
      <xdr:col>46</xdr:col>
      <xdr:colOff>38100</xdr:colOff>
      <xdr:row>41</xdr:row>
      <xdr:rowOff>45771</xdr:rowOff>
    </xdr:to>
    <xdr:sp macro="" textlink="">
      <xdr:nvSpPr>
        <xdr:cNvPr id="119" name="楕円 118"/>
        <xdr:cNvSpPr/>
      </xdr:nvSpPr>
      <xdr:spPr>
        <a:xfrm>
          <a:off x="8699500" y="697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115774</xdr:rowOff>
    </xdr:from>
    <xdr:to>
      <xdr:col>41</xdr:col>
      <xdr:colOff>101600</xdr:colOff>
      <xdr:row>41</xdr:row>
      <xdr:rowOff>45924</xdr:rowOff>
    </xdr:to>
    <xdr:sp macro="" textlink="">
      <xdr:nvSpPr>
        <xdr:cNvPr id="120" name="楕円 119"/>
        <xdr:cNvSpPr/>
      </xdr:nvSpPr>
      <xdr:spPr>
        <a:xfrm>
          <a:off x="7810500" y="697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166421</xdr:rowOff>
    </xdr:from>
    <xdr:to>
      <xdr:col>45</xdr:col>
      <xdr:colOff>177800</xdr:colOff>
      <xdr:row>40</xdr:row>
      <xdr:rowOff>166574</xdr:rowOff>
    </xdr:to>
    <xdr:cxnSp macro="">
      <xdr:nvCxnSpPr>
        <xdr:cNvPr id="121" name="直線コネクタ 120"/>
        <xdr:cNvCxnSpPr/>
      </xdr:nvCxnSpPr>
      <xdr:spPr>
        <a:xfrm flipV="1">
          <a:off x="7861300" y="7024421"/>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28541</xdr:rowOff>
    </xdr:from>
    <xdr:ext cx="469744" cy="259045"/>
    <xdr:sp macro="" textlink="">
      <xdr:nvSpPr>
        <xdr:cNvPr id="122" name="n_1aveValue【道路】&#10;一人当たり延長"/>
        <xdr:cNvSpPr txBox="1"/>
      </xdr:nvSpPr>
      <xdr:spPr>
        <a:xfrm>
          <a:off x="9391727" y="654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32123</xdr:rowOff>
    </xdr:from>
    <xdr:ext cx="469744" cy="259045"/>
    <xdr:sp macro="" textlink="">
      <xdr:nvSpPr>
        <xdr:cNvPr id="123" name="n_2aveValue【道路】&#10;一人当たり延長"/>
        <xdr:cNvSpPr txBox="1"/>
      </xdr:nvSpPr>
      <xdr:spPr>
        <a:xfrm>
          <a:off x="8515427" y="65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25722</xdr:rowOff>
    </xdr:from>
    <xdr:ext cx="469744" cy="259045"/>
    <xdr:sp macro="" textlink="">
      <xdr:nvSpPr>
        <xdr:cNvPr id="124" name="n_3aveValue【道路】&#10;一人当たり延長"/>
        <xdr:cNvSpPr txBox="1"/>
      </xdr:nvSpPr>
      <xdr:spPr>
        <a:xfrm>
          <a:off x="7626427" y="654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152443</xdr:rowOff>
    </xdr:from>
    <xdr:ext cx="469744" cy="259045"/>
    <xdr:sp macro="" textlink="">
      <xdr:nvSpPr>
        <xdr:cNvPr id="125" name="n_4aveValue【道路】&#10;一人当たり延長"/>
        <xdr:cNvSpPr txBox="1"/>
      </xdr:nvSpPr>
      <xdr:spPr>
        <a:xfrm>
          <a:off x="6737427" y="649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36898</xdr:rowOff>
    </xdr:from>
    <xdr:ext cx="469744" cy="259045"/>
    <xdr:sp macro="" textlink="">
      <xdr:nvSpPr>
        <xdr:cNvPr id="126" name="n_2mainValue【道路】&#10;一人当たり延長"/>
        <xdr:cNvSpPr txBox="1"/>
      </xdr:nvSpPr>
      <xdr:spPr>
        <a:xfrm>
          <a:off x="8515427" y="7066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37051</xdr:rowOff>
    </xdr:from>
    <xdr:ext cx="469744" cy="259045"/>
    <xdr:sp macro="" textlink="">
      <xdr:nvSpPr>
        <xdr:cNvPr id="127" name="n_3mainValue【道路】&#10;一人当たり延長"/>
        <xdr:cNvSpPr txBox="1"/>
      </xdr:nvSpPr>
      <xdr:spPr>
        <a:xfrm>
          <a:off x="7626427" y="706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8" name="テキスト ボックス 13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9" name="直線コネクタ 13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40" name="テキスト ボックス 139"/>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1" name="直線コネクタ 14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2" name="テキスト ボックス 14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3" name="直線コネクタ 14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4" name="テキスト ボックス 14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5" name="直線コネクタ 14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6" name="テキスト ボックス 14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8" name="テキスト ボックス 14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48006</xdr:rowOff>
    </xdr:from>
    <xdr:to>
      <xdr:col>24</xdr:col>
      <xdr:colOff>62865</xdr:colOff>
      <xdr:row>63</xdr:row>
      <xdr:rowOff>2286</xdr:rowOff>
    </xdr:to>
    <xdr:cxnSp macro="">
      <xdr:nvCxnSpPr>
        <xdr:cNvPr id="150" name="直線コネクタ 149"/>
        <xdr:cNvCxnSpPr/>
      </xdr:nvCxnSpPr>
      <xdr:spPr>
        <a:xfrm flipV="1">
          <a:off x="4634865" y="9649206"/>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6113</xdr:rowOff>
    </xdr:from>
    <xdr:ext cx="405111" cy="259045"/>
    <xdr:sp macro="" textlink="">
      <xdr:nvSpPr>
        <xdr:cNvPr id="151" name="【橋りょう・トンネル】&#10;有形固定資産減価償却率最小値テキスト"/>
        <xdr:cNvSpPr txBox="1"/>
      </xdr:nvSpPr>
      <xdr:spPr>
        <a:xfrm>
          <a:off x="4673600" y="10807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2286</xdr:rowOff>
    </xdr:from>
    <xdr:to>
      <xdr:col>24</xdr:col>
      <xdr:colOff>152400</xdr:colOff>
      <xdr:row>63</xdr:row>
      <xdr:rowOff>2286</xdr:rowOff>
    </xdr:to>
    <xdr:cxnSp macro="">
      <xdr:nvCxnSpPr>
        <xdr:cNvPr id="152" name="直線コネクタ 151"/>
        <xdr:cNvCxnSpPr/>
      </xdr:nvCxnSpPr>
      <xdr:spPr>
        <a:xfrm>
          <a:off x="4546600" y="10803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166133</xdr:rowOff>
    </xdr:from>
    <xdr:ext cx="405111" cy="259045"/>
    <xdr:sp macro="" textlink="">
      <xdr:nvSpPr>
        <xdr:cNvPr id="153" name="【橋りょう・トンネル】&#10;有形固定資産減価償却率最大値テキスト"/>
        <xdr:cNvSpPr txBox="1"/>
      </xdr:nvSpPr>
      <xdr:spPr>
        <a:xfrm>
          <a:off x="4673600" y="9424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48006</xdr:rowOff>
    </xdr:from>
    <xdr:to>
      <xdr:col>24</xdr:col>
      <xdr:colOff>152400</xdr:colOff>
      <xdr:row>56</xdr:row>
      <xdr:rowOff>48006</xdr:rowOff>
    </xdr:to>
    <xdr:cxnSp macro="">
      <xdr:nvCxnSpPr>
        <xdr:cNvPr id="154" name="直線コネクタ 153"/>
        <xdr:cNvCxnSpPr/>
      </xdr:nvCxnSpPr>
      <xdr:spPr>
        <a:xfrm>
          <a:off x="4546600" y="964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112793</xdr:rowOff>
    </xdr:from>
    <xdr:ext cx="405111" cy="259045"/>
    <xdr:sp macro="" textlink="">
      <xdr:nvSpPr>
        <xdr:cNvPr id="155" name="【橋りょう・トンネル】&#10;有形固定資産減価償却率平均値テキスト"/>
        <xdr:cNvSpPr txBox="1"/>
      </xdr:nvSpPr>
      <xdr:spPr>
        <a:xfrm>
          <a:off x="4673600" y="10056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134366</xdr:rowOff>
    </xdr:from>
    <xdr:to>
      <xdr:col>24</xdr:col>
      <xdr:colOff>114300</xdr:colOff>
      <xdr:row>59</xdr:row>
      <xdr:rowOff>64516</xdr:rowOff>
    </xdr:to>
    <xdr:sp macro="" textlink="">
      <xdr:nvSpPr>
        <xdr:cNvPr id="156" name="フローチャート: 判断 155"/>
        <xdr:cNvSpPr/>
      </xdr:nvSpPr>
      <xdr:spPr>
        <a:xfrm>
          <a:off x="4584700" y="1007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106934</xdr:rowOff>
    </xdr:from>
    <xdr:to>
      <xdr:col>20</xdr:col>
      <xdr:colOff>38100</xdr:colOff>
      <xdr:row>59</xdr:row>
      <xdr:rowOff>37084</xdr:rowOff>
    </xdr:to>
    <xdr:sp macro="" textlink="">
      <xdr:nvSpPr>
        <xdr:cNvPr id="157" name="フローチャート: 判断 156"/>
        <xdr:cNvSpPr/>
      </xdr:nvSpPr>
      <xdr:spPr>
        <a:xfrm>
          <a:off x="3746500" y="1005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104648</xdr:rowOff>
    </xdr:from>
    <xdr:to>
      <xdr:col>15</xdr:col>
      <xdr:colOff>101600</xdr:colOff>
      <xdr:row>59</xdr:row>
      <xdr:rowOff>34798</xdr:rowOff>
    </xdr:to>
    <xdr:sp macro="" textlink="">
      <xdr:nvSpPr>
        <xdr:cNvPr id="158" name="フローチャート: 判断 157"/>
        <xdr:cNvSpPr/>
      </xdr:nvSpPr>
      <xdr:spPr>
        <a:xfrm>
          <a:off x="2857500" y="1004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72644</xdr:rowOff>
    </xdr:from>
    <xdr:to>
      <xdr:col>10</xdr:col>
      <xdr:colOff>165100</xdr:colOff>
      <xdr:row>59</xdr:row>
      <xdr:rowOff>2794</xdr:rowOff>
    </xdr:to>
    <xdr:sp macro="" textlink="">
      <xdr:nvSpPr>
        <xdr:cNvPr id="159" name="フローチャート: 判断 158"/>
        <xdr:cNvSpPr/>
      </xdr:nvSpPr>
      <xdr:spPr>
        <a:xfrm>
          <a:off x="1968500" y="1001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65786</xdr:rowOff>
    </xdr:from>
    <xdr:to>
      <xdr:col>6</xdr:col>
      <xdr:colOff>38100</xdr:colOff>
      <xdr:row>58</xdr:row>
      <xdr:rowOff>167386</xdr:rowOff>
    </xdr:to>
    <xdr:sp macro="" textlink="">
      <xdr:nvSpPr>
        <xdr:cNvPr id="160" name="フローチャート: 判断 159"/>
        <xdr:cNvSpPr/>
      </xdr:nvSpPr>
      <xdr:spPr>
        <a:xfrm>
          <a:off x="1079500" y="100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150368</xdr:rowOff>
    </xdr:from>
    <xdr:to>
      <xdr:col>15</xdr:col>
      <xdr:colOff>101600</xdr:colOff>
      <xdr:row>60</xdr:row>
      <xdr:rowOff>80518</xdr:rowOff>
    </xdr:to>
    <xdr:sp macro="" textlink="">
      <xdr:nvSpPr>
        <xdr:cNvPr id="166" name="楕円 165"/>
        <xdr:cNvSpPr/>
      </xdr:nvSpPr>
      <xdr:spPr>
        <a:xfrm>
          <a:off x="2857500" y="1026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102362</xdr:rowOff>
    </xdr:from>
    <xdr:to>
      <xdr:col>10</xdr:col>
      <xdr:colOff>165100</xdr:colOff>
      <xdr:row>60</xdr:row>
      <xdr:rowOff>32512</xdr:rowOff>
    </xdr:to>
    <xdr:sp macro="" textlink="">
      <xdr:nvSpPr>
        <xdr:cNvPr id="167" name="楕円 166"/>
        <xdr:cNvSpPr/>
      </xdr:nvSpPr>
      <xdr:spPr>
        <a:xfrm>
          <a:off x="1968500" y="1021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153162</xdr:rowOff>
    </xdr:from>
    <xdr:to>
      <xdr:col>15</xdr:col>
      <xdr:colOff>50800</xdr:colOff>
      <xdr:row>60</xdr:row>
      <xdr:rowOff>29718</xdr:rowOff>
    </xdr:to>
    <xdr:cxnSp macro="">
      <xdr:nvCxnSpPr>
        <xdr:cNvPr id="168" name="直線コネクタ 167"/>
        <xdr:cNvCxnSpPr/>
      </xdr:nvCxnSpPr>
      <xdr:spPr>
        <a:xfrm>
          <a:off x="2019300" y="1026871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53611</xdr:rowOff>
    </xdr:from>
    <xdr:ext cx="405111" cy="259045"/>
    <xdr:sp macro="" textlink="">
      <xdr:nvSpPr>
        <xdr:cNvPr id="169" name="n_1aveValue【橋りょう・トンネル】&#10;有形固定資産減価償却率"/>
        <xdr:cNvSpPr txBox="1"/>
      </xdr:nvSpPr>
      <xdr:spPr>
        <a:xfrm>
          <a:off x="3582044" y="9826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51325</xdr:rowOff>
    </xdr:from>
    <xdr:ext cx="405111" cy="259045"/>
    <xdr:sp macro="" textlink="">
      <xdr:nvSpPr>
        <xdr:cNvPr id="170" name="n_2aveValue【橋りょう・トンネル】&#10;有形固定資産減価償却率"/>
        <xdr:cNvSpPr txBox="1"/>
      </xdr:nvSpPr>
      <xdr:spPr>
        <a:xfrm>
          <a:off x="2705744" y="9823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19321</xdr:rowOff>
    </xdr:from>
    <xdr:ext cx="405111" cy="259045"/>
    <xdr:sp macro="" textlink="">
      <xdr:nvSpPr>
        <xdr:cNvPr id="171" name="n_3aveValue【橋りょう・トンネル】&#10;有形固定資産減価償却率"/>
        <xdr:cNvSpPr txBox="1"/>
      </xdr:nvSpPr>
      <xdr:spPr>
        <a:xfrm>
          <a:off x="1816744" y="979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12463</xdr:rowOff>
    </xdr:from>
    <xdr:ext cx="405111" cy="259045"/>
    <xdr:sp macro="" textlink="">
      <xdr:nvSpPr>
        <xdr:cNvPr id="172" name="n_4aveValue【橋りょう・トンネル】&#10;有形固定資産減価償却率"/>
        <xdr:cNvSpPr txBox="1"/>
      </xdr:nvSpPr>
      <xdr:spPr>
        <a:xfrm>
          <a:off x="927744" y="978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71645</xdr:rowOff>
    </xdr:from>
    <xdr:ext cx="405111" cy="259045"/>
    <xdr:sp macro="" textlink="">
      <xdr:nvSpPr>
        <xdr:cNvPr id="173" name="n_2mainValue【橋りょう・トンネル】&#10;有形固定資産減価償却率"/>
        <xdr:cNvSpPr txBox="1"/>
      </xdr:nvSpPr>
      <xdr:spPr>
        <a:xfrm>
          <a:off x="2705744" y="10358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23639</xdr:rowOff>
    </xdr:from>
    <xdr:ext cx="405111" cy="259045"/>
    <xdr:sp macro="" textlink="">
      <xdr:nvSpPr>
        <xdr:cNvPr id="174" name="n_3mainValue【橋りょう・トンネル】&#10;有形固定資産減価償却率"/>
        <xdr:cNvSpPr txBox="1"/>
      </xdr:nvSpPr>
      <xdr:spPr>
        <a:xfrm>
          <a:off x="1816744" y="10310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6" name="テキスト ボックス 18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8" name="テキスト ボックス 18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0" name="テキスト ボックス 18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2" name="テキスト ボックス 19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4" name="テキスト ボックス 19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6" name="テキスト ボックス 19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54963</xdr:rowOff>
    </xdr:from>
    <xdr:to>
      <xdr:col>54</xdr:col>
      <xdr:colOff>189865</xdr:colOff>
      <xdr:row>64</xdr:row>
      <xdr:rowOff>63627</xdr:rowOff>
    </xdr:to>
    <xdr:cxnSp macro="">
      <xdr:nvCxnSpPr>
        <xdr:cNvPr id="198" name="直線コネクタ 197"/>
        <xdr:cNvCxnSpPr/>
      </xdr:nvCxnSpPr>
      <xdr:spPr>
        <a:xfrm flipV="1">
          <a:off x="10476865" y="9484713"/>
          <a:ext cx="0" cy="1551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67454</xdr:rowOff>
    </xdr:from>
    <xdr:ext cx="469744" cy="259045"/>
    <xdr:sp macro="" textlink="">
      <xdr:nvSpPr>
        <xdr:cNvPr id="199" name="【橋りょう・トンネル】&#10;一人当たり有形固定資産（償却資産）額最小値テキスト"/>
        <xdr:cNvSpPr txBox="1"/>
      </xdr:nvSpPr>
      <xdr:spPr>
        <a:xfrm>
          <a:off x="10515600" y="1104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63627</xdr:rowOff>
    </xdr:from>
    <xdr:to>
      <xdr:col>55</xdr:col>
      <xdr:colOff>88900</xdr:colOff>
      <xdr:row>64</xdr:row>
      <xdr:rowOff>63627</xdr:rowOff>
    </xdr:to>
    <xdr:cxnSp macro="">
      <xdr:nvCxnSpPr>
        <xdr:cNvPr id="200" name="直線コネクタ 199"/>
        <xdr:cNvCxnSpPr/>
      </xdr:nvCxnSpPr>
      <xdr:spPr>
        <a:xfrm>
          <a:off x="10388600" y="1103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1640</xdr:rowOff>
    </xdr:from>
    <xdr:ext cx="599010" cy="259045"/>
    <xdr:sp macro="" textlink="">
      <xdr:nvSpPr>
        <xdr:cNvPr id="201" name="【橋りょう・トンネル】&#10;一人当たり有形固定資産（償却資産）額最大値テキスト"/>
        <xdr:cNvSpPr txBox="1"/>
      </xdr:nvSpPr>
      <xdr:spPr>
        <a:xfrm>
          <a:off x="10515600" y="9259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410,574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54963</xdr:rowOff>
    </xdr:from>
    <xdr:to>
      <xdr:col>55</xdr:col>
      <xdr:colOff>88900</xdr:colOff>
      <xdr:row>55</xdr:row>
      <xdr:rowOff>54963</xdr:rowOff>
    </xdr:to>
    <xdr:cxnSp macro="">
      <xdr:nvCxnSpPr>
        <xdr:cNvPr id="202" name="直線コネクタ 201"/>
        <xdr:cNvCxnSpPr/>
      </xdr:nvCxnSpPr>
      <xdr:spPr>
        <a:xfrm>
          <a:off x="10388600" y="9484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3103</xdr:rowOff>
    </xdr:from>
    <xdr:ext cx="534377" cy="259045"/>
    <xdr:sp macro="" textlink="">
      <xdr:nvSpPr>
        <xdr:cNvPr id="203" name="【橋りょう・トンネル】&#10;一人当たり有形固定資産（償却資産）額平均値テキスト"/>
        <xdr:cNvSpPr txBox="1"/>
      </xdr:nvSpPr>
      <xdr:spPr>
        <a:xfrm>
          <a:off x="10515600" y="10633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90,190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24676</xdr:rowOff>
    </xdr:from>
    <xdr:to>
      <xdr:col>55</xdr:col>
      <xdr:colOff>50800</xdr:colOff>
      <xdr:row>62</xdr:row>
      <xdr:rowOff>126276</xdr:rowOff>
    </xdr:to>
    <xdr:sp macro="" textlink="">
      <xdr:nvSpPr>
        <xdr:cNvPr id="204" name="フローチャート: 判断 203"/>
        <xdr:cNvSpPr/>
      </xdr:nvSpPr>
      <xdr:spPr>
        <a:xfrm>
          <a:off x="10426700" y="1065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27716</xdr:rowOff>
    </xdr:from>
    <xdr:to>
      <xdr:col>50</xdr:col>
      <xdr:colOff>165100</xdr:colOff>
      <xdr:row>62</xdr:row>
      <xdr:rowOff>129316</xdr:rowOff>
    </xdr:to>
    <xdr:sp macro="" textlink="">
      <xdr:nvSpPr>
        <xdr:cNvPr id="205" name="フローチャート: 判断 204"/>
        <xdr:cNvSpPr/>
      </xdr:nvSpPr>
      <xdr:spPr>
        <a:xfrm>
          <a:off x="9588500" y="1065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30666</xdr:rowOff>
    </xdr:from>
    <xdr:to>
      <xdr:col>46</xdr:col>
      <xdr:colOff>38100</xdr:colOff>
      <xdr:row>62</xdr:row>
      <xdr:rowOff>132266</xdr:rowOff>
    </xdr:to>
    <xdr:sp macro="" textlink="">
      <xdr:nvSpPr>
        <xdr:cNvPr id="206" name="フローチャート: 判断 205"/>
        <xdr:cNvSpPr/>
      </xdr:nvSpPr>
      <xdr:spPr>
        <a:xfrm>
          <a:off x="8699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4403</xdr:rowOff>
    </xdr:from>
    <xdr:to>
      <xdr:col>41</xdr:col>
      <xdr:colOff>101600</xdr:colOff>
      <xdr:row>62</xdr:row>
      <xdr:rowOff>106003</xdr:rowOff>
    </xdr:to>
    <xdr:sp macro="" textlink="">
      <xdr:nvSpPr>
        <xdr:cNvPr id="207" name="フローチャート: 判断 206"/>
        <xdr:cNvSpPr/>
      </xdr:nvSpPr>
      <xdr:spPr>
        <a:xfrm>
          <a:off x="7810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43467</xdr:rowOff>
    </xdr:from>
    <xdr:to>
      <xdr:col>36</xdr:col>
      <xdr:colOff>165100</xdr:colOff>
      <xdr:row>62</xdr:row>
      <xdr:rowOff>145067</xdr:rowOff>
    </xdr:to>
    <xdr:sp macro="" textlink="">
      <xdr:nvSpPr>
        <xdr:cNvPr id="208" name="フローチャート: 判断 207"/>
        <xdr:cNvSpPr/>
      </xdr:nvSpPr>
      <xdr:spPr>
        <a:xfrm>
          <a:off x="6921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167715</xdr:rowOff>
    </xdr:from>
    <xdr:to>
      <xdr:col>46</xdr:col>
      <xdr:colOff>38100</xdr:colOff>
      <xdr:row>64</xdr:row>
      <xdr:rowOff>97865</xdr:rowOff>
    </xdr:to>
    <xdr:sp macro="" textlink="">
      <xdr:nvSpPr>
        <xdr:cNvPr id="214" name="楕円 213"/>
        <xdr:cNvSpPr/>
      </xdr:nvSpPr>
      <xdr:spPr>
        <a:xfrm>
          <a:off x="8699500" y="1096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167734</xdr:rowOff>
    </xdr:from>
    <xdr:to>
      <xdr:col>41</xdr:col>
      <xdr:colOff>101600</xdr:colOff>
      <xdr:row>64</xdr:row>
      <xdr:rowOff>97884</xdr:rowOff>
    </xdr:to>
    <xdr:sp macro="" textlink="">
      <xdr:nvSpPr>
        <xdr:cNvPr id="215" name="楕円 214"/>
        <xdr:cNvSpPr/>
      </xdr:nvSpPr>
      <xdr:spPr>
        <a:xfrm>
          <a:off x="7810500" y="1096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47065</xdr:rowOff>
    </xdr:from>
    <xdr:to>
      <xdr:col>45</xdr:col>
      <xdr:colOff>177800</xdr:colOff>
      <xdr:row>64</xdr:row>
      <xdr:rowOff>47084</xdr:rowOff>
    </xdr:to>
    <xdr:cxnSp macro="">
      <xdr:nvCxnSpPr>
        <xdr:cNvPr id="216" name="直線コネクタ 215"/>
        <xdr:cNvCxnSpPr/>
      </xdr:nvCxnSpPr>
      <xdr:spPr>
        <a:xfrm flipV="1">
          <a:off x="7861300" y="11019865"/>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145843</xdr:rowOff>
    </xdr:from>
    <xdr:ext cx="534377" cy="259045"/>
    <xdr:sp macro="" textlink="">
      <xdr:nvSpPr>
        <xdr:cNvPr id="217" name="n_1aveValue【橋りょう・トンネル】&#10;一人当たり有形固定資産（償却資産）額"/>
        <xdr:cNvSpPr txBox="1"/>
      </xdr:nvSpPr>
      <xdr:spPr>
        <a:xfrm>
          <a:off x="9359411" y="1043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89,392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148793</xdr:rowOff>
    </xdr:from>
    <xdr:ext cx="534377" cy="259045"/>
    <xdr:sp macro="" textlink="">
      <xdr:nvSpPr>
        <xdr:cNvPr id="218" name="n_2aveValue【橋りょう・トンネル】&#10;一人当たり有形固定資産（償却資産）額"/>
        <xdr:cNvSpPr txBox="1"/>
      </xdr:nvSpPr>
      <xdr:spPr>
        <a:xfrm>
          <a:off x="8483111" y="104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122530</xdr:rowOff>
    </xdr:from>
    <xdr:ext cx="534377" cy="259045"/>
    <xdr:sp macro="" textlink="">
      <xdr:nvSpPr>
        <xdr:cNvPr id="219" name="n_3aveValue【橋りょう・トンネル】&#10;一人当たり有形固定資産（償却資産）額"/>
        <xdr:cNvSpPr txBox="1"/>
      </xdr:nvSpPr>
      <xdr:spPr>
        <a:xfrm>
          <a:off x="7594111" y="104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161594</xdr:rowOff>
    </xdr:from>
    <xdr:ext cx="534377" cy="259045"/>
    <xdr:sp macro="" textlink="">
      <xdr:nvSpPr>
        <xdr:cNvPr id="220" name="n_4aveValue【橋りょう・トンネル】&#10;一人当たり有形固定資産（償却資産）額"/>
        <xdr:cNvSpPr txBox="1"/>
      </xdr:nvSpPr>
      <xdr:spPr>
        <a:xfrm>
          <a:off x="6705111" y="1044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85,258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88992</xdr:rowOff>
    </xdr:from>
    <xdr:ext cx="469744" cy="259045"/>
    <xdr:sp macro="" textlink="">
      <xdr:nvSpPr>
        <xdr:cNvPr id="221" name="n_2mainValue【橋りょう・トンネル】&#10;一人当たり有形固定資産（償却資産）額"/>
        <xdr:cNvSpPr txBox="1"/>
      </xdr:nvSpPr>
      <xdr:spPr>
        <a:xfrm>
          <a:off x="8515428" y="11061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89011</xdr:rowOff>
    </xdr:from>
    <xdr:ext cx="469744" cy="259045"/>
    <xdr:sp macro="" textlink="">
      <xdr:nvSpPr>
        <xdr:cNvPr id="222" name="n_3mainValue【橋りょう・トンネル】&#10;一人当たり有形固定資産（償却資産）額"/>
        <xdr:cNvSpPr txBox="1"/>
      </xdr:nvSpPr>
      <xdr:spPr>
        <a:xfrm>
          <a:off x="7626428" y="11061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3" name="テキスト ボックス 23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35" name="テキスト ボックス 23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3" name="テキスト ボックス 24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45" name="テキスト ボックス 24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70486</xdr:rowOff>
    </xdr:to>
    <xdr:cxnSp macro="">
      <xdr:nvCxnSpPr>
        <xdr:cNvPr id="247" name="直線コネクタ 246"/>
        <xdr:cNvCxnSpPr/>
      </xdr:nvCxnSpPr>
      <xdr:spPr>
        <a:xfrm flipV="1">
          <a:off x="4634865" y="13481686"/>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74313</xdr:rowOff>
    </xdr:from>
    <xdr:ext cx="405111" cy="259045"/>
    <xdr:sp macro="" textlink="">
      <xdr:nvSpPr>
        <xdr:cNvPr id="248" name="【公営住宅】&#10;有形固定資産減価償却率最小値テキスト"/>
        <xdr:cNvSpPr txBox="1"/>
      </xdr:nvSpPr>
      <xdr:spPr>
        <a:xfrm>
          <a:off x="4673600" y="1481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70486</xdr:rowOff>
    </xdr:from>
    <xdr:to>
      <xdr:col>24</xdr:col>
      <xdr:colOff>152400</xdr:colOff>
      <xdr:row>86</xdr:row>
      <xdr:rowOff>70486</xdr:rowOff>
    </xdr:to>
    <xdr:cxnSp macro="">
      <xdr:nvCxnSpPr>
        <xdr:cNvPr id="249" name="直線コネクタ 248"/>
        <xdr:cNvCxnSpPr/>
      </xdr:nvCxnSpPr>
      <xdr:spPr>
        <a:xfrm>
          <a:off x="4546600" y="148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250" name="【公営住宅】&#10;有形固定資産減価償却率最大値テキスト"/>
        <xdr:cNvSpPr txBox="1"/>
      </xdr:nvSpPr>
      <xdr:spPr>
        <a:xfrm>
          <a:off x="4673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251" name="直線コネクタ 250"/>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108602</xdr:rowOff>
    </xdr:from>
    <xdr:ext cx="405111" cy="259045"/>
    <xdr:sp macro="" textlink="">
      <xdr:nvSpPr>
        <xdr:cNvPr id="252" name="【公営住宅】&#10;有形固定資産減価償却率平均値テキスト"/>
        <xdr:cNvSpPr txBox="1"/>
      </xdr:nvSpPr>
      <xdr:spPr>
        <a:xfrm>
          <a:off x="4673600" y="1416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53" name="フローチャート: 判断 252"/>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135889</xdr:rowOff>
    </xdr:from>
    <xdr:to>
      <xdr:col>20</xdr:col>
      <xdr:colOff>38100</xdr:colOff>
      <xdr:row>83</xdr:row>
      <xdr:rowOff>66039</xdr:rowOff>
    </xdr:to>
    <xdr:sp macro="" textlink="">
      <xdr:nvSpPr>
        <xdr:cNvPr id="254" name="フローチャート: 判断 253"/>
        <xdr:cNvSpPr/>
      </xdr:nvSpPr>
      <xdr:spPr>
        <a:xfrm>
          <a:off x="3746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101600</xdr:rowOff>
    </xdr:from>
    <xdr:to>
      <xdr:col>15</xdr:col>
      <xdr:colOff>101600</xdr:colOff>
      <xdr:row>83</xdr:row>
      <xdr:rowOff>31750</xdr:rowOff>
    </xdr:to>
    <xdr:sp macro="" textlink="">
      <xdr:nvSpPr>
        <xdr:cNvPr id="255" name="フローチャート: 判断 254"/>
        <xdr:cNvSpPr/>
      </xdr:nvSpPr>
      <xdr:spPr>
        <a:xfrm>
          <a:off x="2857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56" name="フローチャート: 判断 255"/>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52070</xdr:rowOff>
    </xdr:from>
    <xdr:to>
      <xdr:col>6</xdr:col>
      <xdr:colOff>38100</xdr:colOff>
      <xdr:row>82</xdr:row>
      <xdr:rowOff>153670</xdr:rowOff>
    </xdr:to>
    <xdr:sp macro="" textlink="">
      <xdr:nvSpPr>
        <xdr:cNvPr id="257" name="フローチャート: 判断 256"/>
        <xdr:cNvSpPr/>
      </xdr:nvSpPr>
      <xdr:spPr>
        <a:xfrm>
          <a:off x="1079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8" name="テキスト ボックス 25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9" name="テキスト ボックス 25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0" name="テキスト ボックス 25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1" name="テキスト ボックス 26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2" name="テキスト ボックス 26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84455</xdr:rowOff>
    </xdr:from>
    <xdr:to>
      <xdr:col>15</xdr:col>
      <xdr:colOff>101600</xdr:colOff>
      <xdr:row>82</xdr:row>
      <xdr:rowOff>14605</xdr:rowOff>
    </xdr:to>
    <xdr:sp macro="" textlink="">
      <xdr:nvSpPr>
        <xdr:cNvPr id="263" name="楕円 262"/>
        <xdr:cNvSpPr/>
      </xdr:nvSpPr>
      <xdr:spPr>
        <a:xfrm>
          <a:off x="2857500" y="1397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48261</xdr:rowOff>
    </xdr:from>
    <xdr:to>
      <xdr:col>10</xdr:col>
      <xdr:colOff>165100</xdr:colOff>
      <xdr:row>81</xdr:row>
      <xdr:rowOff>149861</xdr:rowOff>
    </xdr:to>
    <xdr:sp macro="" textlink="">
      <xdr:nvSpPr>
        <xdr:cNvPr id="264" name="楕円 263"/>
        <xdr:cNvSpPr/>
      </xdr:nvSpPr>
      <xdr:spPr>
        <a:xfrm>
          <a:off x="1968500" y="1393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99061</xdr:rowOff>
    </xdr:from>
    <xdr:to>
      <xdr:col>15</xdr:col>
      <xdr:colOff>50800</xdr:colOff>
      <xdr:row>81</xdr:row>
      <xdr:rowOff>135255</xdr:rowOff>
    </xdr:to>
    <xdr:cxnSp macro="">
      <xdr:nvCxnSpPr>
        <xdr:cNvPr id="265" name="直線コネクタ 264"/>
        <xdr:cNvCxnSpPr/>
      </xdr:nvCxnSpPr>
      <xdr:spPr>
        <a:xfrm>
          <a:off x="2019300" y="1398651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82566</xdr:rowOff>
    </xdr:from>
    <xdr:ext cx="405111" cy="259045"/>
    <xdr:sp macro="" textlink="">
      <xdr:nvSpPr>
        <xdr:cNvPr id="266" name="n_1aveValue【公営住宅】&#10;有形固定資産減価償却率"/>
        <xdr:cNvSpPr txBox="1"/>
      </xdr:nvSpPr>
      <xdr:spPr>
        <a:xfrm>
          <a:off x="35820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22877</xdr:rowOff>
    </xdr:from>
    <xdr:ext cx="405111" cy="259045"/>
    <xdr:sp macro="" textlink="">
      <xdr:nvSpPr>
        <xdr:cNvPr id="267" name="n_2aveValue【公営住宅】&#10;有形固定資産減価償却率"/>
        <xdr:cNvSpPr txBox="1"/>
      </xdr:nvSpPr>
      <xdr:spPr>
        <a:xfrm>
          <a:off x="2705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268" name="n_3aveValue【公営住宅】&#10;有形固定資産減価償却率"/>
        <xdr:cNvSpPr txBox="1"/>
      </xdr:nvSpPr>
      <xdr:spPr>
        <a:xfrm>
          <a:off x="1816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170197</xdr:rowOff>
    </xdr:from>
    <xdr:ext cx="405111" cy="259045"/>
    <xdr:sp macro="" textlink="">
      <xdr:nvSpPr>
        <xdr:cNvPr id="269" name="n_4aveValue【公営住宅】&#10;有形固定資産減価償却率"/>
        <xdr:cNvSpPr txBox="1"/>
      </xdr:nvSpPr>
      <xdr:spPr>
        <a:xfrm>
          <a:off x="927744"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31132</xdr:rowOff>
    </xdr:from>
    <xdr:ext cx="405111" cy="259045"/>
    <xdr:sp macro="" textlink="">
      <xdr:nvSpPr>
        <xdr:cNvPr id="270" name="n_2mainValue【公営住宅】&#10;有形固定資産減価償却率"/>
        <xdr:cNvSpPr txBox="1"/>
      </xdr:nvSpPr>
      <xdr:spPr>
        <a:xfrm>
          <a:off x="2705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166388</xdr:rowOff>
    </xdr:from>
    <xdr:ext cx="405111" cy="259045"/>
    <xdr:sp macro="" textlink="">
      <xdr:nvSpPr>
        <xdr:cNvPr id="271" name="n_3mainValue【公営住宅】&#10;有形固定資産減価償却率"/>
        <xdr:cNvSpPr txBox="1"/>
      </xdr:nvSpPr>
      <xdr:spPr>
        <a:xfrm>
          <a:off x="18167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2" name="直線コネクタ 281"/>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83" name="テキスト ボックス 282"/>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4" name="直線コネクタ 28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5" name="テキスト ボックス 28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86" name="直線コネクタ 285"/>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87" name="テキスト ボックス 286"/>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84962</xdr:rowOff>
    </xdr:to>
    <xdr:cxnSp macro="">
      <xdr:nvCxnSpPr>
        <xdr:cNvPr id="291" name="直線コネクタ 290"/>
        <xdr:cNvCxnSpPr/>
      </xdr:nvCxnSpPr>
      <xdr:spPr>
        <a:xfrm flipV="1">
          <a:off x="10476865" y="13384340"/>
          <a:ext cx="0" cy="127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88789</xdr:rowOff>
    </xdr:from>
    <xdr:ext cx="469744" cy="259045"/>
    <xdr:sp macro="" textlink="">
      <xdr:nvSpPr>
        <xdr:cNvPr id="292" name="【公営住宅】&#10;一人当たり面積最小値テキスト"/>
        <xdr:cNvSpPr txBox="1"/>
      </xdr:nvSpPr>
      <xdr:spPr>
        <a:xfrm>
          <a:off x="10515600" y="1466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84962</xdr:rowOff>
    </xdr:from>
    <xdr:to>
      <xdr:col>55</xdr:col>
      <xdr:colOff>88900</xdr:colOff>
      <xdr:row>85</xdr:row>
      <xdr:rowOff>84962</xdr:rowOff>
    </xdr:to>
    <xdr:cxnSp macro="">
      <xdr:nvCxnSpPr>
        <xdr:cNvPr id="293" name="直線コネクタ 292"/>
        <xdr:cNvCxnSpPr/>
      </xdr:nvCxnSpPr>
      <xdr:spPr>
        <a:xfrm>
          <a:off x="10388600" y="146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294" name="【公営住宅】&#10;一人当たり面積最大値テキスト"/>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295" name="直線コネクタ 294"/>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134890</xdr:rowOff>
    </xdr:from>
    <xdr:ext cx="469744" cy="259045"/>
    <xdr:sp macro="" textlink="">
      <xdr:nvSpPr>
        <xdr:cNvPr id="296" name="【公営住宅】&#10;一人当たり面積平均値テキスト"/>
        <xdr:cNvSpPr txBox="1"/>
      </xdr:nvSpPr>
      <xdr:spPr>
        <a:xfrm>
          <a:off x="10515600" y="14365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156463</xdr:rowOff>
    </xdr:from>
    <xdr:to>
      <xdr:col>55</xdr:col>
      <xdr:colOff>50800</xdr:colOff>
      <xdr:row>84</xdr:row>
      <xdr:rowOff>86613</xdr:rowOff>
    </xdr:to>
    <xdr:sp macro="" textlink="">
      <xdr:nvSpPr>
        <xdr:cNvPr id="297" name="フローチャート: 判断 296"/>
        <xdr:cNvSpPr/>
      </xdr:nvSpPr>
      <xdr:spPr>
        <a:xfrm>
          <a:off x="104267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162750</xdr:rowOff>
    </xdr:from>
    <xdr:to>
      <xdr:col>50</xdr:col>
      <xdr:colOff>165100</xdr:colOff>
      <xdr:row>84</xdr:row>
      <xdr:rowOff>92900</xdr:rowOff>
    </xdr:to>
    <xdr:sp macro="" textlink="">
      <xdr:nvSpPr>
        <xdr:cNvPr id="298" name="フローチャート: 判断 297"/>
        <xdr:cNvSpPr/>
      </xdr:nvSpPr>
      <xdr:spPr>
        <a:xfrm>
          <a:off x="9588500" y="1439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153036</xdr:rowOff>
    </xdr:from>
    <xdr:to>
      <xdr:col>46</xdr:col>
      <xdr:colOff>38100</xdr:colOff>
      <xdr:row>84</xdr:row>
      <xdr:rowOff>83186</xdr:rowOff>
    </xdr:to>
    <xdr:sp macro="" textlink="">
      <xdr:nvSpPr>
        <xdr:cNvPr id="299" name="フローチャート: 判断 298"/>
        <xdr:cNvSpPr/>
      </xdr:nvSpPr>
      <xdr:spPr>
        <a:xfrm>
          <a:off x="8699500" y="1438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143890</xdr:rowOff>
    </xdr:from>
    <xdr:to>
      <xdr:col>41</xdr:col>
      <xdr:colOff>101600</xdr:colOff>
      <xdr:row>84</xdr:row>
      <xdr:rowOff>74040</xdr:rowOff>
    </xdr:to>
    <xdr:sp macro="" textlink="">
      <xdr:nvSpPr>
        <xdr:cNvPr id="300" name="フローチャート: 判断 299"/>
        <xdr:cNvSpPr/>
      </xdr:nvSpPr>
      <xdr:spPr>
        <a:xfrm>
          <a:off x="7810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163894</xdr:rowOff>
    </xdr:from>
    <xdr:to>
      <xdr:col>36</xdr:col>
      <xdr:colOff>165100</xdr:colOff>
      <xdr:row>84</xdr:row>
      <xdr:rowOff>94044</xdr:rowOff>
    </xdr:to>
    <xdr:sp macro="" textlink="">
      <xdr:nvSpPr>
        <xdr:cNvPr id="301" name="フローチャート: 判断 300"/>
        <xdr:cNvSpPr/>
      </xdr:nvSpPr>
      <xdr:spPr>
        <a:xfrm>
          <a:off x="69215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84455</xdr:rowOff>
    </xdr:from>
    <xdr:to>
      <xdr:col>46</xdr:col>
      <xdr:colOff>38100</xdr:colOff>
      <xdr:row>83</xdr:row>
      <xdr:rowOff>14605</xdr:rowOff>
    </xdr:to>
    <xdr:sp macro="" textlink="">
      <xdr:nvSpPr>
        <xdr:cNvPr id="307" name="楕円 306"/>
        <xdr:cNvSpPr/>
      </xdr:nvSpPr>
      <xdr:spPr>
        <a:xfrm>
          <a:off x="86995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85026</xdr:rowOff>
    </xdr:from>
    <xdr:to>
      <xdr:col>41</xdr:col>
      <xdr:colOff>101600</xdr:colOff>
      <xdr:row>83</xdr:row>
      <xdr:rowOff>15176</xdr:rowOff>
    </xdr:to>
    <xdr:sp macro="" textlink="">
      <xdr:nvSpPr>
        <xdr:cNvPr id="308" name="楕円 307"/>
        <xdr:cNvSpPr/>
      </xdr:nvSpPr>
      <xdr:spPr>
        <a:xfrm>
          <a:off x="7810500" y="1414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135255</xdr:rowOff>
    </xdr:from>
    <xdr:to>
      <xdr:col>45</xdr:col>
      <xdr:colOff>177800</xdr:colOff>
      <xdr:row>82</xdr:row>
      <xdr:rowOff>135826</xdr:rowOff>
    </xdr:to>
    <xdr:cxnSp macro="">
      <xdr:nvCxnSpPr>
        <xdr:cNvPr id="309" name="直線コネクタ 308"/>
        <xdr:cNvCxnSpPr/>
      </xdr:nvCxnSpPr>
      <xdr:spPr>
        <a:xfrm flipV="1">
          <a:off x="7861300" y="14194155"/>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109427</xdr:rowOff>
    </xdr:from>
    <xdr:ext cx="469744" cy="259045"/>
    <xdr:sp macro="" textlink="">
      <xdr:nvSpPr>
        <xdr:cNvPr id="310" name="n_1aveValue【公営住宅】&#10;一人当たり面積"/>
        <xdr:cNvSpPr txBox="1"/>
      </xdr:nvSpPr>
      <xdr:spPr>
        <a:xfrm>
          <a:off x="9391727" y="1416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74313</xdr:rowOff>
    </xdr:from>
    <xdr:ext cx="469744" cy="259045"/>
    <xdr:sp macro="" textlink="">
      <xdr:nvSpPr>
        <xdr:cNvPr id="311" name="n_2aveValue【公営住宅】&#10;一人当たり面積"/>
        <xdr:cNvSpPr txBox="1"/>
      </xdr:nvSpPr>
      <xdr:spPr>
        <a:xfrm>
          <a:off x="8515427" y="1447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65167</xdr:rowOff>
    </xdr:from>
    <xdr:ext cx="469744" cy="259045"/>
    <xdr:sp macro="" textlink="">
      <xdr:nvSpPr>
        <xdr:cNvPr id="312" name="n_3aveValue【公営住宅】&#10;一人当たり面積"/>
        <xdr:cNvSpPr txBox="1"/>
      </xdr:nvSpPr>
      <xdr:spPr>
        <a:xfrm>
          <a:off x="7626427" y="1446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110571</xdr:rowOff>
    </xdr:from>
    <xdr:ext cx="469744" cy="259045"/>
    <xdr:sp macro="" textlink="">
      <xdr:nvSpPr>
        <xdr:cNvPr id="313" name="n_4aveValue【公営住宅】&#10;一人当たり面積"/>
        <xdr:cNvSpPr txBox="1"/>
      </xdr:nvSpPr>
      <xdr:spPr>
        <a:xfrm>
          <a:off x="6737427" y="1416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31132</xdr:rowOff>
    </xdr:from>
    <xdr:ext cx="469744" cy="259045"/>
    <xdr:sp macro="" textlink="">
      <xdr:nvSpPr>
        <xdr:cNvPr id="314" name="n_2mainValue【公営住宅】&#10;一人当たり面積"/>
        <xdr:cNvSpPr txBox="1"/>
      </xdr:nvSpPr>
      <xdr:spPr>
        <a:xfrm>
          <a:off x="8515427" y="1391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31703</xdr:rowOff>
    </xdr:from>
    <xdr:ext cx="469744" cy="259045"/>
    <xdr:sp macro="" textlink="">
      <xdr:nvSpPr>
        <xdr:cNvPr id="315" name="n_3mainValue【公営住宅】&#10;一人当たり面積"/>
        <xdr:cNvSpPr txBox="1"/>
      </xdr:nvSpPr>
      <xdr:spPr>
        <a:xfrm>
          <a:off x="7626427" y="1391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2" name="正方形/長方形 33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3" name="正方形/長方形 33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4" name="正方形/長方形 33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5" name="正方形/長方形 33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6" name="正方形/長方形 33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7" name="正方形/長方形 33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8" name="正方形/長方形 33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9" name="正方形/長方形 33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0" name="テキスト ボックス 33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1" name="直線コネクタ 34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42" name="テキスト ボックス 34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3" name="直線コネクタ 34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44" name="テキスト ボックス 34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5" name="直線コネクタ 34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6" name="テキスト ボックス 34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7" name="直線コネクタ 34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8" name="テキスト ボックス 34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9" name="直線コネクタ 34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0" name="テキスト ボックス 34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1" name="直線コネクタ 35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52" name="テキスト ボックス 35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3" name="直線コネクタ 35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54" name="テキスト ボックス 35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20955</xdr:rowOff>
    </xdr:to>
    <xdr:cxnSp macro="">
      <xdr:nvCxnSpPr>
        <xdr:cNvPr id="356" name="直線コネクタ 355"/>
        <xdr:cNvCxnSpPr/>
      </xdr:nvCxnSpPr>
      <xdr:spPr>
        <a:xfrm flipV="1">
          <a:off x="16318864" y="5722620"/>
          <a:ext cx="0" cy="132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24782</xdr:rowOff>
    </xdr:from>
    <xdr:ext cx="405111" cy="259045"/>
    <xdr:sp macro="" textlink="">
      <xdr:nvSpPr>
        <xdr:cNvPr id="357" name="【認定こども園・幼稚園・保育所】&#10;有形固定資産減価償却率最小値テキスト"/>
        <xdr:cNvSpPr txBox="1"/>
      </xdr:nvSpPr>
      <xdr:spPr>
        <a:xfrm>
          <a:off x="16357600"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358" name="直線コネクタ 357"/>
        <xdr:cNvCxnSpPr/>
      </xdr:nvCxnSpPr>
      <xdr:spPr>
        <a:xfrm>
          <a:off x="16230600" y="705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359" name="【認定こども園・幼稚園・保育所】&#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360" name="直線コネクタ 359"/>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156227</xdr:rowOff>
    </xdr:from>
    <xdr:ext cx="405111" cy="259045"/>
    <xdr:sp macro="" textlink="">
      <xdr:nvSpPr>
        <xdr:cNvPr id="361" name="【認定こども園・幼稚園・保育所】&#10;有形固定資産減価償却率平均値テキスト"/>
        <xdr:cNvSpPr txBox="1"/>
      </xdr:nvSpPr>
      <xdr:spPr>
        <a:xfrm>
          <a:off x="16357600" y="6328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xdr:rowOff>
    </xdr:from>
    <xdr:to>
      <xdr:col>85</xdr:col>
      <xdr:colOff>177800</xdr:colOff>
      <xdr:row>37</xdr:row>
      <xdr:rowOff>107950</xdr:rowOff>
    </xdr:to>
    <xdr:sp macro="" textlink="">
      <xdr:nvSpPr>
        <xdr:cNvPr id="362" name="フローチャート: 判断 361"/>
        <xdr:cNvSpPr/>
      </xdr:nvSpPr>
      <xdr:spPr>
        <a:xfrm>
          <a:off x="16268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xdr:rowOff>
    </xdr:from>
    <xdr:to>
      <xdr:col>81</xdr:col>
      <xdr:colOff>101600</xdr:colOff>
      <xdr:row>37</xdr:row>
      <xdr:rowOff>106045</xdr:rowOff>
    </xdr:to>
    <xdr:sp macro="" textlink="">
      <xdr:nvSpPr>
        <xdr:cNvPr id="363" name="フローチャート: 判断 362"/>
        <xdr:cNvSpPr/>
      </xdr:nvSpPr>
      <xdr:spPr>
        <a:xfrm>
          <a:off x="15430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160655</xdr:rowOff>
    </xdr:from>
    <xdr:to>
      <xdr:col>76</xdr:col>
      <xdr:colOff>165100</xdr:colOff>
      <xdr:row>37</xdr:row>
      <xdr:rowOff>90805</xdr:rowOff>
    </xdr:to>
    <xdr:sp macro="" textlink="">
      <xdr:nvSpPr>
        <xdr:cNvPr id="364" name="フローチャート: 判断 363"/>
        <xdr:cNvSpPr/>
      </xdr:nvSpPr>
      <xdr:spPr>
        <a:xfrm>
          <a:off x="14541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6350</xdr:rowOff>
    </xdr:from>
    <xdr:to>
      <xdr:col>72</xdr:col>
      <xdr:colOff>38100</xdr:colOff>
      <xdr:row>37</xdr:row>
      <xdr:rowOff>107950</xdr:rowOff>
    </xdr:to>
    <xdr:sp macro="" textlink="">
      <xdr:nvSpPr>
        <xdr:cNvPr id="365" name="フローチャート: 判断 364"/>
        <xdr:cNvSpPr/>
      </xdr:nvSpPr>
      <xdr:spPr>
        <a:xfrm>
          <a:off x="13652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111125</xdr:rowOff>
    </xdr:from>
    <xdr:to>
      <xdr:col>67</xdr:col>
      <xdr:colOff>101600</xdr:colOff>
      <xdr:row>37</xdr:row>
      <xdr:rowOff>41275</xdr:rowOff>
    </xdr:to>
    <xdr:sp macro="" textlink="">
      <xdr:nvSpPr>
        <xdr:cNvPr id="366" name="フローチャート: 判断 365"/>
        <xdr:cNvSpPr/>
      </xdr:nvSpPr>
      <xdr:spPr>
        <a:xfrm>
          <a:off x="12763500" y="628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7" name="テキスト ボックス 36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8" name="テキスト ボックス 36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9" name="テキスト ボックス 36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0" name="テキスト ボックス 36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1" name="テキスト ボックス 37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124460</xdr:rowOff>
    </xdr:from>
    <xdr:to>
      <xdr:col>76</xdr:col>
      <xdr:colOff>165100</xdr:colOff>
      <xdr:row>34</xdr:row>
      <xdr:rowOff>54610</xdr:rowOff>
    </xdr:to>
    <xdr:sp macro="" textlink="">
      <xdr:nvSpPr>
        <xdr:cNvPr id="372" name="楕円 371"/>
        <xdr:cNvSpPr/>
      </xdr:nvSpPr>
      <xdr:spPr>
        <a:xfrm>
          <a:off x="14541500" y="578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33</xdr:row>
      <xdr:rowOff>76835</xdr:rowOff>
    </xdr:from>
    <xdr:to>
      <xdr:col>72</xdr:col>
      <xdr:colOff>38100</xdr:colOff>
      <xdr:row>34</xdr:row>
      <xdr:rowOff>6985</xdr:rowOff>
    </xdr:to>
    <xdr:sp macro="" textlink="">
      <xdr:nvSpPr>
        <xdr:cNvPr id="373" name="楕円 372"/>
        <xdr:cNvSpPr/>
      </xdr:nvSpPr>
      <xdr:spPr>
        <a:xfrm>
          <a:off x="13652500" y="573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127635</xdr:rowOff>
    </xdr:from>
    <xdr:to>
      <xdr:col>76</xdr:col>
      <xdr:colOff>114300</xdr:colOff>
      <xdr:row>34</xdr:row>
      <xdr:rowOff>3810</xdr:rowOff>
    </xdr:to>
    <xdr:cxnSp macro="">
      <xdr:nvCxnSpPr>
        <xdr:cNvPr id="374" name="直線コネクタ 373"/>
        <xdr:cNvCxnSpPr/>
      </xdr:nvCxnSpPr>
      <xdr:spPr>
        <a:xfrm>
          <a:off x="13703300" y="578548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122572</xdr:rowOff>
    </xdr:from>
    <xdr:ext cx="405111" cy="259045"/>
    <xdr:sp macro="" textlink="">
      <xdr:nvSpPr>
        <xdr:cNvPr id="375" name="n_1aveValue【認定こども園・幼稚園・保育所】&#10;有形固定資産減価償却率"/>
        <xdr:cNvSpPr txBox="1"/>
      </xdr:nvSpPr>
      <xdr:spPr>
        <a:xfrm>
          <a:off x="152660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81932</xdr:rowOff>
    </xdr:from>
    <xdr:ext cx="405111" cy="259045"/>
    <xdr:sp macro="" textlink="">
      <xdr:nvSpPr>
        <xdr:cNvPr id="376" name="n_2aveValue【認定こども園・幼稚園・保育所】&#10;有形固定資産減価償却率"/>
        <xdr:cNvSpPr txBox="1"/>
      </xdr:nvSpPr>
      <xdr:spPr>
        <a:xfrm>
          <a:off x="14389744"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99077</xdr:rowOff>
    </xdr:from>
    <xdr:ext cx="405111" cy="259045"/>
    <xdr:sp macro="" textlink="">
      <xdr:nvSpPr>
        <xdr:cNvPr id="377" name="n_3aveValue【認定こども園・幼稚園・保育所】&#10;有形固定資産減価償却率"/>
        <xdr:cNvSpPr txBox="1"/>
      </xdr:nvSpPr>
      <xdr:spPr>
        <a:xfrm>
          <a:off x="13500744"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57802</xdr:rowOff>
    </xdr:from>
    <xdr:ext cx="405111" cy="259045"/>
    <xdr:sp macro="" textlink="">
      <xdr:nvSpPr>
        <xdr:cNvPr id="378" name="n_4aveValue【認定こども園・幼稚園・保育所】&#10;有形固定資産減価償却率"/>
        <xdr:cNvSpPr txBox="1"/>
      </xdr:nvSpPr>
      <xdr:spPr>
        <a:xfrm>
          <a:off x="1261174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71137</xdr:rowOff>
    </xdr:from>
    <xdr:ext cx="405111" cy="259045"/>
    <xdr:sp macro="" textlink="">
      <xdr:nvSpPr>
        <xdr:cNvPr id="379" name="n_2mainValue【認定こども園・幼稚園・保育所】&#10;有形固定資産減価償却率"/>
        <xdr:cNvSpPr txBox="1"/>
      </xdr:nvSpPr>
      <xdr:spPr>
        <a:xfrm>
          <a:off x="14389744" y="555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23512</xdr:rowOff>
    </xdr:from>
    <xdr:ext cx="405111" cy="259045"/>
    <xdr:sp macro="" textlink="">
      <xdr:nvSpPr>
        <xdr:cNvPr id="380" name="n_3mainValue【認定こども園・幼稚園・保育所】&#10;有形固定資産減価償却率"/>
        <xdr:cNvSpPr txBox="1"/>
      </xdr:nvSpPr>
      <xdr:spPr>
        <a:xfrm>
          <a:off x="13500744" y="550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1" name="直線コネクタ 39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2" name="テキスト ボックス 39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3" name="直線コネクタ 39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4" name="テキスト ボックス 39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5" name="直線コネクタ 39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6" name="テキスト ボックス 39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7" name="直線コネクタ 39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8" name="テキスト ボックス 39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9" name="直線コネクタ 39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0" name="テキスト ボックス 39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1" name="直線コネクタ 40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2" name="テキスト ボックス 40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7620</xdr:rowOff>
    </xdr:to>
    <xdr:cxnSp macro="">
      <xdr:nvCxnSpPr>
        <xdr:cNvPr id="404" name="直線コネクタ 403"/>
        <xdr:cNvCxnSpPr/>
      </xdr:nvCxnSpPr>
      <xdr:spPr>
        <a:xfrm flipV="1">
          <a:off x="22160864" y="58826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05" name="【認定こども園・幼稚園・保育所】&#10;一人当たり面積最小値テキスト"/>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06" name="直線コネクタ 405"/>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07"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08" name="直線コネクタ 407"/>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15257</xdr:rowOff>
    </xdr:from>
    <xdr:ext cx="469744" cy="259045"/>
    <xdr:sp macro="" textlink="">
      <xdr:nvSpPr>
        <xdr:cNvPr id="409" name="【認定こども園・幼稚園・保育所】&#10;一人当たり面積平均値テキスト"/>
        <xdr:cNvSpPr txBox="1"/>
      </xdr:nvSpPr>
      <xdr:spPr>
        <a:xfrm>
          <a:off x="22199600" y="6701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36830</xdr:rowOff>
    </xdr:from>
    <xdr:to>
      <xdr:col>116</xdr:col>
      <xdr:colOff>114300</xdr:colOff>
      <xdr:row>39</xdr:row>
      <xdr:rowOff>138430</xdr:rowOff>
    </xdr:to>
    <xdr:sp macro="" textlink="">
      <xdr:nvSpPr>
        <xdr:cNvPr id="410" name="フローチャート: 判断 409"/>
        <xdr:cNvSpPr/>
      </xdr:nvSpPr>
      <xdr:spPr>
        <a:xfrm>
          <a:off x="221107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36830</xdr:rowOff>
    </xdr:from>
    <xdr:to>
      <xdr:col>112</xdr:col>
      <xdr:colOff>38100</xdr:colOff>
      <xdr:row>39</xdr:row>
      <xdr:rowOff>138430</xdr:rowOff>
    </xdr:to>
    <xdr:sp macro="" textlink="">
      <xdr:nvSpPr>
        <xdr:cNvPr id="411" name="フローチャート: 判断 410"/>
        <xdr:cNvSpPr/>
      </xdr:nvSpPr>
      <xdr:spPr>
        <a:xfrm>
          <a:off x="21272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21590</xdr:rowOff>
    </xdr:from>
    <xdr:to>
      <xdr:col>107</xdr:col>
      <xdr:colOff>101600</xdr:colOff>
      <xdr:row>39</xdr:row>
      <xdr:rowOff>123190</xdr:rowOff>
    </xdr:to>
    <xdr:sp macro="" textlink="">
      <xdr:nvSpPr>
        <xdr:cNvPr id="412" name="フローチャート: 判断 411"/>
        <xdr:cNvSpPr/>
      </xdr:nvSpPr>
      <xdr:spPr>
        <a:xfrm>
          <a:off x="20383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413" name="フローチャート: 判断 412"/>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154940</xdr:rowOff>
    </xdr:from>
    <xdr:to>
      <xdr:col>98</xdr:col>
      <xdr:colOff>38100</xdr:colOff>
      <xdr:row>39</xdr:row>
      <xdr:rowOff>85090</xdr:rowOff>
    </xdr:to>
    <xdr:sp macro="" textlink="">
      <xdr:nvSpPr>
        <xdr:cNvPr id="414" name="フローチャート: 判断 413"/>
        <xdr:cNvSpPr/>
      </xdr:nvSpPr>
      <xdr:spPr>
        <a:xfrm>
          <a:off x="18605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5" name="テキスト ボックス 4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6" name="テキスト ボックス 4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7" name="テキスト ボックス 4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8" name="テキスト ボックス 4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9" name="テキスト ボックス 4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6350</xdr:rowOff>
    </xdr:from>
    <xdr:to>
      <xdr:col>107</xdr:col>
      <xdr:colOff>101600</xdr:colOff>
      <xdr:row>39</xdr:row>
      <xdr:rowOff>107950</xdr:rowOff>
    </xdr:to>
    <xdr:sp macro="" textlink="">
      <xdr:nvSpPr>
        <xdr:cNvPr id="420" name="楕円 419"/>
        <xdr:cNvSpPr/>
      </xdr:nvSpPr>
      <xdr:spPr>
        <a:xfrm>
          <a:off x="20383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6350</xdr:rowOff>
    </xdr:from>
    <xdr:to>
      <xdr:col>102</xdr:col>
      <xdr:colOff>165100</xdr:colOff>
      <xdr:row>39</xdr:row>
      <xdr:rowOff>107950</xdr:rowOff>
    </xdr:to>
    <xdr:sp macro="" textlink="">
      <xdr:nvSpPr>
        <xdr:cNvPr id="421" name="楕円 420"/>
        <xdr:cNvSpPr/>
      </xdr:nvSpPr>
      <xdr:spPr>
        <a:xfrm>
          <a:off x="19494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57150</xdr:rowOff>
    </xdr:from>
    <xdr:to>
      <xdr:col>107</xdr:col>
      <xdr:colOff>50800</xdr:colOff>
      <xdr:row>39</xdr:row>
      <xdr:rowOff>57150</xdr:rowOff>
    </xdr:to>
    <xdr:cxnSp macro="">
      <xdr:nvCxnSpPr>
        <xdr:cNvPr id="422" name="直線コネクタ 421"/>
        <xdr:cNvCxnSpPr/>
      </xdr:nvCxnSpPr>
      <xdr:spPr>
        <a:xfrm>
          <a:off x="195453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154957</xdr:rowOff>
    </xdr:from>
    <xdr:ext cx="469744" cy="259045"/>
    <xdr:sp macro="" textlink="">
      <xdr:nvSpPr>
        <xdr:cNvPr id="423" name="n_1aveValue【認定こども園・幼稚園・保育所】&#10;一人当たり面積"/>
        <xdr:cNvSpPr txBox="1"/>
      </xdr:nvSpPr>
      <xdr:spPr>
        <a:xfrm>
          <a:off x="210757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114317</xdr:rowOff>
    </xdr:from>
    <xdr:ext cx="469744" cy="259045"/>
    <xdr:sp macro="" textlink="">
      <xdr:nvSpPr>
        <xdr:cNvPr id="424" name="n_2aveValue【認定こども園・幼稚園・保育所】&#10;一人当たり面積"/>
        <xdr:cNvSpPr txBox="1"/>
      </xdr:nvSpPr>
      <xdr:spPr>
        <a:xfrm>
          <a:off x="201994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106697</xdr:rowOff>
    </xdr:from>
    <xdr:ext cx="469744" cy="259045"/>
    <xdr:sp macro="" textlink="">
      <xdr:nvSpPr>
        <xdr:cNvPr id="425" name="n_3aveValue【認定こども園・幼稚園・保育所】&#10;一人当たり面積"/>
        <xdr:cNvSpPr txBox="1"/>
      </xdr:nvSpPr>
      <xdr:spPr>
        <a:xfrm>
          <a:off x="19310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101617</xdr:rowOff>
    </xdr:from>
    <xdr:ext cx="469744" cy="259045"/>
    <xdr:sp macro="" textlink="">
      <xdr:nvSpPr>
        <xdr:cNvPr id="426" name="n_4aveValue【認定こども園・幼稚園・保育所】&#10;一人当たり面積"/>
        <xdr:cNvSpPr txBox="1"/>
      </xdr:nvSpPr>
      <xdr:spPr>
        <a:xfrm>
          <a:off x="184214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124477</xdr:rowOff>
    </xdr:from>
    <xdr:ext cx="469744" cy="259045"/>
    <xdr:sp macro="" textlink="">
      <xdr:nvSpPr>
        <xdr:cNvPr id="427" name="n_2mainValue【認定こども園・幼稚園・保育所】&#10;一人当たり面積"/>
        <xdr:cNvSpPr txBox="1"/>
      </xdr:nvSpPr>
      <xdr:spPr>
        <a:xfrm>
          <a:off x="20199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124477</xdr:rowOff>
    </xdr:from>
    <xdr:ext cx="469744" cy="259045"/>
    <xdr:sp macro="" textlink="">
      <xdr:nvSpPr>
        <xdr:cNvPr id="428" name="n_3mainValue【認定こども園・幼稚園・保育所】&#10;一人当たり面積"/>
        <xdr:cNvSpPr txBox="1"/>
      </xdr:nvSpPr>
      <xdr:spPr>
        <a:xfrm>
          <a:off x="19310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9" name="正方形/長方形 42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0" name="正方形/長方形 42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1" name="正方形/長方形 43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2" name="正方形/長方形 43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3" name="正方形/長方形 43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4" name="正方形/長方形 43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5" name="正方形/長方形 43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6" name="正方形/長方形 43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7" name="テキスト ボックス 43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8" name="直線コネクタ 43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39" name="テキスト ボックス 43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0" name="直線コネクタ 43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1" name="テキスト ボックス 44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2" name="直線コネクタ 44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3" name="テキスト ボックス 44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4" name="直線コネクタ 44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5" name="テキスト ボックス 44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6" name="直線コネクタ 44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7" name="テキスト ボックス 44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8" name="直線コネクタ 44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49" name="テキスト ボックス 44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0" name="直線コネクタ 44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1" name="テキスト ボックス 45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91440</xdr:rowOff>
    </xdr:from>
    <xdr:to>
      <xdr:col>85</xdr:col>
      <xdr:colOff>126364</xdr:colOff>
      <xdr:row>63</xdr:row>
      <xdr:rowOff>118110</xdr:rowOff>
    </xdr:to>
    <xdr:cxnSp macro="">
      <xdr:nvCxnSpPr>
        <xdr:cNvPr id="453" name="直線コネクタ 452"/>
        <xdr:cNvCxnSpPr/>
      </xdr:nvCxnSpPr>
      <xdr:spPr>
        <a:xfrm flipV="1">
          <a:off x="16318864" y="952119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121937</xdr:rowOff>
    </xdr:from>
    <xdr:ext cx="405111" cy="259045"/>
    <xdr:sp macro="" textlink="">
      <xdr:nvSpPr>
        <xdr:cNvPr id="454" name="【学校施設】&#10;有形固定資産減価償却率最小値テキスト"/>
        <xdr:cNvSpPr txBox="1"/>
      </xdr:nvSpPr>
      <xdr:spPr>
        <a:xfrm>
          <a:off x="16357600"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118110</xdr:rowOff>
    </xdr:from>
    <xdr:to>
      <xdr:col>86</xdr:col>
      <xdr:colOff>25400</xdr:colOff>
      <xdr:row>63</xdr:row>
      <xdr:rowOff>118110</xdr:rowOff>
    </xdr:to>
    <xdr:cxnSp macro="">
      <xdr:nvCxnSpPr>
        <xdr:cNvPr id="455" name="直線コネクタ 454"/>
        <xdr:cNvCxnSpPr/>
      </xdr:nvCxnSpPr>
      <xdr:spPr>
        <a:xfrm>
          <a:off x="16230600" y="1091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38117</xdr:rowOff>
    </xdr:from>
    <xdr:ext cx="405111" cy="259045"/>
    <xdr:sp macro="" textlink="">
      <xdr:nvSpPr>
        <xdr:cNvPr id="456" name="【学校施設】&#10;有形固定資産減価償却率最大値テキスト"/>
        <xdr:cNvSpPr txBox="1"/>
      </xdr:nvSpPr>
      <xdr:spPr>
        <a:xfrm>
          <a:off x="16357600" y="929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91440</xdr:rowOff>
    </xdr:from>
    <xdr:to>
      <xdr:col>86</xdr:col>
      <xdr:colOff>25400</xdr:colOff>
      <xdr:row>55</xdr:row>
      <xdr:rowOff>91440</xdr:rowOff>
    </xdr:to>
    <xdr:cxnSp macro="">
      <xdr:nvCxnSpPr>
        <xdr:cNvPr id="457" name="直線コネクタ 456"/>
        <xdr:cNvCxnSpPr/>
      </xdr:nvCxnSpPr>
      <xdr:spPr>
        <a:xfrm>
          <a:off x="16230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34307</xdr:rowOff>
    </xdr:from>
    <xdr:ext cx="405111" cy="259045"/>
    <xdr:sp macro="" textlink="">
      <xdr:nvSpPr>
        <xdr:cNvPr id="458" name="【学校施設】&#10;有形固定資産減価償却率平均値テキスト"/>
        <xdr:cNvSpPr txBox="1"/>
      </xdr:nvSpPr>
      <xdr:spPr>
        <a:xfrm>
          <a:off x="16357600" y="10149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55880</xdr:rowOff>
    </xdr:from>
    <xdr:to>
      <xdr:col>85</xdr:col>
      <xdr:colOff>177800</xdr:colOff>
      <xdr:row>59</xdr:row>
      <xdr:rowOff>157480</xdr:rowOff>
    </xdr:to>
    <xdr:sp macro="" textlink="">
      <xdr:nvSpPr>
        <xdr:cNvPr id="459" name="フローチャート: 判断 458"/>
        <xdr:cNvSpPr/>
      </xdr:nvSpPr>
      <xdr:spPr>
        <a:xfrm>
          <a:off x="162687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60" name="フローチャート: 判断 459"/>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xdr:rowOff>
    </xdr:from>
    <xdr:to>
      <xdr:col>76</xdr:col>
      <xdr:colOff>165100</xdr:colOff>
      <xdr:row>59</xdr:row>
      <xdr:rowOff>115570</xdr:rowOff>
    </xdr:to>
    <xdr:sp macro="" textlink="">
      <xdr:nvSpPr>
        <xdr:cNvPr id="461" name="フローチャート: 判断 460"/>
        <xdr:cNvSpPr/>
      </xdr:nvSpPr>
      <xdr:spPr>
        <a:xfrm>
          <a:off x="14541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158750</xdr:rowOff>
    </xdr:from>
    <xdr:to>
      <xdr:col>72</xdr:col>
      <xdr:colOff>38100</xdr:colOff>
      <xdr:row>59</xdr:row>
      <xdr:rowOff>88900</xdr:rowOff>
    </xdr:to>
    <xdr:sp macro="" textlink="">
      <xdr:nvSpPr>
        <xdr:cNvPr id="462" name="フローチャート: 判断 461"/>
        <xdr:cNvSpPr/>
      </xdr:nvSpPr>
      <xdr:spPr>
        <a:xfrm>
          <a:off x="13652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71120</xdr:rowOff>
    </xdr:from>
    <xdr:to>
      <xdr:col>67</xdr:col>
      <xdr:colOff>101600</xdr:colOff>
      <xdr:row>59</xdr:row>
      <xdr:rowOff>1270</xdr:rowOff>
    </xdr:to>
    <xdr:sp macro="" textlink="">
      <xdr:nvSpPr>
        <xdr:cNvPr id="463" name="フローチャート: 判断 462"/>
        <xdr:cNvSpPr/>
      </xdr:nvSpPr>
      <xdr:spPr>
        <a:xfrm>
          <a:off x="12763500" y="100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4" name="テキスト ボックス 46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5" name="テキスト ボックス 46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6" name="テキスト ボックス 46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7" name="テキスト ボックス 46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8" name="テキスト ボックス 46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158750</xdr:rowOff>
    </xdr:from>
    <xdr:to>
      <xdr:col>76</xdr:col>
      <xdr:colOff>165100</xdr:colOff>
      <xdr:row>58</xdr:row>
      <xdr:rowOff>88900</xdr:rowOff>
    </xdr:to>
    <xdr:sp macro="" textlink="">
      <xdr:nvSpPr>
        <xdr:cNvPr id="469" name="楕円 468"/>
        <xdr:cNvSpPr/>
      </xdr:nvSpPr>
      <xdr:spPr>
        <a:xfrm>
          <a:off x="14541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97790</xdr:rowOff>
    </xdr:from>
    <xdr:to>
      <xdr:col>72</xdr:col>
      <xdr:colOff>38100</xdr:colOff>
      <xdr:row>58</xdr:row>
      <xdr:rowOff>27940</xdr:rowOff>
    </xdr:to>
    <xdr:sp macro="" textlink="">
      <xdr:nvSpPr>
        <xdr:cNvPr id="470" name="楕円 469"/>
        <xdr:cNvSpPr/>
      </xdr:nvSpPr>
      <xdr:spPr>
        <a:xfrm>
          <a:off x="13652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148590</xdr:rowOff>
    </xdr:from>
    <xdr:to>
      <xdr:col>76</xdr:col>
      <xdr:colOff>114300</xdr:colOff>
      <xdr:row>58</xdr:row>
      <xdr:rowOff>38100</xdr:rowOff>
    </xdr:to>
    <xdr:cxnSp macro="">
      <xdr:nvCxnSpPr>
        <xdr:cNvPr id="471" name="直線コネクタ 470"/>
        <xdr:cNvCxnSpPr/>
      </xdr:nvCxnSpPr>
      <xdr:spPr>
        <a:xfrm>
          <a:off x="13703300" y="99212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472" name="n_1aveValue【学校施設】&#10;有形固定資産減価償却率"/>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106697</xdr:rowOff>
    </xdr:from>
    <xdr:ext cx="405111" cy="259045"/>
    <xdr:sp macro="" textlink="">
      <xdr:nvSpPr>
        <xdr:cNvPr id="473" name="n_2aveValue【学校施設】&#10;有形固定資産減価償却率"/>
        <xdr:cNvSpPr txBox="1"/>
      </xdr:nvSpPr>
      <xdr:spPr>
        <a:xfrm>
          <a:off x="14389744"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80027</xdr:rowOff>
    </xdr:from>
    <xdr:ext cx="405111" cy="259045"/>
    <xdr:sp macro="" textlink="">
      <xdr:nvSpPr>
        <xdr:cNvPr id="474" name="n_3aveValue【学校施設】&#10;有形固定資産減価償却率"/>
        <xdr:cNvSpPr txBox="1"/>
      </xdr:nvSpPr>
      <xdr:spPr>
        <a:xfrm>
          <a:off x="13500744" y="1019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17797</xdr:rowOff>
    </xdr:from>
    <xdr:ext cx="405111" cy="259045"/>
    <xdr:sp macro="" textlink="">
      <xdr:nvSpPr>
        <xdr:cNvPr id="475" name="n_4aveValue【学校施設】&#10;有形固定資産減価償却率"/>
        <xdr:cNvSpPr txBox="1"/>
      </xdr:nvSpPr>
      <xdr:spPr>
        <a:xfrm>
          <a:off x="1261174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105427</xdr:rowOff>
    </xdr:from>
    <xdr:ext cx="405111" cy="259045"/>
    <xdr:sp macro="" textlink="">
      <xdr:nvSpPr>
        <xdr:cNvPr id="476" name="n_2mainValue【学校施設】&#10;有形固定資産減価償却率"/>
        <xdr:cNvSpPr txBox="1"/>
      </xdr:nvSpPr>
      <xdr:spPr>
        <a:xfrm>
          <a:off x="143897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44467</xdr:rowOff>
    </xdr:from>
    <xdr:ext cx="405111" cy="259045"/>
    <xdr:sp macro="" textlink="">
      <xdr:nvSpPr>
        <xdr:cNvPr id="477" name="n_3mainValue【学校施設】&#10;有形固定資産減価償却率"/>
        <xdr:cNvSpPr txBox="1"/>
      </xdr:nvSpPr>
      <xdr:spPr>
        <a:xfrm>
          <a:off x="135007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8" name="正方形/長方形 47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9" name="正方形/長方形 47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0" name="正方形/長方形 47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1" name="正方形/長方形 48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2" name="正方形/長方形 48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3" name="正方形/長方形 48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4" name="正方形/長方形 48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5" name="正方形/長方形 48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6" name="テキスト ボックス 48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7" name="直線コネクタ 48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8" name="テキスト ボックス 48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89" name="直線コネクタ 48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0" name="テキスト ボックス 48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91" name="直線コネクタ 49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2" name="テキスト ボックス 49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3" name="直線コネクタ 49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94" name="テキスト ボックス 49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5" name="直線コネクタ 49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96" name="テキスト ボックス 49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7" name="直線コネクタ 49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8" name="テキスト ボックス 49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9" name="直線コネクタ 49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0" name="テキスト ボックス 49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142240</xdr:rowOff>
    </xdr:from>
    <xdr:to>
      <xdr:col>116</xdr:col>
      <xdr:colOff>62864</xdr:colOff>
      <xdr:row>64</xdr:row>
      <xdr:rowOff>76200</xdr:rowOff>
    </xdr:to>
    <xdr:cxnSp macro="">
      <xdr:nvCxnSpPr>
        <xdr:cNvPr id="502" name="直線コネクタ 501"/>
        <xdr:cNvCxnSpPr/>
      </xdr:nvCxnSpPr>
      <xdr:spPr>
        <a:xfrm flipV="1">
          <a:off x="22160864" y="9743440"/>
          <a:ext cx="0" cy="13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80027</xdr:rowOff>
    </xdr:from>
    <xdr:ext cx="469744" cy="259045"/>
    <xdr:sp macro="" textlink="">
      <xdr:nvSpPr>
        <xdr:cNvPr id="503" name="【学校施設】&#10;一人当たり面積最小値テキスト"/>
        <xdr:cNvSpPr txBox="1"/>
      </xdr:nvSpPr>
      <xdr:spPr>
        <a:xfrm>
          <a:off x="22199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76200</xdr:rowOff>
    </xdr:from>
    <xdr:to>
      <xdr:col>116</xdr:col>
      <xdr:colOff>152400</xdr:colOff>
      <xdr:row>64</xdr:row>
      <xdr:rowOff>76200</xdr:rowOff>
    </xdr:to>
    <xdr:cxnSp macro="">
      <xdr:nvCxnSpPr>
        <xdr:cNvPr id="504" name="直線コネクタ 503"/>
        <xdr:cNvCxnSpPr/>
      </xdr:nvCxnSpPr>
      <xdr:spPr>
        <a:xfrm>
          <a:off x="22072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88917</xdr:rowOff>
    </xdr:from>
    <xdr:ext cx="469744" cy="259045"/>
    <xdr:sp macro="" textlink="">
      <xdr:nvSpPr>
        <xdr:cNvPr id="505" name="【学校施設】&#10;一人当たり面積最大値テキスト"/>
        <xdr:cNvSpPr txBox="1"/>
      </xdr:nvSpPr>
      <xdr:spPr>
        <a:xfrm>
          <a:off x="22199600" y="951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142240</xdr:rowOff>
    </xdr:from>
    <xdr:to>
      <xdr:col>116</xdr:col>
      <xdr:colOff>152400</xdr:colOff>
      <xdr:row>56</xdr:row>
      <xdr:rowOff>142240</xdr:rowOff>
    </xdr:to>
    <xdr:cxnSp macro="">
      <xdr:nvCxnSpPr>
        <xdr:cNvPr id="506" name="直線コネクタ 505"/>
        <xdr:cNvCxnSpPr/>
      </xdr:nvCxnSpPr>
      <xdr:spPr>
        <a:xfrm>
          <a:off x="22072600" y="974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45737</xdr:rowOff>
    </xdr:from>
    <xdr:ext cx="469744" cy="259045"/>
    <xdr:sp macro="" textlink="">
      <xdr:nvSpPr>
        <xdr:cNvPr id="507" name="【学校施設】&#10;一人当たり面積平均値テキスト"/>
        <xdr:cNvSpPr txBox="1"/>
      </xdr:nvSpPr>
      <xdr:spPr>
        <a:xfrm>
          <a:off x="22199600" y="10504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67310</xdr:rowOff>
    </xdr:from>
    <xdr:to>
      <xdr:col>116</xdr:col>
      <xdr:colOff>114300</xdr:colOff>
      <xdr:row>61</xdr:row>
      <xdr:rowOff>168910</xdr:rowOff>
    </xdr:to>
    <xdr:sp macro="" textlink="">
      <xdr:nvSpPr>
        <xdr:cNvPr id="508" name="フローチャート: 判断 507"/>
        <xdr:cNvSpPr/>
      </xdr:nvSpPr>
      <xdr:spPr>
        <a:xfrm>
          <a:off x="221107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86360</xdr:rowOff>
    </xdr:from>
    <xdr:to>
      <xdr:col>112</xdr:col>
      <xdr:colOff>38100</xdr:colOff>
      <xdr:row>62</xdr:row>
      <xdr:rowOff>16510</xdr:rowOff>
    </xdr:to>
    <xdr:sp macro="" textlink="">
      <xdr:nvSpPr>
        <xdr:cNvPr id="509" name="フローチャート: 判断 508"/>
        <xdr:cNvSpPr/>
      </xdr:nvSpPr>
      <xdr:spPr>
        <a:xfrm>
          <a:off x="21272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53340</xdr:rowOff>
    </xdr:from>
    <xdr:to>
      <xdr:col>107</xdr:col>
      <xdr:colOff>101600</xdr:colOff>
      <xdr:row>61</xdr:row>
      <xdr:rowOff>154940</xdr:rowOff>
    </xdr:to>
    <xdr:sp macro="" textlink="">
      <xdr:nvSpPr>
        <xdr:cNvPr id="510" name="フローチャート: 判断 509"/>
        <xdr:cNvSpPr/>
      </xdr:nvSpPr>
      <xdr:spPr>
        <a:xfrm>
          <a:off x="20383500" y="105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48260</xdr:rowOff>
    </xdr:from>
    <xdr:to>
      <xdr:col>102</xdr:col>
      <xdr:colOff>165100</xdr:colOff>
      <xdr:row>61</xdr:row>
      <xdr:rowOff>149860</xdr:rowOff>
    </xdr:to>
    <xdr:sp macro="" textlink="">
      <xdr:nvSpPr>
        <xdr:cNvPr id="511" name="フローチャート: 判断 510"/>
        <xdr:cNvSpPr/>
      </xdr:nvSpPr>
      <xdr:spPr>
        <a:xfrm>
          <a:off x="19494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49530</xdr:rowOff>
    </xdr:from>
    <xdr:to>
      <xdr:col>98</xdr:col>
      <xdr:colOff>38100</xdr:colOff>
      <xdr:row>61</xdr:row>
      <xdr:rowOff>151130</xdr:rowOff>
    </xdr:to>
    <xdr:sp macro="" textlink="">
      <xdr:nvSpPr>
        <xdr:cNvPr id="512" name="フローチャート: 判断 511"/>
        <xdr:cNvSpPr/>
      </xdr:nvSpPr>
      <xdr:spPr>
        <a:xfrm>
          <a:off x="18605500" y="1050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3" name="テキスト ボックス 51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4" name="テキスト ボックス 51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5" name="テキスト ボックス 51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6" name="テキスト ボックス 51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7" name="テキスト ボックス 51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31750</xdr:rowOff>
    </xdr:from>
    <xdr:to>
      <xdr:col>107</xdr:col>
      <xdr:colOff>101600</xdr:colOff>
      <xdr:row>62</xdr:row>
      <xdr:rowOff>133350</xdr:rowOff>
    </xdr:to>
    <xdr:sp macro="" textlink="">
      <xdr:nvSpPr>
        <xdr:cNvPr id="518" name="楕円 517"/>
        <xdr:cNvSpPr/>
      </xdr:nvSpPr>
      <xdr:spPr>
        <a:xfrm>
          <a:off x="20383500" y="1066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31750</xdr:rowOff>
    </xdr:from>
    <xdr:to>
      <xdr:col>102</xdr:col>
      <xdr:colOff>165100</xdr:colOff>
      <xdr:row>62</xdr:row>
      <xdr:rowOff>133350</xdr:rowOff>
    </xdr:to>
    <xdr:sp macro="" textlink="">
      <xdr:nvSpPr>
        <xdr:cNvPr id="519" name="楕円 518"/>
        <xdr:cNvSpPr/>
      </xdr:nvSpPr>
      <xdr:spPr>
        <a:xfrm>
          <a:off x="19494500" y="1066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82550</xdr:rowOff>
    </xdr:from>
    <xdr:to>
      <xdr:col>107</xdr:col>
      <xdr:colOff>50800</xdr:colOff>
      <xdr:row>62</xdr:row>
      <xdr:rowOff>82550</xdr:rowOff>
    </xdr:to>
    <xdr:cxnSp macro="">
      <xdr:nvCxnSpPr>
        <xdr:cNvPr id="520" name="直線コネクタ 519"/>
        <xdr:cNvCxnSpPr/>
      </xdr:nvCxnSpPr>
      <xdr:spPr>
        <a:xfrm>
          <a:off x="19545300" y="10712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33037</xdr:rowOff>
    </xdr:from>
    <xdr:ext cx="469744" cy="259045"/>
    <xdr:sp macro="" textlink="">
      <xdr:nvSpPr>
        <xdr:cNvPr id="521" name="n_1aveValue【学校施設】&#10;一人当たり面積"/>
        <xdr:cNvSpPr txBox="1"/>
      </xdr:nvSpPr>
      <xdr:spPr>
        <a:xfrm>
          <a:off x="210757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xdr:rowOff>
    </xdr:from>
    <xdr:ext cx="469744" cy="259045"/>
    <xdr:sp macro="" textlink="">
      <xdr:nvSpPr>
        <xdr:cNvPr id="522" name="n_2aveValue【学校施設】&#10;一人当たり面積"/>
        <xdr:cNvSpPr txBox="1"/>
      </xdr:nvSpPr>
      <xdr:spPr>
        <a:xfrm>
          <a:off x="20199427" y="1028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166387</xdr:rowOff>
    </xdr:from>
    <xdr:ext cx="469744" cy="259045"/>
    <xdr:sp macro="" textlink="">
      <xdr:nvSpPr>
        <xdr:cNvPr id="523" name="n_3aveValue【学校施設】&#10;一人当たり面積"/>
        <xdr:cNvSpPr txBox="1"/>
      </xdr:nvSpPr>
      <xdr:spPr>
        <a:xfrm>
          <a:off x="19310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167657</xdr:rowOff>
    </xdr:from>
    <xdr:ext cx="469744" cy="259045"/>
    <xdr:sp macro="" textlink="">
      <xdr:nvSpPr>
        <xdr:cNvPr id="524" name="n_4aveValue【学校施設】&#10;一人当たり面積"/>
        <xdr:cNvSpPr txBox="1"/>
      </xdr:nvSpPr>
      <xdr:spPr>
        <a:xfrm>
          <a:off x="18421427" y="1028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124477</xdr:rowOff>
    </xdr:from>
    <xdr:ext cx="469744" cy="259045"/>
    <xdr:sp macro="" textlink="">
      <xdr:nvSpPr>
        <xdr:cNvPr id="525" name="n_2mainValue【学校施設】&#10;一人当たり面積"/>
        <xdr:cNvSpPr txBox="1"/>
      </xdr:nvSpPr>
      <xdr:spPr>
        <a:xfrm>
          <a:off x="20199427" y="1075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124477</xdr:rowOff>
    </xdr:from>
    <xdr:ext cx="469744" cy="259045"/>
    <xdr:sp macro="" textlink="">
      <xdr:nvSpPr>
        <xdr:cNvPr id="526" name="n_3mainValue【学校施設】&#10;一人当たり面積"/>
        <xdr:cNvSpPr txBox="1"/>
      </xdr:nvSpPr>
      <xdr:spPr>
        <a:xfrm>
          <a:off x="19310427" y="1075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5" name="正方形/長方形 5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6" name="正方形/長方形 53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7" name="正方形/長方形 53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8" name="正方形/長方形 53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9" name="正方形/長方形 53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0" name="正方形/長方形 53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1" name="正方形/長方形 54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2" name="正方形/長方形 54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3" name="正方形/長方形 5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4" name="正方形/長方形 5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5" name="正方形/長方形 5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6" name="正方形/長方形 5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7" name="正方形/長方形 5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8" name="正方形/長方形 5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9" name="正方形/長方形 5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0" name="正方形/長方形 5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1" name="テキスト ボックス 5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2" name="直線コネクタ 5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3" name="テキスト ボックス 5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4" name="直線コネクタ 55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5" name="テキスト ボックス 55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6" name="直線コネクタ 55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7" name="テキスト ボックス 55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8" name="直線コネクタ 55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9" name="テキスト ボックス 55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0" name="直線コネクタ 55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1" name="テキスト ボックス 56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2" name="直線コネクタ 56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3" name="テキスト ボックス 56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4" name="直線コネクタ 56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5" name="テキスト ボックス 56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6" name="直線コネクタ 5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141514</xdr:rowOff>
    </xdr:from>
    <xdr:to>
      <xdr:col>85</xdr:col>
      <xdr:colOff>126364</xdr:colOff>
      <xdr:row>108</xdr:row>
      <xdr:rowOff>1088</xdr:rowOff>
    </xdr:to>
    <xdr:cxnSp macro="">
      <xdr:nvCxnSpPr>
        <xdr:cNvPr id="568" name="直線コネクタ 567"/>
        <xdr:cNvCxnSpPr/>
      </xdr:nvCxnSpPr>
      <xdr:spPr>
        <a:xfrm flipV="1">
          <a:off x="16318864" y="17286514"/>
          <a:ext cx="0" cy="1231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4915</xdr:rowOff>
    </xdr:from>
    <xdr:ext cx="405111" cy="259045"/>
    <xdr:sp macro="" textlink="">
      <xdr:nvSpPr>
        <xdr:cNvPr id="569" name="【公民館】&#10;有形固定資産減価償却率最小値テキスト"/>
        <xdr:cNvSpPr txBox="1"/>
      </xdr:nvSpPr>
      <xdr:spPr>
        <a:xfrm>
          <a:off x="16357600" y="1852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xdr:rowOff>
    </xdr:from>
    <xdr:to>
      <xdr:col>86</xdr:col>
      <xdr:colOff>25400</xdr:colOff>
      <xdr:row>108</xdr:row>
      <xdr:rowOff>1088</xdr:rowOff>
    </xdr:to>
    <xdr:cxnSp macro="">
      <xdr:nvCxnSpPr>
        <xdr:cNvPr id="570" name="直線コネクタ 569"/>
        <xdr:cNvCxnSpPr/>
      </xdr:nvCxnSpPr>
      <xdr:spPr>
        <a:xfrm>
          <a:off x="16230600" y="1851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88191</xdr:rowOff>
    </xdr:from>
    <xdr:ext cx="405111" cy="259045"/>
    <xdr:sp macro="" textlink="">
      <xdr:nvSpPr>
        <xdr:cNvPr id="571" name="【公民館】&#10;有形固定資産減価償却率最大値テキスト"/>
        <xdr:cNvSpPr txBox="1"/>
      </xdr:nvSpPr>
      <xdr:spPr>
        <a:xfrm>
          <a:off x="16357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141514</xdr:rowOff>
    </xdr:from>
    <xdr:to>
      <xdr:col>86</xdr:col>
      <xdr:colOff>25400</xdr:colOff>
      <xdr:row>100</xdr:row>
      <xdr:rowOff>141514</xdr:rowOff>
    </xdr:to>
    <xdr:cxnSp macro="">
      <xdr:nvCxnSpPr>
        <xdr:cNvPr id="572" name="直線コネクタ 571"/>
        <xdr:cNvCxnSpPr/>
      </xdr:nvCxnSpPr>
      <xdr:spPr>
        <a:xfrm>
          <a:off x="16230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106697</xdr:rowOff>
    </xdr:from>
    <xdr:ext cx="405111" cy="259045"/>
    <xdr:sp macro="" textlink="">
      <xdr:nvSpPr>
        <xdr:cNvPr id="573" name="【公民館】&#10;有形固定資産減価償却率平均値テキスト"/>
        <xdr:cNvSpPr txBox="1"/>
      </xdr:nvSpPr>
      <xdr:spPr>
        <a:xfrm>
          <a:off x="16357600" y="17937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128270</xdr:rowOff>
    </xdr:from>
    <xdr:to>
      <xdr:col>85</xdr:col>
      <xdr:colOff>177800</xdr:colOff>
      <xdr:row>105</xdr:row>
      <xdr:rowOff>58420</xdr:rowOff>
    </xdr:to>
    <xdr:sp macro="" textlink="">
      <xdr:nvSpPr>
        <xdr:cNvPr id="574" name="フローチャート: 判断 573"/>
        <xdr:cNvSpPr/>
      </xdr:nvSpPr>
      <xdr:spPr>
        <a:xfrm>
          <a:off x="162687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111942</xdr:rowOff>
    </xdr:from>
    <xdr:to>
      <xdr:col>81</xdr:col>
      <xdr:colOff>101600</xdr:colOff>
      <xdr:row>105</xdr:row>
      <xdr:rowOff>42092</xdr:rowOff>
    </xdr:to>
    <xdr:sp macro="" textlink="">
      <xdr:nvSpPr>
        <xdr:cNvPr id="575" name="フローチャート: 判断 574"/>
        <xdr:cNvSpPr/>
      </xdr:nvSpPr>
      <xdr:spPr>
        <a:xfrm>
          <a:off x="15430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126637</xdr:rowOff>
    </xdr:from>
    <xdr:to>
      <xdr:col>76</xdr:col>
      <xdr:colOff>165100</xdr:colOff>
      <xdr:row>105</xdr:row>
      <xdr:rowOff>56787</xdr:rowOff>
    </xdr:to>
    <xdr:sp macro="" textlink="">
      <xdr:nvSpPr>
        <xdr:cNvPr id="576" name="フローチャート: 判断 575"/>
        <xdr:cNvSpPr/>
      </xdr:nvSpPr>
      <xdr:spPr>
        <a:xfrm>
          <a:off x="145415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105411</xdr:rowOff>
    </xdr:from>
    <xdr:to>
      <xdr:col>72</xdr:col>
      <xdr:colOff>38100</xdr:colOff>
      <xdr:row>105</xdr:row>
      <xdr:rowOff>35561</xdr:rowOff>
    </xdr:to>
    <xdr:sp macro="" textlink="">
      <xdr:nvSpPr>
        <xdr:cNvPr id="577" name="フローチャート: 判断 576"/>
        <xdr:cNvSpPr/>
      </xdr:nvSpPr>
      <xdr:spPr>
        <a:xfrm>
          <a:off x="13652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110308</xdr:rowOff>
    </xdr:from>
    <xdr:to>
      <xdr:col>67</xdr:col>
      <xdr:colOff>101600</xdr:colOff>
      <xdr:row>105</xdr:row>
      <xdr:rowOff>40458</xdr:rowOff>
    </xdr:to>
    <xdr:sp macro="" textlink="">
      <xdr:nvSpPr>
        <xdr:cNvPr id="578" name="フローチャート: 判断 577"/>
        <xdr:cNvSpPr/>
      </xdr:nvSpPr>
      <xdr:spPr>
        <a:xfrm>
          <a:off x="12763500" y="1794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9" name="テキスト ボックス 5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0" name="テキスト ボックス 5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1" name="テキスト ボックス 5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2" name="テキスト ボックス 5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3" name="テキスト ボックス 5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146231</xdr:rowOff>
    </xdr:from>
    <xdr:to>
      <xdr:col>76</xdr:col>
      <xdr:colOff>165100</xdr:colOff>
      <xdr:row>104</xdr:row>
      <xdr:rowOff>76381</xdr:rowOff>
    </xdr:to>
    <xdr:sp macro="" textlink="">
      <xdr:nvSpPr>
        <xdr:cNvPr id="584" name="楕円 583"/>
        <xdr:cNvSpPr/>
      </xdr:nvSpPr>
      <xdr:spPr>
        <a:xfrm>
          <a:off x="14541500" y="1780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113574</xdr:rowOff>
    </xdr:from>
    <xdr:to>
      <xdr:col>72</xdr:col>
      <xdr:colOff>38100</xdr:colOff>
      <xdr:row>104</xdr:row>
      <xdr:rowOff>43724</xdr:rowOff>
    </xdr:to>
    <xdr:sp macro="" textlink="">
      <xdr:nvSpPr>
        <xdr:cNvPr id="585" name="楕円 584"/>
        <xdr:cNvSpPr/>
      </xdr:nvSpPr>
      <xdr:spPr>
        <a:xfrm>
          <a:off x="13652500" y="1777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164374</xdr:rowOff>
    </xdr:from>
    <xdr:to>
      <xdr:col>76</xdr:col>
      <xdr:colOff>114300</xdr:colOff>
      <xdr:row>104</xdr:row>
      <xdr:rowOff>25581</xdr:rowOff>
    </xdr:to>
    <xdr:cxnSp macro="">
      <xdr:nvCxnSpPr>
        <xdr:cNvPr id="586" name="直線コネクタ 585"/>
        <xdr:cNvCxnSpPr/>
      </xdr:nvCxnSpPr>
      <xdr:spPr>
        <a:xfrm>
          <a:off x="13703300" y="1782372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58619</xdr:rowOff>
    </xdr:from>
    <xdr:ext cx="405111" cy="259045"/>
    <xdr:sp macro="" textlink="">
      <xdr:nvSpPr>
        <xdr:cNvPr id="587" name="n_1aveValue【公民館】&#10;有形固定資産減価償却率"/>
        <xdr:cNvSpPr txBox="1"/>
      </xdr:nvSpPr>
      <xdr:spPr>
        <a:xfrm>
          <a:off x="152660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47914</xdr:rowOff>
    </xdr:from>
    <xdr:ext cx="405111" cy="259045"/>
    <xdr:sp macro="" textlink="">
      <xdr:nvSpPr>
        <xdr:cNvPr id="588" name="n_2aveValue【公民館】&#10;有形固定資産減価償却率"/>
        <xdr:cNvSpPr txBox="1"/>
      </xdr:nvSpPr>
      <xdr:spPr>
        <a:xfrm>
          <a:off x="14389744" y="1805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26688</xdr:rowOff>
    </xdr:from>
    <xdr:ext cx="405111" cy="259045"/>
    <xdr:sp macro="" textlink="">
      <xdr:nvSpPr>
        <xdr:cNvPr id="589" name="n_3aveValue【公民館】&#10;有形固定資産減価償却率"/>
        <xdr:cNvSpPr txBox="1"/>
      </xdr:nvSpPr>
      <xdr:spPr>
        <a:xfrm>
          <a:off x="13500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56985</xdr:rowOff>
    </xdr:from>
    <xdr:ext cx="405111" cy="259045"/>
    <xdr:sp macro="" textlink="">
      <xdr:nvSpPr>
        <xdr:cNvPr id="590" name="n_4aveValue【公民館】&#10;有形固定資産減価償却率"/>
        <xdr:cNvSpPr txBox="1"/>
      </xdr:nvSpPr>
      <xdr:spPr>
        <a:xfrm>
          <a:off x="12611744" y="177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92908</xdr:rowOff>
    </xdr:from>
    <xdr:ext cx="405111" cy="259045"/>
    <xdr:sp macro="" textlink="">
      <xdr:nvSpPr>
        <xdr:cNvPr id="591" name="n_2mainValue【公民館】&#10;有形固定資産減価償却率"/>
        <xdr:cNvSpPr txBox="1"/>
      </xdr:nvSpPr>
      <xdr:spPr>
        <a:xfrm>
          <a:off x="143897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60251</xdr:rowOff>
    </xdr:from>
    <xdr:ext cx="405111" cy="259045"/>
    <xdr:sp macro="" textlink="">
      <xdr:nvSpPr>
        <xdr:cNvPr id="592" name="n_3mainValue【公民館】&#10;有形固定資産減価償却率"/>
        <xdr:cNvSpPr txBox="1"/>
      </xdr:nvSpPr>
      <xdr:spPr>
        <a:xfrm>
          <a:off x="13500744" y="1754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3" name="正方形/長方形 5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4" name="正方形/長方形 5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5" name="正方形/長方形 5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6" name="正方形/長方形 5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7" name="正方形/長方形 5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8" name="正方形/長方形 5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9" name="正方形/長方形 5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0" name="正方形/長方形 5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1" name="テキスト ボックス 6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2" name="直線コネクタ 6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3" name="直線コネクタ 60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4" name="テキスト ボックス 60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5" name="直線コネクタ 60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6" name="テキスト ボックス 60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7" name="直線コネクタ 60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8" name="テキスト ボックス 60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9" name="直線コネクタ 60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0" name="テキスト ボックス 60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1" name="直線コネクタ 61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2" name="テキスト ボックス 61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3" name="直線コネクタ 6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4" name="テキスト ボックス 6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108</xdr:row>
      <xdr:rowOff>38100</xdr:rowOff>
    </xdr:to>
    <xdr:cxnSp macro="">
      <xdr:nvCxnSpPr>
        <xdr:cNvPr id="616" name="直線コネクタ 615"/>
        <xdr:cNvCxnSpPr/>
      </xdr:nvCxnSpPr>
      <xdr:spPr>
        <a:xfrm flipV="1">
          <a:off x="22160864" y="172440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617" name="【公民館】&#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618" name="直線コネクタ 617"/>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619" name="【公民館】&#10;一人当たり面積最大値テキスト"/>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620" name="直線コネクタ 619"/>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45738</xdr:rowOff>
    </xdr:from>
    <xdr:ext cx="469744" cy="259045"/>
    <xdr:sp macro="" textlink="">
      <xdr:nvSpPr>
        <xdr:cNvPr id="621" name="【公民館】&#10;一人当たり面積平均値テキスト"/>
        <xdr:cNvSpPr txBox="1"/>
      </xdr:nvSpPr>
      <xdr:spPr>
        <a:xfrm>
          <a:off x="22199600" y="1804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622" name="フローチャート: 判断 621"/>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623" name="フローチャート: 判断 622"/>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624" name="フローチャート: 判断 623"/>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625" name="フローチャート: 判断 624"/>
        <xdr:cNvSpPr/>
      </xdr:nvSpPr>
      <xdr:spPr>
        <a:xfrm>
          <a:off x="19494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105411</xdr:rowOff>
    </xdr:from>
    <xdr:to>
      <xdr:col>98</xdr:col>
      <xdr:colOff>38100</xdr:colOff>
      <xdr:row>106</xdr:row>
      <xdr:rowOff>35561</xdr:rowOff>
    </xdr:to>
    <xdr:sp macro="" textlink="">
      <xdr:nvSpPr>
        <xdr:cNvPr id="626" name="フローチャート: 判断 625"/>
        <xdr:cNvSpPr/>
      </xdr:nvSpPr>
      <xdr:spPr>
        <a:xfrm>
          <a:off x="18605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7" name="テキスト ボックス 6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8" name="テキスト ボックス 6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9" name="テキスト ボックス 6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0" name="テキスト ボックス 6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1" name="テキスト ボックス 6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36830</xdr:rowOff>
    </xdr:from>
    <xdr:to>
      <xdr:col>107</xdr:col>
      <xdr:colOff>101600</xdr:colOff>
      <xdr:row>107</xdr:row>
      <xdr:rowOff>138430</xdr:rowOff>
    </xdr:to>
    <xdr:sp macro="" textlink="">
      <xdr:nvSpPr>
        <xdr:cNvPr id="632" name="楕円 631"/>
        <xdr:cNvSpPr/>
      </xdr:nvSpPr>
      <xdr:spPr>
        <a:xfrm>
          <a:off x="20383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36830</xdr:rowOff>
    </xdr:from>
    <xdr:to>
      <xdr:col>102</xdr:col>
      <xdr:colOff>165100</xdr:colOff>
      <xdr:row>107</xdr:row>
      <xdr:rowOff>138430</xdr:rowOff>
    </xdr:to>
    <xdr:sp macro="" textlink="">
      <xdr:nvSpPr>
        <xdr:cNvPr id="633" name="楕円 632"/>
        <xdr:cNvSpPr/>
      </xdr:nvSpPr>
      <xdr:spPr>
        <a:xfrm>
          <a:off x="19494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87630</xdr:rowOff>
    </xdr:from>
    <xdr:to>
      <xdr:col>107</xdr:col>
      <xdr:colOff>50800</xdr:colOff>
      <xdr:row>107</xdr:row>
      <xdr:rowOff>87630</xdr:rowOff>
    </xdr:to>
    <xdr:cxnSp macro="">
      <xdr:nvCxnSpPr>
        <xdr:cNvPr id="634" name="直線コネクタ 633"/>
        <xdr:cNvCxnSpPr/>
      </xdr:nvCxnSpPr>
      <xdr:spPr>
        <a:xfrm>
          <a:off x="19545300" y="1843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36847</xdr:rowOff>
    </xdr:from>
    <xdr:ext cx="469744" cy="259045"/>
    <xdr:sp macro="" textlink="">
      <xdr:nvSpPr>
        <xdr:cNvPr id="635" name="n_1aveValue【公民館】&#10;一人当たり面積"/>
        <xdr:cNvSpPr txBox="1"/>
      </xdr:nvSpPr>
      <xdr:spPr>
        <a:xfrm>
          <a:off x="210757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21607</xdr:rowOff>
    </xdr:from>
    <xdr:ext cx="469744" cy="259045"/>
    <xdr:sp macro="" textlink="">
      <xdr:nvSpPr>
        <xdr:cNvPr id="636" name="n_2aveValue【公民館】&#10;一人当たり面積"/>
        <xdr:cNvSpPr txBox="1"/>
      </xdr:nvSpPr>
      <xdr:spPr>
        <a:xfrm>
          <a:off x="20199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29227</xdr:rowOff>
    </xdr:from>
    <xdr:ext cx="469744" cy="259045"/>
    <xdr:sp macro="" textlink="">
      <xdr:nvSpPr>
        <xdr:cNvPr id="637" name="n_3aveValue【公民館】&#10;一人当たり面積"/>
        <xdr:cNvSpPr txBox="1"/>
      </xdr:nvSpPr>
      <xdr:spPr>
        <a:xfrm>
          <a:off x="19310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52088</xdr:rowOff>
    </xdr:from>
    <xdr:ext cx="469744" cy="259045"/>
    <xdr:sp macro="" textlink="">
      <xdr:nvSpPr>
        <xdr:cNvPr id="638" name="n_4aveValue【公民館】&#10;一人当たり面積"/>
        <xdr:cNvSpPr txBox="1"/>
      </xdr:nvSpPr>
      <xdr:spPr>
        <a:xfrm>
          <a:off x="18421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129557</xdr:rowOff>
    </xdr:from>
    <xdr:ext cx="469744" cy="259045"/>
    <xdr:sp macro="" textlink="">
      <xdr:nvSpPr>
        <xdr:cNvPr id="639" name="n_2mainValue【公民館】&#10;一人当たり面積"/>
        <xdr:cNvSpPr txBox="1"/>
      </xdr:nvSpPr>
      <xdr:spPr>
        <a:xfrm>
          <a:off x="20199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129557</xdr:rowOff>
    </xdr:from>
    <xdr:ext cx="469744" cy="259045"/>
    <xdr:sp macro="" textlink="">
      <xdr:nvSpPr>
        <xdr:cNvPr id="640" name="n_3mainValue【公民館】&#10;一人当たり面積"/>
        <xdr:cNvSpPr txBox="1"/>
      </xdr:nvSpPr>
      <xdr:spPr>
        <a:xfrm>
          <a:off x="19310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1" name="正方形/長方形 6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2" name="正方形/長方形 6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3" name="テキスト ボックス 6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latin typeface="ＭＳ Ｐゴシック" panose="020B0600070205080204" pitchFamily="50" charset="-128"/>
              <a:ea typeface="ＭＳ Ｐゴシック" panose="020B0600070205080204" pitchFamily="50" charset="-128"/>
            </a:rPr>
            <a:t>　本市では、高度経済成長期以降の昭和</a:t>
          </a:r>
          <a:r>
            <a:rPr kumimoji="1" lang="en-US" altLang="ja-JP" sz="1200">
              <a:solidFill>
                <a:srgbClr val="000000"/>
              </a:solidFill>
              <a:latin typeface="ＭＳ Ｐゴシック" panose="020B0600070205080204" pitchFamily="50" charset="-128"/>
              <a:ea typeface="ＭＳ Ｐゴシック" panose="020B0600070205080204" pitchFamily="50" charset="-128"/>
            </a:rPr>
            <a:t>40</a:t>
          </a:r>
          <a:r>
            <a:rPr kumimoji="1" lang="ja-JP" altLang="en-US" sz="1200">
              <a:solidFill>
                <a:srgbClr val="000000"/>
              </a:solidFill>
              <a:latin typeface="ＭＳ Ｐゴシック" panose="020B0600070205080204" pitchFamily="50" charset="-128"/>
              <a:ea typeface="ＭＳ Ｐゴシック" panose="020B0600070205080204" pitchFamily="50" charset="-128"/>
            </a:rPr>
            <a:t>～</a:t>
          </a:r>
          <a:r>
            <a:rPr kumimoji="1" lang="en-US" altLang="ja-JP" sz="1200">
              <a:solidFill>
                <a:srgbClr val="000000"/>
              </a:solidFill>
              <a:latin typeface="ＭＳ Ｐゴシック" panose="020B0600070205080204" pitchFamily="50" charset="-128"/>
              <a:ea typeface="ＭＳ Ｐゴシック" panose="020B0600070205080204" pitchFamily="50" charset="-128"/>
            </a:rPr>
            <a:t>50</a:t>
          </a:r>
          <a:r>
            <a:rPr kumimoji="1" lang="ja-JP" altLang="en-US" sz="1200">
              <a:solidFill>
                <a:srgbClr val="000000"/>
              </a:solidFill>
              <a:latin typeface="ＭＳ Ｐゴシック" panose="020B0600070205080204" pitchFamily="50" charset="-128"/>
              <a:ea typeface="ＭＳ Ｐゴシック" panose="020B0600070205080204" pitchFamily="50" charset="-128"/>
            </a:rPr>
            <a:t>年代に教育系施設、行政系施設を中心に多くの施設が整備され、</a:t>
          </a:r>
          <a:r>
            <a:rPr kumimoji="1" lang="en-US" altLang="ja-JP" sz="1200">
              <a:solidFill>
                <a:srgbClr val="000000"/>
              </a:solidFill>
              <a:latin typeface="ＭＳ Ｐゴシック" panose="020B0600070205080204" pitchFamily="50" charset="-128"/>
              <a:ea typeface="ＭＳ Ｐゴシック" panose="020B0600070205080204" pitchFamily="50" charset="-128"/>
            </a:rPr>
            <a:t>30</a:t>
          </a:r>
          <a:r>
            <a:rPr kumimoji="1" lang="ja-JP" altLang="en-US" sz="1200">
              <a:solidFill>
                <a:srgbClr val="000000"/>
              </a:solidFill>
              <a:latin typeface="ＭＳ Ｐゴシック" panose="020B0600070205080204" pitchFamily="50" charset="-128"/>
              <a:ea typeface="ＭＳ Ｐゴシック" panose="020B0600070205080204" pitchFamily="50" charset="-128"/>
            </a:rPr>
            <a:t>年を経過した施設の延床面積は全体の</a:t>
          </a:r>
          <a:r>
            <a:rPr kumimoji="1" lang="en-US" altLang="ja-JP" sz="1200">
              <a:solidFill>
                <a:srgbClr val="000000"/>
              </a:solidFill>
              <a:latin typeface="ＭＳ Ｐゴシック" panose="020B0600070205080204" pitchFamily="50" charset="-128"/>
              <a:ea typeface="ＭＳ Ｐゴシック" panose="020B0600070205080204" pitchFamily="50" charset="-128"/>
            </a:rPr>
            <a:t>50</a:t>
          </a:r>
          <a:r>
            <a:rPr kumimoji="1" lang="ja-JP" altLang="en-US" sz="1200">
              <a:solidFill>
                <a:srgbClr val="000000"/>
              </a:solidFill>
              <a:latin typeface="ＭＳ Ｐゴシック" panose="020B0600070205080204" pitchFamily="50" charset="-128"/>
              <a:ea typeface="ＭＳ Ｐゴシック" panose="020B0600070205080204" pitchFamily="50" charset="-128"/>
            </a:rPr>
            <a:t>％を超えている状況となっている。</a:t>
          </a:r>
          <a:endParaRPr kumimoji="1" lang="en-US" altLang="ja-JP" sz="12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000000"/>
              </a:solidFill>
              <a:latin typeface="ＭＳ Ｐゴシック" panose="020B0600070205080204" pitchFamily="50" charset="-128"/>
              <a:ea typeface="ＭＳ Ｐゴシック" panose="020B0600070205080204" pitchFamily="50" charset="-128"/>
            </a:rPr>
            <a:t>　有形固定資産減価償却率では、認定こども園・幼稚園・保育所、学校施設、公民館、公営住宅などで類似団体内平均値を下回っている。</a:t>
          </a:r>
          <a:endParaRPr kumimoji="1" lang="en-US" altLang="ja-JP" sz="12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000000"/>
              </a:solidFill>
              <a:latin typeface="ＭＳ Ｐゴシック" panose="020B0600070205080204" pitchFamily="50" charset="-128"/>
              <a:ea typeface="ＭＳ Ｐゴシック" panose="020B0600070205080204" pitchFamily="50" charset="-128"/>
            </a:rPr>
            <a:t>　これは、幼稚園や保育所の民間への委託化やこども園化により施設数が減ったことと、学校施設等は建替えが行われたことによるものである。</a:t>
          </a:r>
          <a:endParaRPr kumimoji="1" lang="en-US" altLang="ja-JP" sz="12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000000"/>
              </a:solidFill>
              <a:latin typeface="ＭＳ Ｐゴシック" panose="020B0600070205080204" pitchFamily="50" charset="-128"/>
              <a:ea typeface="ＭＳ Ｐゴシック" panose="020B0600070205080204" pitchFamily="50" charset="-128"/>
            </a:rPr>
            <a:t>　一方、道路、橋りょう・トンネルが類似団体内平均値を上回っているのは、インフラ整備の老朽化が進んでいることによるものである。</a:t>
          </a:r>
          <a:endParaRPr kumimoji="1" lang="en-US" altLang="ja-JP" sz="12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000000"/>
              </a:solidFill>
              <a:latin typeface="ＭＳ Ｐゴシック" panose="020B0600070205080204" pitchFamily="50" charset="-128"/>
              <a:ea typeface="ＭＳ Ｐゴシック" panose="020B0600070205080204" pitchFamily="50" charset="-128"/>
            </a:rPr>
            <a:t>　こうしたことから、中期財政運営方針に基づき、安定した財政運営を目指すとともに、公共施設等総合管理計画などに基づき、今後は公共施設の適正な管理に努めていく。</a:t>
          </a:r>
          <a:endParaRPr kumimoji="1" lang="en-US" altLang="ja-JP" sz="12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000000"/>
              </a:solidFill>
              <a:latin typeface="ＭＳ Ｐゴシック" panose="020B0600070205080204" pitchFamily="50" charset="-128"/>
              <a:ea typeface="ＭＳ Ｐゴシック" panose="020B0600070205080204" pitchFamily="50" charset="-128"/>
            </a:rPr>
            <a:t>　なお、平成</a:t>
          </a:r>
          <a:r>
            <a:rPr kumimoji="1" lang="en-US" altLang="ja-JP" sz="1200">
              <a:solidFill>
                <a:srgbClr val="000000"/>
              </a:solidFill>
              <a:latin typeface="ＭＳ Ｐゴシック" panose="020B0600070205080204" pitchFamily="50" charset="-128"/>
              <a:ea typeface="ＭＳ Ｐゴシック" panose="020B0600070205080204" pitchFamily="50" charset="-128"/>
            </a:rPr>
            <a:t>30</a:t>
          </a:r>
          <a:r>
            <a:rPr kumimoji="1" lang="ja-JP" altLang="en-US" sz="1200">
              <a:solidFill>
                <a:srgbClr val="000000"/>
              </a:solidFill>
              <a:latin typeface="ＭＳ Ｐゴシック" panose="020B0600070205080204" pitchFamily="50" charset="-128"/>
              <a:ea typeface="ＭＳ Ｐゴシック" panose="020B0600070205080204" pitchFamily="50" charset="-128"/>
            </a:rPr>
            <a:t>年度及び令和元年度決算に係る固定資産台帳については、令和</a:t>
          </a:r>
          <a:r>
            <a:rPr kumimoji="1" lang="en-US" altLang="ja-JP" sz="1200">
              <a:solidFill>
                <a:srgbClr val="000000"/>
              </a:solidFill>
              <a:latin typeface="ＭＳ Ｐゴシック" panose="020B0600070205080204" pitchFamily="50" charset="-128"/>
              <a:ea typeface="ＭＳ Ｐゴシック" panose="020B0600070205080204" pitchFamily="50" charset="-128"/>
            </a:rPr>
            <a:t>2</a:t>
          </a:r>
          <a:r>
            <a:rPr kumimoji="1" lang="ja-JP" altLang="en-US" sz="1200">
              <a:solidFill>
                <a:srgbClr val="000000"/>
              </a:solidFill>
              <a:latin typeface="ＭＳ Ｐゴシック" panose="020B0600070205080204" pitchFamily="50" charset="-128"/>
              <a:ea typeface="ＭＳ Ｐゴシック" panose="020B0600070205080204" pitchFamily="50" charset="-128"/>
            </a:rPr>
            <a:t>年</a:t>
          </a:r>
          <a:r>
            <a:rPr kumimoji="1" lang="en-US" altLang="ja-JP" sz="1200">
              <a:solidFill>
                <a:srgbClr val="000000"/>
              </a:solidFill>
              <a:latin typeface="ＭＳ Ｐゴシック" panose="020B0600070205080204" pitchFamily="50" charset="-128"/>
              <a:ea typeface="ＭＳ Ｐゴシック" panose="020B0600070205080204" pitchFamily="50" charset="-128"/>
            </a:rPr>
            <a:t>3</a:t>
          </a:r>
          <a:r>
            <a:rPr kumimoji="1" lang="ja-JP" altLang="en-US" sz="1200">
              <a:solidFill>
                <a:srgbClr val="000000"/>
              </a:solidFill>
              <a:latin typeface="ＭＳ Ｐゴシック" panose="020B0600070205080204" pitchFamily="50" charset="-128"/>
              <a:ea typeface="ＭＳ Ｐゴシック" panose="020B0600070205080204" pitchFamily="50" charset="-128"/>
            </a:rPr>
            <a:t>月</a:t>
          </a:r>
          <a:r>
            <a:rPr kumimoji="1" lang="en-US" altLang="ja-JP" sz="1200">
              <a:solidFill>
                <a:srgbClr val="000000"/>
              </a:solidFill>
              <a:latin typeface="ＭＳ Ｐゴシック" panose="020B0600070205080204" pitchFamily="50" charset="-128"/>
              <a:ea typeface="ＭＳ Ｐゴシック" panose="020B0600070205080204" pitchFamily="50" charset="-128"/>
            </a:rPr>
            <a:t>31</a:t>
          </a:r>
          <a:r>
            <a:rPr kumimoji="1" lang="ja-JP" altLang="en-US" sz="1200">
              <a:solidFill>
                <a:srgbClr val="000000"/>
              </a:solidFill>
              <a:latin typeface="ＭＳ Ｐゴシック" panose="020B0600070205080204" pitchFamily="50" charset="-128"/>
              <a:ea typeface="ＭＳ Ｐゴシック" panose="020B0600070205080204" pitchFamily="50" charset="-128"/>
            </a:rPr>
            <a:t>日時点で未整備であるため、平成</a:t>
          </a:r>
          <a:r>
            <a:rPr kumimoji="1" lang="en-US" altLang="ja-JP" sz="1200">
              <a:solidFill>
                <a:srgbClr val="000000"/>
              </a:solidFill>
              <a:latin typeface="ＭＳ Ｐゴシック" panose="020B0600070205080204" pitchFamily="50" charset="-128"/>
              <a:ea typeface="ＭＳ Ｐゴシック" panose="020B0600070205080204" pitchFamily="50" charset="-128"/>
            </a:rPr>
            <a:t>30</a:t>
          </a:r>
          <a:r>
            <a:rPr kumimoji="1" lang="ja-JP" altLang="en-US" sz="1200">
              <a:solidFill>
                <a:srgbClr val="000000"/>
              </a:solidFill>
              <a:latin typeface="ＭＳ Ｐゴシック" panose="020B0600070205080204" pitchFamily="50" charset="-128"/>
              <a:ea typeface="ＭＳ Ｐゴシック" panose="020B0600070205080204" pitchFamily="50" charset="-128"/>
            </a:rPr>
            <a:t>年度及び令和元年度の本市の数値は表示していない。</a:t>
          </a:r>
          <a:endParaRPr kumimoji="1" lang="en-US" altLang="ja-JP" sz="1200">
            <a:solidFill>
              <a:srgbClr val="000000"/>
            </a:solidFill>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大阪府泉佐野市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100,420
98,257
56.51
94,267,543
93,984,764
133,171
23,272,374
63,086,141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79.3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42</xdr:row>
      <xdr:rowOff>4354</xdr:rowOff>
    </xdr:to>
    <xdr:cxnSp macro="">
      <xdr:nvCxnSpPr>
        <xdr:cNvPr id="58" name="直線コネクタ 57"/>
        <xdr:cNvCxnSpPr/>
      </xdr:nvCxnSpPr>
      <xdr:spPr>
        <a:xfrm flipV="1">
          <a:off x="4634865" y="5789567"/>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405111" cy="259045"/>
    <xdr:sp macro="" textlink="">
      <xdr:nvSpPr>
        <xdr:cNvPr id="59" name="【図書館】&#10;有形固定資産減価償却率最小値テキスト"/>
        <xdr:cNvSpPr txBox="1"/>
      </xdr:nvSpPr>
      <xdr:spPr>
        <a:xfrm>
          <a:off x="4673600" y="720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60" name="直線コネクタ 59"/>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340478" cy="259045"/>
    <xdr:sp macro="" textlink="">
      <xdr:nvSpPr>
        <xdr:cNvPr id="61" name="【図書館】&#10;有形固定資産減価償却率最大値テキスト"/>
        <xdr:cNvSpPr txBox="1"/>
      </xdr:nvSpPr>
      <xdr:spPr>
        <a:xfrm>
          <a:off x="4673600" y="55647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2" name="直線コネクタ 61"/>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158949</xdr:rowOff>
    </xdr:from>
    <xdr:ext cx="405111" cy="259045"/>
    <xdr:sp macro="" textlink="">
      <xdr:nvSpPr>
        <xdr:cNvPr id="63" name="【図書館】&#10;有形固定資産減価償却率平均値テキスト"/>
        <xdr:cNvSpPr txBox="1"/>
      </xdr:nvSpPr>
      <xdr:spPr>
        <a:xfrm>
          <a:off x="4673600" y="6331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xdr:cNvSpPr/>
      </xdr:nvSpPr>
      <xdr:spPr>
        <a:xfrm>
          <a:off x="4584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22134</xdr:rowOff>
    </xdr:from>
    <xdr:to>
      <xdr:col>20</xdr:col>
      <xdr:colOff>38100</xdr:colOff>
      <xdr:row>37</xdr:row>
      <xdr:rowOff>123734</xdr:rowOff>
    </xdr:to>
    <xdr:sp macro="" textlink="">
      <xdr:nvSpPr>
        <xdr:cNvPr id="65" name="フローチャート: 判断 64"/>
        <xdr:cNvSpPr/>
      </xdr:nvSpPr>
      <xdr:spPr>
        <a:xfrm>
          <a:off x="3746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xdr:rowOff>
    </xdr:from>
    <xdr:to>
      <xdr:col>10</xdr:col>
      <xdr:colOff>165100</xdr:colOff>
      <xdr:row>37</xdr:row>
      <xdr:rowOff>102507</xdr:rowOff>
    </xdr:to>
    <xdr:sp macro="" textlink="">
      <xdr:nvSpPr>
        <xdr:cNvPr id="67" name="フローチャート: 判断 66"/>
        <xdr:cNvSpPr/>
      </xdr:nvSpPr>
      <xdr:spPr>
        <a:xfrm>
          <a:off x="1968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160927</xdr:rowOff>
    </xdr:from>
    <xdr:to>
      <xdr:col>6</xdr:col>
      <xdr:colOff>38100</xdr:colOff>
      <xdr:row>37</xdr:row>
      <xdr:rowOff>91077</xdr:rowOff>
    </xdr:to>
    <xdr:sp macro="" textlink="">
      <xdr:nvSpPr>
        <xdr:cNvPr id="68" name="フローチャート: 判断 67"/>
        <xdr:cNvSpPr/>
      </xdr:nvSpPr>
      <xdr:spPr>
        <a:xfrm>
          <a:off x="1079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20501</xdr:rowOff>
    </xdr:from>
    <xdr:to>
      <xdr:col>10</xdr:col>
      <xdr:colOff>165100</xdr:colOff>
      <xdr:row>37</xdr:row>
      <xdr:rowOff>122101</xdr:rowOff>
    </xdr:to>
    <xdr:sp macro="" textlink="">
      <xdr:nvSpPr>
        <xdr:cNvPr id="74" name="楕円 73"/>
        <xdr:cNvSpPr/>
      </xdr:nvSpPr>
      <xdr:spPr>
        <a:xfrm>
          <a:off x="1968500" y="636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140261</xdr:rowOff>
    </xdr:from>
    <xdr:ext cx="405111" cy="259045"/>
    <xdr:sp macro="" textlink="">
      <xdr:nvSpPr>
        <xdr:cNvPr id="75" name="n_1aveValue【図書館】&#10;有形固定資産減価償却率"/>
        <xdr:cNvSpPr txBox="1"/>
      </xdr:nvSpPr>
      <xdr:spPr>
        <a:xfrm>
          <a:off x="35820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76" name="n_2aveValue【図書館】&#10;有形固定資産減価償却率"/>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119034</xdr:rowOff>
    </xdr:from>
    <xdr:ext cx="405111" cy="259045"/>
    <xdr:sp macro="" textlink="">
      <xdr:nvSpPr>
        <xdr:cNvPr id="77" name="n_3aveValue【図書館】&#10;有形固定資産減価償却率"/>
        <xdr:cNvSpPr txBox="1"/>
      </xdr:nvSpPr>
      <xdr:spPr>
        <a:xfrm>
          <a:off x="1816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107604</xdr:rowOff>
    </xdr:from>
    <xdr:ext cx="405111" cy="259045"/>
    <xdr:sp macro="" textlink="">
      <xdr:nvSpPr>
        <xdr:cNvPr id="78" name="n_4aveValue【図書館】&#10;有形固定資産減価償却率"/>
        <xdr:cNvSpPr txBox="1"/>
      </xdr:nvSpPr>
      <xdr:spPr>
        <a:xfrm>
          <a:off x="927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113228</xdr:rowOff>
    </xdr:from>
    <xdr:ext cx="405111" cy="259045"/>
    <xdr:sp macro="" textlink="">
      <xdr:nvSpPr>
        <xdr:cNvPr id="79" name="n_3mainValue【図書館】&#10;有形固定資産減価償却率"/>
        <xdr:cNvSpPr txBox="1"/>
      </xdr:nvSpPr>
      <xdr:spPr>
        <a:xfrm>
          <a:off x="1816744" y="645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3" name="テキスト ボックス 9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5" name="テキスト ボックス 9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7" name="テキスト ボックス 9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9" name="テキスト ボックス 9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158750</xdr:rowOff>
    </xdr:to>
    <xdr:cxnSp macro="">
      <xdr:nvCxnSpPr>
        <xdr:cNvPr id="103" name="直線コネクタ 102"/>
        <xdr:cNvCxnSpPr/>
      </xdr:nvCxnSpPr>
      <xdr:spPr>
        <a:xfrm flipV="1">
          <a:off x="10476865" y="56007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162577</xdr:rowOff>
    </xdr:from>
    <xdr:ext cx="469744" cy="259045"/>
    <xdr:sp macro="" textlink="">
      <xdr:nvSpPr>
        <xdr:cNvPr id="104" name="【図書館】&#10;一人当たり面積最小値テキスト"/>
        <xdr:cNvSpPr txBox="1"/>
      </xdr:nvSpPr>
      <xdr:spPr>
        <a:xfrm>
          <a:off x="10515600" y="719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158750</xdr:rowOff>
    </xdr:from>
    <xdr:to>
      <xdr:col>55</xdr:col>
      <xdr:colOff>88900</xdr:colOff>
      <xdr:row>41</xdr:row>
      <xdr:rowOff>158750</xdr:rowOff>
    </xdr:to>
    <xdr:cxnSp macro="">
      <xdr:nvCxnSpPr>
        <xdr:cNvPr id="105" name="直線コネクタ 104"/>
        <xdr:cNvCxnSpPr/>
      </xdr:nvCxnSpPr>
      <xdr:spPr>
        <a:xfrm>
          <a:off x="10388600" y="718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06"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07" name="直線コネクタ 106"/>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168927</xdr:rowOff>
    </xdr:from>
    <xdr:ext cx="469744" cy="259045"/>
    <xdr:sp macro="" textlink="">
      <xdr:nvSpPr>
        <xdr:cNvPr id="108" name="【図書館】&#10;一人当たり面積平均値テキスト"/>
        <xdr:cNvSpPr txBox="1"/>
      </xdr:nvSpPr>
      <xdr:spPr>
        <a:xfrm>
          <a:off x="10515600" y="6684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09" name="フローチャート: 判断 108"/>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10" name="フローチャート: 判断 109"/>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57150</xdr:rowOff>
    </xdr:from>
    <xdr:to>
      <xdr:col>46</xdr:col>
      <xdr:colOff>38100</xdr:colOff>
      <xdr:row>39</xdr:row>
      <xdr:rowOff>158750</xdr:rowOff>
    </xdr:to>
    <xdr:sp macro="" textlink="">
      <xdr:nvSpPr>
        <xdr:cNvPr id="111" name="フローチャート: 判断 110"/>
        <xdr:cNvSpPr/>
      </xdr:nvSpPr>
      <xdr:spPr>
        <a:xfrm>
          <a:off x="8699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57150</xdr:rowOff>
    </xdr:from>
    <xdr:to>
      <xdr:col>41</xdr:col>
      <xdr:colOff>101600</xdr:colOff>
      <xdr:row>39</xdr:row>
      <xdr:rowOff>158750</xdr:rowOff>
    </xdr:to>
    <xdr:sp macro="" textlink="">
      <xdr:nvSpPr>
        <xdr:cNvPr id="112" name="フローチャート: 判断 111"/>
        <xdr:cNvSpPr/>
      </xdr:nvSpPr>
      <xdr:spPr>
        <a:xfrm>
          <a:off x="7810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107950</xdr:rowOff>
    </xdr:from>
    <xdr:to>
      <xdr:col>36</xdr:col>
      <xdr:colOff>165100</xdr:colOff>
      <xdr:row>40</xdr:row>
      <xdr:rowOff>38100</xdr:rowOff>
    </xdr:to>
    <xdr:sp macro="" textlink="">
      <xdr:nvSpPr>
        <xdr:cNvPr id="113" name="フローチャート: 判断 112"/>
        <xdr:cNvSpPr/>
      </xdr:nvSpPr>
      <xdr:spPr>
        <a:xfrm>
          <a:off x="6921500" y="67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69850</xdr:rowOff>
    </xdr:from>
    <xdr:to>
      <xdr:col>41</xdr:col>
      <xdr:colOff>101600</xdr:colOff>
      <xdr:row>40</xdr:row>
      <xdr:rowOff>0</xdr:rowOff>
    </xdr:to>
    <xdr:sp macro="" textlink="">
      <xdr:nvSpPr>
        <xdr:cNvPr id="119" name="楕円 118"/>
        <xdr:cNvSpPr/>
      </xdr:nvSpPr>
      <xdr:spPr>
        <a:xfrm>
          <a:off x="78105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162577</xdr:rowOff>
    </xdr:from>
    <xdr:ext cx="469744" cy="259045"/>
    <xdr:sp macro="" textlink="">
      <xdr:nvSpPr>
        <xdr:cNvPr id="120" name="n_1aveValue【図書館】&#10;一人当たり面積"/>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3827</xdr:rowOff>
    </xdr:from>
    <xdr:ext cx="469744" cy="259045"/>
    <xdr:sp macro="" textlink="">
      <xdr:nvSpPr>
        <xdr:cNvPr id="121" name="n_2aveValue【図書館】&#10;一人当たり面積"/>
        <xdr:cNvSpPr txBox="1"/>
      </xdr:nvSpPr>
      <xdr:spPr>
        <a:xfrm>
          <a:off x="8515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3827</xdr:rowOff>
    </xdr:from>
    <xdr:ext cx="469744" cy="259045"/>
    <xdr:sp macro="" textlink="">
      <xdr:nvSpPr>
        <xdr:cNvPr id="122" name="n_3aveValue【図書館】&#10;一人当たり面積"/>
        <xdr:cNvSpPr txBox="1"/>
      </xdr:nvSpPr>
      <xdr:spPr>
        <a:xfrm>
          <a:off x="7626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54627</xdr:rowOff>
    </xdr:from>
    <xdr:ext cx="469744" cy="259045"/>
    <xdr:sp macro="" textlink="">
      <xdr:nvSpPr>
        <xdr:cNvPr id="123" name="n_4aveValue【図書館】&#10;一人当たり面積"/>
        <xdr:cNvSpPr txBox="1"/>
      </xdr:nvSpPr>
      <xdr:spPr>
        <a:xfrm>
          <a:off x="6737427"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162577</xdr:rowOff>
    </xdr:from>
    <xdr:ext cx="469744" cy="259045"/>
    <xdr:sp macro="" textlink="">
      <xdr:nvSpPr>
        <xdr:cNvPr id="124" name="n_3mainValue【図書館】&#10;一人当たり面積"/>
        <xdr:cNvSpPr txBox="1"/>
      </xdr:nvSpPr>
      <xdr:spPr>
        <a:xfrm>
          <a:off x="7626427" y="684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5" name="テキスト ボックス 13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6" name="直線コネクタ 13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37" name="テキスト ボックス 13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8" name="直線コネクタ 13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9" name="テキスト ボックス 13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0" name="直線コネクタ 13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1" name="テキスト ボックス 14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2" name="直線コネクタ 14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3" name="テキスト ボックス 14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4" name="直線コネクタ 14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5" name="テキスト ボックス 14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47" name="テキスト ボックス 14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xdr:rowOff>
    </xdr:from>
    <xdr:to>
      <xdr:col>24</xdr:col>
      <xdr:colOff>62865</xdr:colOff>
      <xdr:row>63</xdr:row>
      <xdr:rowOff>148590</xdr:rowOff>
    </xdr:to>
    <xdr:cxnSp macro="">
      <xdr:nvCxnSpPr>
        <xdr:cNvPr id="149" name="直線コネクタ 148"/>
        <xdr:cNvCxnSpPr/>
      </xdr:nvCxnSpPr>
      <xdr:spPr>
        <a:xfrm flipV="1">
          <a:off x="4634865" y="944308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152417</xdr:rowOff>
    </xdr:from>
    <xdr:ext cx="405111" cy="259045"/>
    <xdr:sp macro="" textlink="">
      <xdr:nvSpPr>
        <xdr:cNvPr id="150" name="【体育館・プール】&#10;有形固定資産減価償却率最小値テキスト"/>
        <xdr:cNvSpPr txBox="1"/>
      </xdr:nvSpPr>
      <xdr:spPr>
        <a:xfrm>
          <a:off x="46736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148590</xdr:rowOff>
    </xdr:from>
    <xdr:to>
      <xdr:col>24</xdr:col>
      <xdr:colOff>152400</xdr:colOff>
      <xdr:row>63</xdr:row>
      <xdr:rowOff>148590</xdr:rowOff>
    </xdr:to>
    <xdr:cxnSp macro="">
      <xdr:nvCxnSpPr>
        <xdr:cNvPr id="151" name="直線コネクタ 150"/>
        <xdr:cNvCxnSpPr/>
      </xdr:nvCxnSpPr>
      <xdr:spPr>
        <a:xfrm>
          <a:off x="4546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131462</xdr:rowOff>
    </xdr:from>
    <xdr:ext cx="405111" cy="259045"/>
    <xdr:sp macro="" textlink="">
      <xdr:nvSpPr>
        <xdr:cNvPr id="152" name="【体育館・プール】&#10;有形固定資産減価償却率最大値テキスト"/>
        <xdr:cNvSpPr txBox="1"/>
      </xdr:nvSpPr>
      <xdr:spPr>
        <a:xfrm>
          <a:off x="4673600" y="921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xdr:rowOff>
    </xdr:from>
    <xdr:to>
      <xdr:col>24</xdr:col>
      <xdr:colOff>152400</xdr:colOff>
      <xdr:row>55</xdr:row>
      <xdr:rowOff>13335</xdr:rowOff>
    </xdr:to>
    <xdr:cxnSp macro="">
      <xdr:nvCxnSpPr>
        <xdr:cNvPr id="153" name="直線コネクタ 152"/>
        <xdr:cNvCxnSpPr/>
      </xdr:nvCxnSpPr>
      <xdr:spPr>
        <a:xfrm>
          <a:off x="4546600" y="944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89552</xdr:rowOff>
    </xdr:from>
    <xdr:ext cx="405111" cy="259045"/>
    <xdr:sp macro="" textlink="">
      <xdr:nvSpPr>
        <xdr:cNvPr id="154" name="【体育館・プール】&#10;有形固定資産減価償却率平均値テキスト"/>
        <xdr:cNvSpPr txBox="1"/>
      </xdr:nvSpPr>
      <xdr:spPr>
        <a:xfrm>
          <a:off x="4673600" y="10205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111125</xdr:rowOff>
    </xdr:from>
    <xdr:to>
      <xdr:col>24</xdr:col>
      <xdr:colOff>114300</xdr:colOff>
      <xdr:row>60</xdr:row>
      <xdr:rowOff>41275</xdr:rowOff>
    </xdr:to>
    <xdr:sp macro="" textlink="">
      <xdr:nvSpPr>
        <xdr:cNvPr id="155" name="フローチャート: 判断 154"/>
        <xdr:cNvSpPr/>
      </xdr:nvSpPr>
      <xdr:spPr>
        <a:xfrm>
          <a:off x="45847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56" name="フローチャート: 判断 155"/>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93980</xdr:rowOff>
    </xdr:from>
    <xdr:to>
      <xdr:col>15</xdr:col>
      <xdr:colOff>101600</xdr:colOff>
      <xdr:row>60</xdr:row>
      <xdr:rowOff>24130</xdr:rowOff>
    </xdr:to>
    <xdr:sp macro="" textlink="">
      <xdr:nvSpPr>
        <xdr:cNvPr id="157" name="フローチャート: 判断 156"/>
        <xdr:cNvSpPr/>
      </xdr:nvSpPr>
      <xdr:spPr>
        <a:xfrm>
          <a:off x="2857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67310</xdr:rowOff>
    </xdr:from>
    <xdr:to>
      <xdr:col>10</xdr:col>
      <xdr:colOff>165100</xdr:colOff>
      <xdr:row>59</xdr:row>
      <xdr:rowOff>168910</xdr:rowOff>
    </xdr:to>
    <xdr:sp macro="" textlink="">
      <xdr:nvSpPr>
        <xdr:cNvPr id="158" name="フローチャート: 判断 157"/>
        <xdr:cNvSpPr/>
      </xdr:nvSpPr>
      <xdr:spPr>
        <a:xfrm>
          <a:off x="1968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95885</xdr:rowOff>
    </xdr:from>
    <xdr:to>
      <xdr:col>6</xdr:col>
      <xdr:colOff>38100</xdr:colOff>
      <xdr:row>59</xdr:row>
      <xdr:rowOff>26035</xdr:rowOff>
    </xdr:to>
    <xdr:sp macro="" textlink="">
      <xdr:nvSpPr>
        <xdr:cNvPr id="159" name="フローチャート: 判断 158"/>
        <xdr:cNvSpPr/>
      </xdr:nvSpPr>
      <xdr:spPr>
        <a:xfrm>
          <a:off x="10795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168275</xdr:rowOff>
    </xdr:from>
    <xdr:to>
      <xdr:col>15</xdr:col>
      <xdr:colOff>101600</xdr:colOff>
      <xdr:row>59</xdr:row>
      <xdr:rowOff>98425</xdr:rowOff>
    </xdr:to>
    <xdr:sp macro="" textlink="">
      <xdr:nvSpPr>
        <xdr:cNvPr id="165" name="楕円 164"/>
        <xdr:cNvSpPr/>
      </xdr:nvSpPr>
      <xdr:spPr>
        <a:xfrm>
          <a:off x="28575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139700</xdr:rowOff>
    </xdr:from>
    <xdr:to>
      <xdr:col>10</xdr:col>
      <xdr:colOff>165100</xdr:colOff>
      <xdr:row>59</xdr:row>
      <xdr:rowOff>69850</xdr:rowOff>
    </xdr:to>
    <xdr:sp macro="" textlink="">
      <xdr:nvSpPr>
        <xdr:cNvPr id="166" name="楕円 165"/>
        <xdr:cNvSpPr/>
      </xdr:nvSpPr>
      <xdr:spPr>
        <a:xfrm>
          <a:off x="19685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19050</xdr:rowOff>
    </xdr:from>
    <xdr:to>
      <xdr:col>15</xdr:col>
      <xdr:colOff>50800</xdr:colOff>
      <xdr:row>59</xdr:row>
      <xdr:rowOff>47625</xdr:rowOff>
    </xdr:to>
    <xdr:cxnSp macro="">
      <xdr:nvCxnSpPr>
        <xdr:cNvPr id="167" name="直線コネクタ 166"/>
        <xdr:cNvCxnSpPr/>
      </xdr:nvCxnSpPr>
      <xdr:spPr>
        <a:xfrm>
          <a:off x="2019300" y="101346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67327</xdr:rowOff>
    </xdr:from>
    <xdr:ext cx="405111" cy="259045"/>
    <xdr:sp macro="" textlink="">
      <xdr:nvSpPr>
        <xdr:cNvPr id="168" name="n_1aveValue【体育館・プール】&#10;有形固定資産減価償却率"/>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15257</xdr:rowOff>
    </xdr:from>
    <xdr:ext cx="405111" cy="259045"/>
    <xdr:sp macro="" textlink="">
      <xdr:nvSpPr>
        <xdr:cNvPr id="169" name="n_2aveValue【体育館・プール】&#10;有形固定資産減価償却率"/>
        <xdr:cNvSpPr txBox="1"/>
      </xdr:nvSpPr>
      <xdr:spPr>
        <a:xfrm>
          <a:off x="2705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160037</xdr:rowOff>
    </xdr:from>
    <xdr:ext cx="405111" cy="259045"/>
    <xdr:sp macro="" textlink="">
      <xdr:nvSpPr>
        <xdr:cNvPr id="170" name="n_3aveValue【体育館・プール】&#10;有形固定資産減価償却率"/>
        <xdr:cNvSpPr txBox="1"/>
      </xdr:nvSpPr>
      <xdr:spPr>
        <a:xfrm>
          <a:off x="1816744"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42562</xdr:rowOff>
    </xdr:from>
    <xdr:ext cx="405111" cy="259045"/>
    <xdr:sp macro="" textlink="">
      <xdr:nvSpPr>
        <xdr:cNvPr id="171" name="n_4aveValue【体育館・プール】&#10;有形固定資産減価償却率"/>
        <xdr:cNvSpPr txBox="1"/>
      </xdr:nvSpPr>
      <xdr:spPr>
        <a:xfrm>
          <a:off x="92774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114952</xdr:rowOff>
    </xdr:from>
    <xdr:ext cx="405111" cy="259045"/>
    <xdr:sp macro="" textlink="">
      <xdr:nvSpPr>
        <xdr:cNvPr id="172" name="n_2mainValue【体育館・プール】&#10;有形固定資産減価償却率"/>
        <xdr:cNvSpPr txBox="1"/>
      </xdr:nvSpPr>
      <xdr:spPr>
        <a:xfrm>
          <a:off x="2705744"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86377</xdr:rowOff>
    </xdr:from>
    <xdr:ext cx="405111" cy="259045"/>
    <xdr:sp macro="" textlink="">
      <xdr:nvSpPr>
        <xdr:cNvPr id="173" name="n_3mainValue【体育館・プール】&#10;有形固定資産減価償却率"/>
        <xdr:cNvSpPr txBox="1"/>
      </xdr:nvSpPr>
      <xdr:spPr>
        <a:xfrm>
          <a:off x="18167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5" name="テキスト ボックス 18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7" name="テキスト ボックス 18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9" name="テキスト ボックス 18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1" name="テキスト ボックス 19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3" name="テキスト ボックス 19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5" name="テキスト ボックス 19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167640</xdr:rowOff>
    </xdr:from>
    <xdr:to>
      <xdr:col>54</xdr:col>
      <xdr:colOff>189865</xdr:colOff>
      <xdr:row>63</xdr:row>
      <xdr:rowOff>121920</xdr:rowOff>
    </xdr:to>
    <xdr:cxnSp macro="">
      <xdr:nvCxnSpPr>
        <xdr:cNvPr id="197" name="直線コネクタ 196"/>
        <xdr:cNvCxnSpPr/>
      </xdr:nvCxnSpPr>
      <xdr:spPr>
        <a:xfrm flipV="1">
          <a:off x="10476865" y="976884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125747</xdr:rowOff>
    </xdr:from>
    <xdr:ext cx="469744" cy="259045"/>
    <xdr:sp macro="" textlink="">
      <xdr:nvSpPr>
        <xdr:cNvPr id="198" name="【体育館・プール】&#10;一人当たり面積最小値テキスト"/>
        <xdr:cNvSpPr txBox="1"/>
      </xdr:nvSpPr>
      <xdr:spPr>
        <a:xfrm>
          <a:off x="10515600"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121920</xdr:rowOff>
    </xdr:from>
    <xdr:to>
      <xdr:col>55</xdr:col>
      <xdr:colOff>88900</xdr:colOff>
      <xdr:row>63</xdr:row>
      <xdr:rowOff>121920</xdr:rowOff>
    </xdr:to>
    <xdr:cxnSp macro="">
      <xdr:nvCxnSpPr>
        <xdr:cNvPr id="199" name="直線コネクタ 198"/>
        <xdr:cNvCxnSpPr/>
      </xdr:nvCxnSpPr>
      <xdr:spPr>
        <a:xfrm>
          <a:off x="10388600" y="1092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114317</xdr:rowOff>
    </xdr:from>
    <xdr:ext cx="469744" cy="259045"/>
    <xdr:sp macro="" textlink="">
      <xdr:nvSpPr>
        <xdr:cNvPr id="200" name="【体育館・プール】&#10;一人当たり面積最大値テキスト"/>
        <xdr:cNvSpPr txBox="1"/>
      </xdr:nvSpPr>
      <xdr:spPr>
        <a:xfrm>
          <a:off x="10515600" y="954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167640</xdr:rowOff>
    </xdr:from>
    <xdr:to>
      <xdr:col>55</xdr:col>
      <xdr:colOff>88900</xdr:colOff>
      <xdr:row>56</xdr:row>
      <xdr:rowOff>167640</xdr:rowOff>
    </xdr:to>
    <xdr:cxnSp macro="">
      <xdr:nvCxnSpPr>
        <xdr:cNvPr id="201" name="直線コネクタ 200"/>
        <xdr:cNvCxnSpPr/>
      </xdr:nvCxnSpPr>
      <xdr:spPr>
        <a:xfrm>
          <a:off x="10388600" y="976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49547</xdr:rowOff>
    </xdr:from>
    <xdr:ext cx="469744" cy="259045"/>
    <xdr:sp macro="" textlink="">
      <xdr:nvSpPr>
        <xdr:cNvPr id="202" name="【体育館・プール】&#10;一人当たり面積平均値テキスト"/>
        <xdr:cNvSpPr txBox="1"/>
      </xdr:nvSpPr>
      <xdr:spPr>
        <a:xfrm>
          <a:off x="10515600" y="10507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71120</xdr:rowOff>
    </xdr:from>
    <xdr:to>
      <xdr:col>55</xdr:col>
      <xdr:colOff>50800</xdr:colOff>
      <xdr:row>62</xdr:row>
      <xdr:rowOff>1270</xdr:rowOff>
    </xdr:to>
    <xdr:sp macro="" textlink="">
      <xdr:nvSpPr>
        <xdr:cNvPr id="203" name="フローチャート: 判断 202"/>
        <xdr:cNvSpPr/>
      </xdr:nvSpPr>
      <xdr:spPr>
        <a:xfrm>
          <a:off x="104267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78740</xdr:rowOff>
    </xdr:from>
    <xdr:to>
      <xdr:col>50</xdr:col>
      <xdr:colOff>165100</xdr:colOff>
      <xdr:row>62</xdr:row>
      <xdr:rowOff>8890</xdr:rowOff>
    </xdr:to>
    <xdr:sp macro="" textlink="">
      <xdr:nvSpPr>
        <xdr:cNvPr id="204" name="フローチャート: 判断 203"/>
        <xdr:cNvSpPr/>
      </xdr:nvSpPr>
      <xdr:spPr>
        <a:xfrm>
          <a:off x="95885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82550</xdr:rowOff>
    </xdr:from>
    <xdr:to>
      <xdr:col>46</xdr:col>
      <xdr:colOff>38100</xdr:colOff>
      <xdr:row>62</xdr:row>
      <xdr:rowOff>12700</xdr:rowOff>
    </xdr:to>
    <xdr:sp macro="" textlink="">
      <xdr:nvSpPr>
        <xdr:cNvPr id="205" name="フローチャート: 判断 204"/>
        <xdr:cNvSpPr/>
      </xdr:nvSpPr>
      <xdr:spPr>
        <a:xfrm>
          <a:off x="8699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93980</xdr:rowOff>
    </xdr:from>
    <xdr:to>
      <xdr:col>41</xdr:col>
      <xdr:colOff>101600</xdr:colOff>
      <xdr:row>62</xdr:row>
      <xdr:rowOff>24130</xdr:rowOff>
    </xdr:to>
    <xdr:sp macro="" textlink="">
      <xdr:nvSpPr>
        <xdr:cNvPr id="206" name="フローチャート: 判断 205"/>
        <xdr:cNvSpPr/>
      </xdr:nvSpPr>
      <xdr:spPr>
        <a:xfrm>
          <a:off x="7810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97790</xdr:rowOff>
    </xdr:from>
    <xdr:to>
      <xdr:col>36</xdr:col>
      <xdr:colOff>165100</xdr:colOff>
      <xdr:row>62</xdr:row>
      <xdr:rowOff>27940</xdr:rowOff>
    </xdr:to>
    <xdr:sp macro="" textlink="">
      <xdr:nvSpPr>
        <xdr:cNvPr id="207" name="フローチャート: 判断 206"/>
        <xdr:cNvSpPr/>
      </xdr:nvSpPr>
      <xdr:spPr>
        <a:xfrm>
          <a:off x="6921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74930</xdr:rowOff>
    </xdr:from>
    <xdr:to>
      <xdr:col>46</xdr:col>
      <xdr:colOff>38100</xdr:colOff>
      <xdr:row>61</xdr:row>
      <xdr:rowOff>5080</xdr:rowOff>
    </xdr:to>
    <xdr:sp macro="" textlink="">
      <xdr:nvSpPr>
        <xdr:cNvPr id="213" name="楕円 212"/>
        <xdr:cNvSpPr/>
      </xdr:nvSpPr>
      <xdr:spPr>
        <a:xfrm>
          <a:off x="8699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78740</xdr:rowOff>
    </xdr:from>
    <xdr:to>
      <xdr:col>41</xdr:col>
      <xdr:colOff>101600</xdr:colOff>
      <xdr:row>61</xdr:row>
      <xdr:rowOff>8890</xdr:rowOff>
    </xdr:to>
    <xdr:sp macro="" textlink="">
      <xdr:nvSpPr>
        <xdr:cNvPr id="214" name="楕円 213"/>
        <xdr:cNvSpPr/>
      </xdr:nvSpPr>
      <xdr:spPr>
        <a:xfrm>
          <a:off x="7810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125730</xdr:rowOff>
    </xdr:from>
    <xdr:to>
      <xdr:col>45</xdr:col>
      <xdr:colOff>177800</xdr:colOff>
      <xdr:row>60</xdr:row>
      <xdr:rowOff>129540</xdr:rowOff>
    </xdr:to>
    <xdr:cxnSp macro="">
      <xdr:nvCxnSpPr>
        <xdr:cNvPr id="215" name="直線コネクタ 214"/>
        <xdr:cNvCxnSpPr/>
      </xdr:nvCxnSpPr>
      <xdr:spPr>
        <a:xfrm flipV="1">
          <a:off x="7861300" y="104127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25417</xdr:rowOff>
    </xdr:from>
    <xdr:ext cx="469744" cy="259045"/>
    <xdr:sp macro="" textlink="">
      <xdr:nvSpPr>
        <xdr:cNvPr id="216" name="n_1aveValue【体育館・プール】&#10;一人当たり面積"/>
        <xdr:cNvSpPr txBox="1"/>
      </xdr:nvSpPr>
      <xdr:spPr>
        <a:xfrm>
          <a:off x="9391727" y="1031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3827</xdr:rowOff>
    </xdr:from>
    <xdr:ext cx="469744" cy="259045"/>
    <xdr:sp macro="" textlink="">
      <xdr:nvSpPr>
        <xdr:cNvPr id="217" name="n_2aveValue【体育館・プール】&#10;一人当たり面積"/>
        <xdr:cNvSpPr txBox="1"/>
      </xdr:nvSpPr>
      <xdr:spPr>
        <a:xfrm>
          <a:off x="85154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15257</xdr:rowOff>
    </xdr:from>
    <xdr:ext cx="469744" cy="259045"/>
    <xdr:sp macro="" textlink="">
      <xdr:nvSpPr>
        <xdr:cNvPr id="218" name="n_3aveValue【体育館・プール】&#10;一人当たり面積"/>
        <xdr:cNvSpPr txBox="1"/>
      </xdr:nvSpPr>
      <xdr:spPr>
        <a:xfrm>
          <a:off x="7626427"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44467</xdr:rowOff>
    </xdr:from>
    <xdr:ext cx="469744" cy="259045"/>
    <xdr:sp macro="" textlink="">
      <xdr:nvSpPr>
        <xdr:cNvPr id="219" name="n_4aveValue【体育館・プール】&#10;一人当たり面積"/>
        <xdr:cNvSpPr txBox="1"/>
      </xdr:nvSpPr>
      <xdr:spPr>
        <a:xfrm>
          <a:off x="6737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21607</xdr:rowOff>
    </xdr:from>
    <xdr:ext cx="469744" cy="259045"/>
    <xdr:sp macro="" textlink="">
      <xdr:nvSpPr>
        <xdr:cNvPr id="220" name="n_2mainValue【体育館・プール】&#10;一人当たり面積"/>
        <xdr:cNvSpPr txBox="1"/>
      </xdr:nvSpPr>
      <xdr:spPr>
        <a:xfrm>
          <a:off x="8515427" y="1013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25417</xdr:rowOff>
    </xdr:from>
    <xdr:ext cx="469744" cy="259045"/>
    <xdr:sp macro="" textlink="">
      <xdr:nvSpPr>
        <xdr:cNvPr id="221" name="n_3mainValue【体育館・プール】&#10;一人当たり面積"/>
        <xdr:cNvSpPr txBox="1"/>
      </xdr:nvSpPr>
      <xdr:spPr>
        <a:xfrm>
          <a:off x="7626427" y="1014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2" name="テキスト ボックス 23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3" name="直線コネクタ 23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34" name="テキスト ボックス 233"/>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5" name="直線コネクタ 23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6" name="テキスト ボックス 23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7" name="直線コネクタ 23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8" name="テキスト ボックス 23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9" name="直線コネクタ 23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40" name="テキスト ボックス 23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2" name="テキスト ボックス 24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118111</xdr:rowOff>
    </xdr:from>
    <xdr:to>
      <xdr:col>24</xdr:col>
      <xdr:colOff>62865</xdr:colOff>
      <xdr:row>85</xdr:row>
      <xdr:rowOff>161544</xdr:rowOff>
    </xdr:to>
    <xdr:cxnSp macro="">
      <xdr:nvCxnSpPr>
        <xdr:cNvPr id="244" name="直線コネクタ 243"/>
        <xdr:cNvCxnSpPr/>
      </xdr:nvCxnSpPr>
      <xdr:spPr>
        <a:xfrm flipV="1">
          <a:off x="4634865" y="13319761"/>
          <a:ext cx="0" cy="1415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165371</xdr:rowOff>
    </xdr:from>
    <xdr:ext cx="405111" cy="259045"/>
    <xdr:sp macro="" textlink="">
      <xdr:nvSpPr>
        <xdr:cNvPr id="245" name="【福祉施設】&#10;有形固定資産減価償却率最小値テキスト"/>
        <xdr:cNvSpPr txBox="1"/>
      </xdr:nvSpPr>
      <xdr:spPr>
        <a:xfrm>
          <a:off x="4673600" y="1473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161544</xdr:rowOff>
    </xdr:from>
    <xdr:to>
      <xdr:col>24</xdr:col>
      <xdr:colOff>152400</xdr:colOff>
      <xdr:row>85</xdr:row>
      <xdr:rowOff>161544</xdr:rowOff>
    </xdr:to>
    <xdr:cxnSp macro="">
      <xdr:nvCxnSpPr>
        <xdr:cNvPr id="246" name="直線コネクタ 245"/>
        <xdr:cNvCxnSpPr/>
      </xdr:nvCxnSpPr>
      <xdr:spPr>
        <a:xfrm>
          <a:off x="4546600" y="1473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64788</xdr:rowOff>
    </xdr:from>
    <xdr:ext cx="405111" cy="259045"/>
    <xdr:sp macro="" textlink="">
      <xdr:nvSpPr>
        <xdr:cNvPr id="247" name="【福祉施設】&#10;有形固定資産減価償却率最大値テキスト"/>
        <xdr:cNvSpPr txBox="1"/>
      </xdr:nvSpPr>
      <xdr:spPr>
        <a:xfrm>
          <a:off x="4673600" y="1309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48" name="直線コネクタ 247"/>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43451</xdr:rowOff>
    </xdr:from>
    <xdr:ext cx="405111" cy="259045"/>
    <xdr:sp macro="" textlink="">
      <xdr:nvSpPr>
        <xdr:cNvPr id="249" name="【福祉施設】&#10;有形固定資産減価償却率平均値テキスト"/>
        <xdr:cNvSpPr txBox="1"/>
      </xdr:nvSpPr>
      <xdr:spPr>
        <a:xfrm>
          <a:off x="4673600" y="137594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65024</xdr:rowOff>
    </xdr:from>
    <xdr:to>
      <xdr:col>24</xdr:col>
      <xdr:colOff>114300</xdr:colOff>
      <xdr:row>80</xdr:row>
      <xdr:rowOff>166624</xdr:rowOff>
    </xdr:to>
    <xdr:sp macro="" textlink="">
      <xdr:nvSpPr>
        <xdr:cNvPr id="250" name="フローチャート: 判断 249"/>
        <xdr:cNvSpPr/>
      </xdr:nvSpPr>
      <xdr:spPr>
        <a:xfrm>
          <a:off x="4584700" y="1378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23876</xdr:rowOff>
    </xdr:from>
    <xdr:to>
      <xdr:col>20</xdr:col>
      <xdr:colOff>38100</xdr:colOff>
      <xdr:row>80</xdr:row>
      <xdr:rowOff>125476</xdr:rowOff>
    </xdr:to>
    <xdr:sp macro="" textlink="">
      <xdr:nvSpPr>
        <xdr:cNvPr id="251" name="フローチャート: 判断 250"/>
        <xdr:cNvSpPr/>
      </xdr:nvSpPr>
      <xdr:spPr>
        <a:xfrm>
          <a:off x="3746500" y="1373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163322</xdr:rowOff>
    </xdr:from>
    <xdr:to>
      <xdr:col>15</xdr:col>
      <xdr:colOff>101600</xdr:colOff>
      <xdr:row>80</xdr:row>
      <xdr:rowOff>93472</xdr:rowOff>
    </xdr:to>
    <xdr:sp macro="" textlink="">
      <xdr:nvSpPr>
        <xdr:cNvPr id="252" name="フローチャート: 判断 251"/>
        <xdr:cNvSpPr/>
      </xdr:nvSpPr>
      <xdr:spPr>
        <a:xfrm>
          <a:off x="2857500" y="1370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158750</xdr:rowOff>
    </xdr:from>
    <xdr:to>
      <xdr:col>10</xdr:col>
      <xdr:colOff>165100</xdr:colOff>
      <xdr:row>80</xdr:row>
      <xdr:rowOff>88900</xdr:rowOff>
    </xdr:to>
    <xdr:sp macro="" textlink="">
      <xdr:nvSpPr>
        <xdr:cNvPr id="253" name="フローチャート: 判断 252"/>
        <xdr:cNvSpPr/>
      </xdr:nvSpPr>
      <xdr:spPr>
        <a:xfrm>
          <a:off x="1968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33020</xdr:rowOff>
    </xdr:from>
    <xdr:to>
      <xdr:col>6</xdr:col>
      <xdr:colOff>38100</xdr:colOff>
      <xdr:row>79</xdr:row>
      <xdr:rowOff>134620</xdr:rowOff>
    </xdr:to>
    <xdr:sp macro="" textlink="">
      <xdr:nvSpPr>
        <xdr:cNvPr id="254" name="フローチャート: 判断 253"/>
        <xdr:cNvSpPr/>
      </xdr:nvSpPr>
      <xdr:spPr>
        <a:xfrm>
          <a:off x="1079500" y="1357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80</xdr:row>
      <xdr:rowOff>55880</xdr:rowOff>
    </xdr:from>
    <xdr:to>
      <xdr:col>15</xdr:col>
      <xdr:colOff>101600</xdr:colOff>
      <xdr:row>80</xdr:row>
      <xdr:rowOff>157480</xdr:rowOff>
    </xdr:to>
    <xdr:sp macro="" textlink="">
      <xdr:nvSpPr>
        <xdr:cNvPr id="260" name="楕円 259"/>
        <xdr:cNvSpPr/>
      </xdr:nvSpPr>
      <xdr:spPr>
        <a:xfrm>
          <a:off x="2857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26163</xdr:rowOff>
    </xdr:from>
    <xdr:to>
      <xdr:col>10</xdr:col>
      <xdr:colOff>165100</xdr:colOff>
      <xdr:row>83</xdr:row>
      <xdr:rowOff>127763</xdr:rowOff>
    </xdr:to>
    <xdr:sp macro="" textlink="">
      <xdr:nvSpPr>
        <xdr:cNvPr id="261" name="楕円 260"/>
        <xdr:cNvSpPr/>
      </xdr:nvSpPr>
      <xdr:spPr>
        <a:xfrm>
          <a:off x="1968500" y="1425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106680</xdr:rowOff>
    </xdr:from>
    <xdr:to>
      <xdr:col>15</xdr:col>
      <xdr:colOff>50800</xdr:colOff>
      <xdr:row>83</xdr:row>
      <xdr:rowOff>76963</xdr:rowOff>
    </xdr:to>
    <xdr:cxnSp macro="">
      <xdr:nvCxnSpPr>
        <xdr:cNvPr id="262" name="直線コネクタ 261"/>
        <xdr:cNvCxnSpPr/>
      </xdr:nvCxnSpPr>
      <xdr:spPr>
        <a:xfrm flipV="1">
          <a:off x="2019300" y="13822680"/>
          <a:ext cx="889000" cy="48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142003</xdr:rowOff>
    </xdr:from>
    <xdr:ext cx="405111" cy="259045"/>
    <xdr:sp macro="" textlink="">
      <xdr:nvSpPr>
        <xdr:cNvPr id="263" name="n_1aveValue【福祉施設】&#10;有形固定資産減価償却率"/>
        <xdr:cNvSpPr txBox="1"/>
      </xdr:nvSpPr>
      <xdr:spPr>
        <a:xfrm>
          <a:off x="3582044" y="1351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109999</xdr:rowOff>
    </xdr:from>
    <xdr:ext cx="405111" cy="259045"/>
    <xdr:sp macro="" textlink="">
      <xdr:nvSpPr>
        <xdr:cNvPr id="264" name="n_2aveValue【福祉施設】&#10;有形固定資産減価償却率"/>
        <xdr:cNvSpPr txBox="1"/>
      </xdr:nvSpPr>
      <xdr:spPr>
        <a:xfrm>
          <a:off x="2705744" y="1348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105427</xdr:rowOff>
    </xdr:from>
    <xdr:ext cx="405111" cy="259045"/>
    <xdr:sp macro="" textlink="">
      <xdr:nvSpPr>
        <xdr:cNvPr id="265" name="n_3aveValue【福祉施設】&#10;有形固定資産減価償却率"/>
        <xdr:cNvSpPr txBox="1"/>
      </xdr:nvSpPr>
      <xdr:spPr>
        <a:xfrm>
          <a:off x="18167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151147</xdr:rowOff>
    </xdr:from>
    <xdr:ext cx="405111" cy="259045"/>
    <xdr:sp macro="" textlink="">
      <xdr:nvSpPr>
        <xdr:cNvPr id="266" name="n_4aveValue【福祉施設】&#10;有形固定資産減価償却率"/>
        <xdr:cNvSpPr txBox="1"/>
      </xdr:nvSpPr>
      <xdr:spPr>
        <a:xfrm>
          <a:off x="927744" y="1335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148607</xdr:rowOff>
    </xdr:from>
    <xdr:ext cx="405111" cy="259045"/>
    <xdr:sp macro="" textlink="">
      <xdr:nvSpPr>
        <xdr:cNvPr id="267" name="n_2mainValue【福祉施設】&#10;有形固定資産減価償却率"/>
        <xdr:cNvSpPr txBox="1"/>
      </xdr:nvSpPr>
      <xdr:spPr>
        <a:xfrm>
          <a:off x="2705744" y="1386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118890</xdr:rowOff>
    </xdr:from>
    <xdr:ext cx="405111" cy="259045"/>
    <xdr:sp macro="" textlink="">
      <xdr:nvSpPr>
        <xdr:cNvPr id="268" name="n_3mainValue【福祉施設】&#10;有形固定資産減価償却率"/>
        <xdr:cNvSpPr txBox="1"/>
      </xdr:nvSpPr>
      <xdr:spPr>
        <a:xfrm>
          <a:off x="1816744" y="14349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9" name="直線コネクタ 27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0" name="テキスト ボックス 27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1" name="直線コネクタ 28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2" name="テキスト ボックス 28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3" name="直線コネクタ 28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4" name="テキスト ボックス 28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5" name="直線コネクタ 28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6" name="テキスト ボックス 28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7" name="直線コネクタ 28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8" name="テキスト ボックス 28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0" name="テキスト ボックス 2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31750</xdr:rowOff>
    </xdr:from>
    <xdr:to>
      <xdr:col>54</xdr:col>
      <xdr:colOff>189865</xdr:colOff>
      <xdr:row>86</xdr:row>
      <xdr:rowOff>38100</xdr:rowOff>
    </xdr:to>
    <xdr:cxnSp macro="">
      <xdr:nvCxnSpPr>
        <xdr:cNvPr id="292" name="直線コネクタ 291"/>
        <xdr:cNvCxnSpPr/>
      </xdr:nvCxnSpPr>
      <xdr:spPr>
        <a:xfrm flipV="1">
          <a:off x="10476865" y="132334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293"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294" name="直線コネクタ 293"/>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149877</xdr:rowOff>
    </xdr:from>
    <xdr:ext cx="469744" cy="259045"/>
    <xdr:sp macro="" textlink="">
      <xdr:nvSpPr>
        <xdr:cNvPr id="295" name="【福祉施設】&#10;一人当たり面積最大値テキスト"/>
        <xdr:cNvSpPr txBox="1"/>
      </xdr:nvSpPr>
      <xdr:spPr>
        <a:xfrm>
          <a:off x="10515600" y="1300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31750</xdr:rowOff>
    </xdr:from>
    <xdr:to>
      <xdr:col>55</xdr:col>
      <xdr:colOff>88900</xdr:colOff>
      <xdr:row>77</xdr:row>
      <xdr:rowOff>31750</xdr:rowOff>
    </xdr:to>
    <xdr:cxnSp macro="">
      <xdr:nvCxnSpPr>
        <xdr:cNvPr id="296" name="直線コネクタ 295"/>
        <xdr:cNvCxnSpPr/>
      </xdr:nvCxnSpPr>
      <xdr:spPr>
        <a:xfrm>
          <a:off x="10388600" y="1323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80027</xdr:rowOff>
    </xdr:from>
    <xdr:ext cx="469744" cy="259045"/>
    <xdr:sp macro="" textlink="">
      <xdr:nvSpPr>
        <xdr:cNvPr id="297" name="【福祉施設】&#10;一人当たり面積平均値テキスト"/>
        <xdr:cNvSpPr txBox="1"/>
      </xdr:nvSpPr>
      <xdr:spPr>
        <a:xfrm>
          <a:off x="10515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101600</xdr:rowOff>
    </xdr:from>
    <xdr:to>
      <xdr:col>55</xdr:col>
      <xdr:colOff>50800</xdr:colOff>
      <xdr:row>83</xdr:row>
      <xdr:rowOff>31750</xdr:rowOff>
    </xdr:to>
    <xdr:sp macro="" textlink="">
      <xdr:nvSpPr>
        <xdr:cNvPr id="298" name="フローチャート: 判断 297"/>
        <xdr:cNvSpPr/>
      </xdr:nvSpPr>
      <xdr:spPr>
        <a:xfrm>
          <a:off x="10426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76200</xdr:rowOff>
    </xdr:from>
    <xdr:to>
      <xdr:col>50</xdr:col>
      <xdr:colOff>165100</xdr:colOff>
      <xdr:row>83</xdr:row>
      <xdr:rowOff>6350</xdr:rowOff>
    </xdr:to>
    <xdr:sp macro="" textlink="">
      <xdr:nvSpPr>
        <xdr:cNvPr id="299" name="フローチャート: 判断 298"/>
        <xdr:cNvSpPr/>
      </xdr:nvSpPr>
      <xdr:spPr>
        <a:xfrm>
          <a:off x="9588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63500</xdr:rowOff>
    </xdr:from>
    <xdr:to>
      <xdr:col>46</xdr:col>
      <xdr:colOff>38100</xdr:colOff>
      <xdr:row>82</xdr:row>
      <xdr:rowOff>165100</xdr:rowOff>
    </xdr:to>
    <xdr:sp macro="" textlink="">
      <xdr:nvSpPr>
        <xdr:cNvPr id="300" name="フローチャート: 判断 299"/>
        <xdr:cNvSpPr/>
      </xdr:nvSpPr>
      <xdr:spPr>
        <a:xfrm>
          <a:off x="8699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76200</xdr:rowOff>
    </xdr:from>
    <xdr:to>
      <xdr:col>41</xdr:col>
      <xdr:colOff>101600</xdr:colOff>
      <xdr:row>83</xdr:row>
      <xdr:rowOff>6350</xdr:rowOff>
    </xdr:to>
    <xdr:sp macro="" textlink="">
      <xdr:nvSpPr>
        <xdr:cNvPr id="301" name="フローチャート: 判断 300"/>
        <xdr:cNvSpPr/>
      </xdr:nvSpPr>
      <xdr:spPr>
        <a:xfrm>
          <a:off x="7810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50800</xdr:rowOff>
    </xdr:from>
    <xdr:to>
      <xdr:col>36</xdr:col>
      <xdr:colOff>165100</xdr:colOff>
      <xdr:row>82</xdr:row>
      <xdr:rowOff>152400</xdr:rowOff>
    </xdr:to>
    <xdr:sp macro="" textlink="">
      <xdr:nvSpPr>
        <xdr:cNvPr id="302" name="フローチャート: 判断 301"/>
        <xdr:cNvSpPr/>
      </xdr:nvSpPr>
      <xdr:spPr>
        <a:xfrm>
          <a:off x="6921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120650</xdr:rowOff>
    </xdr:from>
    <xdr:to>
      <xdr:col>46</xdr:col>
      <xdr:colOff>38100</xdr:colOff>
      <xdr:row>80</xdr:row>
      <xdr:rowOff>50800</xdr:rowOff>
    </xdr:to>
    <xdr:sp macro="" textlink="">
      <xdr:nvSpPr>
        <xdr:cNvPr id="308" name="楕円 307"/>
        <xdr:cNvSpPr/>
      </xdr:nvSpPr>
      <xdr:spPr>
        <a:xfrm>
          <a:off x="8699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79</xdr:row>
      <xdr:rowOff>120650</xdr:rowOff>
    </xdr:from>
    <xdr:to>
      <xdr:col>41</xdr:col>
      <xdr:colOff>101600</xdr:colOff>
      <xdr:row>80</xdr:row>
      <xdr:rowOff>50800</xdr:rowOff>
    </xdr:to>
    <xdr:sp macro="" textlink="">
      <xdr:nvSpPr>
        <xdr:cNvPr id="309" name="楕円 308"/>
        <xdr:cNvSpPr/>
      </xdr:nvSpPr>
      <xdr:spPr>
        <a:xfrm>
          <a:off x="7810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0</xdr:rowOff>
    </xdr:from>
    <xdr:to>
      <xdr:col>45</xdr:col>
      <xdr:colOff>177800</xdr:colOff>
      <xdr:row>80</xdr:row>
      <xdr:rowOff>0</xdr:rowOff>
    </xdr:to>
    <xdr:cxnSp macro="">
      <xdr:nvCxnSpPr>
        <xdr:cNvPr id="310" name="直線コネクタ 309"/>
        <xdr:cNvCxnSpPr/>
      </xdr:nvCxnSpPr>
      <xdr:spPr>
        <a:xfrm>
          <a:off x="7861300" y="1371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22877</xdr:rowOff>
    </xdr:from>
    <xdr:ext cx="469744" cy="259045"/>
    <xdr:sp macro="" textlink="">
      <xdr:nvSpPr>
        <xdr:cNvPr id="311" name="n_1aveValue【福祉施設】&#10;一人当たり面積"/>
        <xdr:cNvSpPr txBox="1"/>
      </xdr:nvSpPr>
      <xdr:spPr>
        <a:xfrm>
          <a:off x="93917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156227</xdr:rowOff>
    </xdr:from>
    <xdr:ext cx="469744" cy="259045"/>
    <xdr:sp macro="" textlink="">
      <xdr:nvSpPr>
        <xdr:cNvPr id="312" name="n_2aveValue【福祉施設】&#10;一人当たり面積"/>
        <xdr:cNvSpPr txBox="1"/>
      </xdr:nvSpPr>
      <xdr:spPr>
        <a:xfrm>
          <a:off x="85154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168927</xdr:rowOff>
    </xdr:from>
    <xdr:ext cx="469744" cy="259045"/>
    <xdr:sp macro="" textlink="">
      <xdr:nvSpPr>
        <xdr:cNvPr id="313" name="n_3aveValue【福祉施設】&#10;一人当たり面積"/>
        <xdr:cNvSpPr txBox="1"/>
      </xdr:nvSpPr>
      <xdr:spPr>
        <a:xfrm>
          <a:off x="7626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168927</xdr:rowOff>
    </xdr:from>
    <xdr:ext cx="469744" cy="259045"/>
    <xdr:sp macro="" textlink="">
      <xdr:nvSpPr>
        <xdr:cNvPr id="314" name="n_4aveValue【福祉施設】&#10;一人当たり面積"/>
        <xdr:cNvSpPr txBox="1"/>
      </xdr:nvSpPr>
      <xdr:spPr>
        <a:xfrm>
          <a:off x="6737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67327</xdr:rowOff>
    </xdr:from>
    <xdr:ext cx="469744" cy="259045"/>
    <xdr:sp macro="" textlink="">
      <xdr:nvSpPr>
        <xdr:cNvPr id="315" name="n_2mainValue【福祉施設】&#10;一人当たり面積"/>
        <xdr:cNvSpPr txBox="1"/>
      </xdr:nvSpPr>
      <xdr:spPr>
        <a:xfrm>
          <a:off x="8515427"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67327</xdr:rowOff>
    </xdr:from>
    <xdr:ext cx="469744" cy="259045"/>
    <xdr:sp macro="" textlink="">
      <xdr:nvSpPr>
        <xdr:cNvPr id="316" name="n_3mainValue【福祉施設】&#10;一人当たり面積"/>
        <xdr:cNvSpPr txBox="1"/>
      </xdr:nvSpPr>
      <xdr:spPr>
        <a:xfrm>
          <a:off x="7626427"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5" name="テキスト ボックス 32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6" name="直線コネクタ 32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27" name="テキスト ボックス 32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28" name="直線コネクタ 32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29" name="テキスト ボックス 32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0" name="直線コネクタ 32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1" name="テキスト ボックス 33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2" name="直線コネクタ 33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3" name="テキスト ボックス 33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4" name="直線コネクタ 33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5" name="テキスト ボックス 33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6" name="直線コネクタ 33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7" name="テキスト ボックス 33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8" name="直線コネクタ 33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39" name="テキスト ボックス 33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0" name="直線コネクタ 33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4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162742</xdr:rowOff>
    </xdr:from>
    <xdr:to>
      <xdr:col>24</xdr:col>
      <xdr:colOff>62865</xdr:colOff>
      <xdr:row>108</xdr:row>
      <xdr:rowOff>148045</xdr:rowOff>
    </xdr:to>
    <xdr:cxnSp macro="">
      <xdr:nvCxnSpPr>
        <xdr:cNvPr id="342" name="直線コネクタ 341"/>
        <xdr:cNvCxnSpPr/>
      </xdr:nvCxnSpPr>
      <xdr:spPr>
        <a:xfrm flipV="1">
          <a:off x="4634865" y="17307742"/>
          <a:ext cx="0" cy="1356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151872</xdr:rowOff>
    </xdr:from>
    <xdr:ext cx="405111" cy="259045"/>
    <xdr:sp macro="" textlink="">
      <xdr:nvSpPr>
        <xdr:cNvPr id="343" name="【市民会館】&#10;有形固定資産減価償却率最小値テキスト"/>
        <xdr:cNvSpPr txBox="1"/>
      </xdr:nvSpPr>
      <xdr:spPr>
        <a:xfrm>
          <a:off x="4673600" y="1866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148045</xdr:rowOff>
    </xdr:from>
    <xdr:to>
      <xdr:col>24</xdr:col>
      <xdr:colOff>152400</xdr:colOff>
      <xdr:row>108</xdr:row>
      <xdr:rowOff>148045</xdr:rowOff>
    </xdr:to>
    <xdr:cxnSp macro="">
      <xdr:nvCxnSpPr>
        <xdr:cNvPr id="344" name="直線コネクタ 343"/>
        <xdr:cNvCxnSpPr/>
      </xdr:nvCxnSpPr>
      <xdr:spPr>
        <a:xfrm>
          <a:off x="4546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109419</xdr:rowOff>
    </xdr:from>
    <xdr:ext cx="405111" cy="259045"/>
    <xdr:sp macro="" textlink="">
      <xdr:nvSpPr>
        <xdr:cNvPr id="345" name="【市民会館】&#10;有形固定資産減価償却率最大値テキスト"/>
        <xdr:cNvSpPr txBox="1"/>
      </xdr:nvSpPr>
      <xdr:spPr>
        <a:xfrm>
          <a:off x="4673600" y="1708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162742</xdr:rowOff>
    </xdr:from>
    <xdr:to>
      <xdr:col>24</xdr:col>
      <xdr:colOff>152400</xdr:colOff>
      <xdr:row>100</xdr:row>
      <xdr:rowOff>162742</xdr:rowOff>
    </xdr:to>
    <xdr:cxnSp macro="">
      <xdr:nvCxnSpPr>
        <xdr:cNvPr id="346" name="直線コネクタ 345"/>
        <xdr:cNvCxnSpPr/>
      </xdr:nvCxnSpPr>
      <xdr:spPr>
        <a:xfrm>
          <a:off x="4546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59345</xdr:rowOff>
    </xdr:from>
    <xdr:ext cx="405111" cy="259045"/>
    <xdr:sp macro="" textlink="">
      <xdr:nvSpPr>
        <xdr:cNvPr id="347" name="【市民会館】&#10;有形固定資産減価償却率平均値テキスト"/>
        <xdr:cNvSpPr txBox="1"/>
      </xdr:nvSpPr>
      <xdr:spPr>
        <a:xfrm>
          <a:off x="4673600" y="178901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80918</xdr:rowOff>
    </xdr:from>
    <xdr:to>
      <xdr:col>24</xdr:col>
      <xdr:colOff>114300</xdr:colOff>
      <xdr:row>105</xdr:row>
      <xdr:rowOff>11068</xdr:rowOff>
    </xdr:to>
    <xdr:sp macro="" textlink="">
      <xdr:nvSpPr>
        <xdr:cNvPr id="348" name="フローチャート: 判断 347"/>
        <xdr:cNvSpPr/>
      </xdr:nvSpPr>
      <xdr:spPr>
        <a:xfrm>
          <a:off x="45847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56424</xdr:rowOff>
    </xdr:from>
    <xdr:to>
      <xdr:col>20</xdr:col>
      <xdr:colOff>38100</xdr:colOff>
      <xdr:row>104</xdr:row>
      <xdr:rowOff>158024</xdr:rowOff>
    </xdr:to>
    <xdr:sp macro="" textlink="">
      <xdr:nvSpPr>
        <xdr:cNvPr id="349" name="フローチャート: 判断 348"/>
        <xdr:cNvSpPr/>
      </xdr:nvSpPr>
      <xdr:spPr>
        <a:xfrm>
          <a:off x="3746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54792</xdr:rowOff>
    </xdr:from>
    <xdr:to>
      <xdr:col>15</xdr:col>
      <xdr:colOff>101600</xdr:colOff>
      <xdr:row>104</xdr:row>
      <xdr:rowOff>156392</xdr:rowOff>
    </xdr:to>
    <xdr:sp macro="" textlink="">
      <xdr:nvSpPr>
        <xdr:cNvPr id="350" name="フローチャート: 判断 349"/>
        <xdr:cNvSpPr/>
      </xdr:nvSpPr>
      <xdr:spPr>
        <a:xfrm>
          <a:off x="2857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13970</xdr:rowOff>
    </xdr:from>
    <xdr:to>
      <xdr:col>10</xdr:col>
      <xdr:colOff>165100</xdr:colOff>
      <xdr:row>104</xdr:row>
      <xdr:rowOff>115570</xdr:rowOff>
    </xdr:to>
    <xdr:sp macro="" textlink="">
      <xdr:nvSpPr>
        <xdr:cNvPr id="351" name="フローチャート: 判断 350"/>
        <xdr:cNvSpPr/>
      </xdr:nvSpPr>
      <xdr:spPr>
        <a:xfrm>
          <a:off x="1968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159294</xdr:rowOff>
    </xdr:from>
    <xdr:to>
      <xdr:col>6</xdr:col>
      <xdr:colOff>38100</xdr:colOff>
      <xdr:row>104</xdr:row>
      <xdr:rowOff>89444</xdr:rowOff>
    </xdr:to>
    <xdr:sp macro="" textlink="">
      <xdr:nvSpPr>
        <xdr:cNvPr id="352" name="フローチャート: 判断 351"/>
        <xdr:cNvSpPr/>
      </xdr:nvSpPr>
      <xdr:spPr>
        <a:xfrm>
          <a:off x="1079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3" name="テキスト ボックス 35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4" name="テキスト ボックス 35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5" name="テキスト ボックス 35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6" name="テキスト ボックス 35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7" name="テキスト ボックス 35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103</xdr:row>
      <xdr:rowOff>170724</xdr:rowOff>
    </xdr:from>
    <xdr:to>
      <xdr:col>10</xdr:col>
      <xdr:colOff>165100</xdr:colOff>
      <xdr:row>104</xdr:row>
      <xdr:rowOff>100874</xdr:rowOff>
    </xdr:to>
    <xdr:sp macro="" textlink="">
      <xdr:nvSpPr>
        <xdr:cNvPr id="358" name="楕円 357"/>
        <xdr:cNvSpPr/>
      </xdr:nvSpPr>
      <xdr:spPr>
        <a:xfrm>
          <a:off x="1968500" y="178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3101</xdr:rowOff>
    </xdr:from>
    <xdr:ext cx="405111" cy="259045"/>
    <xdr:sp macro="" textlink="">
      <xdr:nvSpPr>
        <xdr:cNvPr id="359" name="n_1aveValue【市民会館】&#10;有形固定資産減価償却率"/>
        <xdr:cNvSpPr txBox="1"/>
      </xdr:nvSpPr>
      <xdr:spPr>
        <a:xfrm>
          <a:off x="35820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1469</xdr:rowOff>
    </xdr:from>
    <xdr:ext cx="405111" cy="259045"/>
    <xdr:sp macro="" textlink="">
      <xdr:nvSpPr>
        <xdr:cNvPr id="360" name="n_2aveValue【市民会館】&#10;有形固定資産減価償却率"/>
        <xdr:cNvSpPr txBox="1"/>
      </xdr:nvSpPr>
      <xdr:spPr>
        <a:xfrm>
          <a:off x="2705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106697</xdr:rowOff>
    </xdr:from>
    <xdr:ext cx="405111" cy="259045"/>
    <xdr:sp macro="" textlink="">
      <xdr:nvSpPr>
        <xdr:cNvPr id="361" name="n_3aveValue【市民会館】&#10;有形固定資産減価償却率"/>
        <xdr:cNvSpPr txBox="1"/>
      </xdr:nvSpPr>
      <xdr:spPr>
        <a:xfrm>
          <a:off x="18167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105971</xdr:rowOff>
    </xdr:from>
    <xdr:ext cx="405111" cy="259045"/>
    <xdr:sp macro="" textlink="">
      <xdr:nvSpPr>
        <xdr:cNvPr id="362" name="n_4aveValue【市民会館】&#10;有形固定資産減価償却率"/>
        <xdr:cNvSpPr txBox="1"/>
      </xdr:nvSpPr>
      <xdr:spPr>
        <a:xfrm>
          <a:off x="9277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117401</xdr:rowOff>
    </xdr:from>
    <xdr:ext cx="405111" cy="259045"/>
    <xdr:sp macro="" textlink="">
      <xdr:nvSpPr>
        <xdr:cNvPr id="363" name="n_3mainValue【市民会館】&#10;有形固定資産減価償却率"/>
        <xdr:cNvSpPr txBox="1"/>
      </xdr:nvSpPr>
      <xdr:spPr>
        <a:xfrm>
          <a:off x="1816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4" name="正方形/長方形 36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5" name="正方形/長方形 36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6" name="正方形/長方形 36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7" name="正方形/長方形 36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8" name="正方形/長方形 36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9" name="正方形/長方形 36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0" name="正方形/長方形 36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1" name="正方形/長方形 37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2" name="テキスト ボックス 37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3" name="直線コネクタ 37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74" name="直線コネクタ 37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75" name="テキスト ボックス 374"/>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76" name="直線コネクタ 37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77" name="テキスト ボックス 376"/>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78" name="直線コネクタ 37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79" name="テキスト ボックス 378"/>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80" name="直線コネクタ 37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81" name="テキスト ボックス 380"/>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2" name="直線コネクタ 38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3" name="テキスト ボックス 38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105918</xdr:rowOff>
    </xdr:from>
    <xdr:to>
      <xdr:col>54</xdr:col>
      <xdr:colOff>189865</xdr:colOff>
      <xdr:row>108</xdr:row>
      <xdr:rowOff>3048</xdr:rowOff>
    </xdr:to>
    <xdr:cxnSp macro="">
      <xdr:nvCxnSpPr>
        <xdr:cNvPr id="385" name="直線コネクタ 384"/>
        <xdr:cNvCxnSpPr/>
      </xdr:nvCxnSpPr>
      <xdr:spPr>
        <a:xfrm flipV="1">
          <a:off x="10476865" y="17422368"/>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386" name="【市民会館】&#10;一人当たり面積最小値テキスト"/>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387" name="直線コネクタ 386"/>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52595</xdr:rowOff>
    </xdr:from>
    <xdr:ext cx="469744" cy="259045"/>
    <xdr:sp macro="" textlink="">
      <xdr:nvSpPr>
        <xdr:cNvPr id="388" name="【市民会館】&#10;一人当たり面積最大値テキスト"/>
        <xdr:cNvSpPr txBox="1"/>
      </xdr:nvSpPr>
      <xdr:spPr>
        <a:xfrm>
          <a:off x="10515600" y="1719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105918</xdr:rowOff>
    </xdr:from>
    <xdr:to>
      <xdr:col>55</xdr:col>
      <xdr:colOff>88900</xdr:colOff>
      <xdr:row>101</xdr:row>
      <xdr:rowOff>105918</xdr:rowOff>
    </xdr:to>
    <xdr:cxnSp macro="">
      <xdr:nvCxnSpPr>
        <xdr:cNvPr id="389" name="直線コネクタ 388"/>
        <xdr:cNvCxnSpPr/>
      </xdr:nvCxnSpPr>
      <xdr:spPr>
        <a:xfrm>
          <a:off x="10388600" y="1742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42690</xdr:rowOff>
    </xdr:from>
    <xdr:ext cx="469744" cy="259045"/>
    <xdr:sp macro="" textlink="">
      <xdr:nvSpPr>
        <xdr:cNvPr id="390" name="【市民会館】&#10;一人当たり面積平均値テキスト"/>
        <xdr:cNvSpPr txBox="1"/>
      </xdr:nvSpPr>
      <xdr:spPr>
        <a:xfrm>
          <a:off x="10515600" y="1804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64263</xdr:rowOff>
    </xdr:from>
    <xdr:to>
      <xdr:col>55</xdr:col>
      <xdr:colOff>50800</xdr:colOff>
      <xdr:row>105</xdr:row>
      <xdr:rowOff>165863</xdr:rowOff>
    </xdr:to>
    <xdr:sp macro="" textlink="">
      <xdr:nvSpPr>
        <xdr:cNvPr id="391" name="フローチャート: 判断 390"/>
        <xdr:cNvSpPr/>
      </xdr:nvSpPr>
      <xdr:spPr>
        <a:xfrm>
          <a:off x="10426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392" name="フローチャート: 判断 391"/>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64263</xdr:rowOff>
    </xdr:from>
    <xdr:to>
      <xdr:col>46</xdr:col>
      <xdr:colOff>38100</xdr:colOff>
      <xdr:row>105</xdr:row>
      <xdr:rowOff>165863</xdr:rowOff>
    </xdr:to>
    <xdr:sp macro="" textlink="">
      <xdr:nvSpPr>
        <xdr:cNvPr id="393" name="フローチャート: 判断 392"/>
        <xdr:cNvSpPr/>
      </xdr:nvSpPr>
      <xdr:spPr>
        <a:xfrm>
          <a:off x="8699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36830</xdr:rowOff>
    </xdr:from>
    <xdr:to>
      <xdr:col>41</xdr:col>
      <xdr:colOff>101600</xdr:colOff>
      <xdr:row>105</xdr:row>
      <xdr:rowOff>138430</xdr:rowOff>
    </xdr:to>
    <xdr:sp macro="" textlink="">
      <xdr:nvSpPr>
        <xdr:cNvPr id="394" name="フローチャート: 判断 393"/>
        <xdr:cNvSpPr/>
      </xdr:nvSpPr>
      <xdr:spPr>
        <a:xfrm>
          <a:off x="7810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41402</xdr:rowOff>
    </xdr:from>
    <xdr:to>
      <xdr:col>36</xdr:col>
      <xdr:colOff>165100</xdr:colOff>
      <xdr:row>105</xdr:row>
      <xdr:rowOff>143002</xdr:rowOff>
    </xdr:to>
    <xdr:sp macro="" textlink="">
      <xdr:nvSpPr>
        <xdr:cNvPr id="395" name="フローチャート: 判断 394"/>
        <xdr:cNvSpPr/>
      </xdr:nvSpPr>
      <xdr:spPr>
        <a:xfrm>
          <a:off x="6921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6" name="テキスト ボックス 39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7" name="テキスト ボックス 39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8" name="テキスト ボックス 39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9" name="テキスト ボックス 39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0" name="テキスト ボックス 39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146558</xdr:rowOff>
    </xdr:from>
    <xdr:to>
      <xdr:col>41</xdr:col>
      <xdr:colOff>101600</xdr:colOff>
      <xdr:row>100</xdr:row>
      <xdr:rowOff>76708</xdr:rowOff>
    </xdr:to>
    <xdr:sp macro="" textlink="">
      <xdr:nvSpPr>
        <xdr:cNvPr id="401" name="楕円 400"/>
        <xdr:cNvSpPr/>
      </xdr:nvSpPr>
      <xdr:spPr>
        <a:xfrm>
          <a:off x="7810500" y="1712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10940</xdr:rowOff>
    </xdr:from>
    <xdr:ext cx="469744" cy="259045"/>
    <xdr:sp macro="" textlink="">
      <xdr:nvSpPr>
        <xdr:cNvPr id="402" name="n_1aveValue【市民会館】&#10;一人当たり面積"/>
        <xdr:cNvSpPr txBox="1"/>
      </xdr:nvSpPr>
      <xdr:spPr>
        <a:xfrm>
          <a:off x="93917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10940</xdr:rowOff>
    </xdr:from>
    <xdr:ext cx="469744" cy="259045"/>
    <xdr:sp macro="" textlink="">
      <xdr:nvSpPr>
        <xdr:cNvPr id="403" name="n_2aveValue【市民会館】&#10;一人当たり面積"/>
        <xdr:cNvSpPr txBox="1"/>
      </xdr:nvSpPr>
      <xdr:spPr>
        <a:xfrm>
          <a:off x="85154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129557</xdr:rowOff>
    </xdr:from>
    <xdr:ext cx="469744" cy="259045"/>
    <xdr:sp macro="" textlink="">
      <xdr:nvSpPr>
        <xdr:cNvPr id="404" name="n_3aveValue【市民会館】&#10;一人当たり面積"/>
        <xdr:cNvSpPr txBox="1"/>
      </xdr:nvSpPr>
      <xdr:spPr>
        <a:xfrm>
          <a:off x="7626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159529</xdr:rowOff>
    </xdr:from>
    <xdr:ext cx="469744" cy="259045"/>
    <xdr:sp macro="" textlink="">
      <xdr:nvSpPr>
        <xdr:cNvPr id="405" name="n_4aveValue【市民会館】&#10;一人当たり面積"/>
        <xdr:cNvSpPr txBox="1"/>
      </xdr:nvSpPr>
      <xdr:spPr>
        <a:xfrm>
          <a:off x="6737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98</xdr:row>
      <xdr:rowOff>93235</xdr:rowOff>
    </xdr:from>
    <xdr:ext cx="469744" cy="259045"/>
    <xdr:sp macro="" textlink="">
      <xdr:nvSpPr>
        <xdr:cNvPr id="406" name="n_3mainValue【市民会館】&#10;一人当たり面積"/>
        <xdr:cNvSpPr txBox="1"/>
      </xdr:nvSpPr>
      <xdr:spPr>
        <a:xfrm>
          <a:off x="7626427" y="1689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7" name="正方形/長方形 40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8" name="正方形/長方形 40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9" name="正方形/長方形 40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0" name="正方形/長方形 40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1" name="正方形/長方形 41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2" name="正方形/長方形 41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3" name="正方形/長方形 41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正方形/長方形 41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5" name="テキスト ボックス 41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6" name="直線コネクタ 41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17" name="テキスト ボックス 41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18" name="直線コネクタ 41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19" name="テキスト ボックス 41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0" name="直線コネクタ 41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1" name="テキスト ボックス 42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2" name="直線コネクタ 42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3" name="テキスト ボックス 42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4" name="直線コネクタ 42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5" name="テキスト ボックス 42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6" name="直線コネクタ 42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7" name="テキスト ボックス 42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8" name="直線コネクタ 42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29" name="テキスト ボックス 42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0" name="直線コネクタ 42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3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56606</xdr:rowOff>
    </xdr:from>
    <xdr:to>
      <xdr:col>85</xdr:col>
      <xdr:colOff>126364</xdr:colOff>
      <xdr:row>42</xdr:row>
      <xdr:rowOff>40277</xdr:rowOff>
    </xdr:to>
    <xdr:cxnSp macro="">
      <xdr:nvCxnSpPr>
        <xdr:cNvPr id="432" name="直線コネクタ 431"/>
        <xdr:cNvCxnSpPr/>
      </xdr:nvCxnSpPr>
      <xdr:spPr>
        <a:xfrm flipV="1">
          <a:off x="16318864" y="5714456"/>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44104</xdr:rowOff>
    </xdr:from>
    <xdr:ext cx="405111" cy="259045"/>
    <xdr:sp macro="" textlink="">
      <xdr:nvSpPr>
        <xdr:cNvPr id="433" name="【一般廃棄物処理施設】&#10;有形固定資産減価償却率最小値テキスト"/>
        <xdr:cNvSpPr txBox="1"/>
      </xdr:nvSpPr>
      <xdr:spPr>
        <a:xfrm>
          <a:off x="16357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40277</xdr:rowOff>
    </xdr:from>
    <xdr:to>
      <xdr:col>86</xdr:col>
      <xdr:colOff>25400</xdr:colOff>
      <xdr:row>42</xdr:row>
      <xdr:rowOff>40277</xdr:rowOff>
    </xdr:to>
    <xdr:cxnSp macro="">
      <xdr:nvCxnSpPr>
        <xdr:cNvPr id="434" name="直線コネクタ 433"/>
        <xdr:cNvCxnSpPr/>
      </xdr:nvCxnSpPr>
      <xdr:spPr>
        <a:xfrm>
          <a:off x="16230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3283</xdr:rowOff>
    </xdr:from>
    <xdr:ext cx="340478" cy="259045"/>
    <xdr:sp macro="" textlink="">
      <xdr:nvSpPr>
        <xdr:cNvPr id="435" name="【一般廃棄物処理施設】&#10;有形固定資産減価償却率最大値テキスト"/>
        <xdr:cNvSpPr txBox="1"/>
      </xdr:nvSpPr>
      <xdr:spPr>
        <a:xfrm>
          <a:off x="16357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56606</xdr:rowOff>
    </xdr:from>
    <xdr:to>
      <xdr:col>86</xdr:col>
      <xdr:colOff>25400</xdr:colOff>
      <xdr:row>33</xdr:row>
      <xdr:rowOff>56606</xdr:rowOff>
    </xdr:to>
    <xdr:cxnSp macro="">
      <xdr:nvCxnSpPr>
        <xdr:cNvPr id="436" name="直線コネクタ 435"/>
        <xdr:cNvCxnSpPr/>
      </xdr:nvCxnSpPr>
      <xdr:spPr>
        <a:xfrm>
          <a:off x="16230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144253</xdr:rowOff>
    </xdr:from>
    <xdr:ext cx="405111" cy="259045"/>
    <xdr:sp macro="" textlink="">
      <xdr:nvSpPr>
        <xdr:cNvPr id="437" name="【一般廃棄物処理施設】&#10;有形固定資産減価償却率平均値テキスト"/>
        <xdr:cNvSpPr txBox="1"/>
      </xdr:nvSpPr>
      <xdr:spPr>
        <a:xfrm>
          <a:off x="16357600" y="6659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165826</xdr:rowOff>
    </xdr:from>
    <xdr:to>
      <xdr:col>85</xdr:col>
      <xdr:colOff>177800</xdr:colOff>
      <xdr:row>39</xdr:row>
      <xdr:rowOff>95976</xdr:rowOff>
    </xdr:to>
    <xdr:sp macro="" textlink="">
      <xdr:nvSpPr>
        <xdr:cNvPr id="438" name="フローチャート: 判断 437"/>
        <xdr:cNvSpPr/>
      </xdr:nvSpPr>
      <xdr:spPr>
        <a:xfrm>
          <a:off x="16268700" y="668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164193</xdr:rowOff>
    </xdr:from>
    <xdr:to>
      <xdr:col>81</xdr:col>
      <xdr:colOff>101600</xdr:colOff>
      <xdr:row>39</xdr:row>
      <xdr:rowOff>94343</xdr:rowOff>
    </xdr:to>
    <xdr:sp macro="" textlink="">
      <xdr:nvSpPr>
        <xdr:cNvPr id="439" name="フローチャート: 判断 438"/>
        <xdr:cNvSpPr/>
      </xdr:nvSpPr>
      <xdr:spPr>
        <a:xfrm>
          <a:off x="154305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80917</xdr:rowOff>
    </xdr:from>
    <xdr:to>
      <xdr:col>76</xdr:col>
      <xdr:colOff>165100</xdr:colOff>
      <xdr:row>40</xdr:row>
      <xdr:rowOff>11067</xdr:rowOff>
    </xdr:to>
    <xdr:sp macro="" textlink="">
      <xdr:nvSpPr>
        <xdr:cNvPr id="440" name="フローチャート: 判断 439"/>
        <xdr:cNvSpPr/>
      </xdr:nvSpPr>
      <xdr:spPr>
        <a:xfrm>
          <a:off x="14541500" y="676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33565</xdr:rowOff>
    </xdr:from>
    <xdr:to>
      <xdr:col>72</xdr:col>
      <xdr:colOff>38100</xdr:colOff>
      <xdr:row>39</xdr:row>
      <xdr:rowOff>135165</xdr:rowOff>
    </xdr:to>
    <xdr:sp macro="" textlink="">
      <xdr:nvSpPr>
        <xdr:cNvPr id="441" name="フローチャート: 判断 440"/>
        <xdr:cNvSpPr/>
      </xdr:nvSpPr>
      <xdr:spPr>
        <a:xfrm>
          <a:off x="13652500" y="67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107043</xdr:rowOff>
    </xdr:from>
    <xdr:to>
      <xdr:col>67</xdr:col>
      <xdr:colOff>101600</xdr:colOff>
      <xdr:row>39</xdr:row>
      <xdr:rowOff>37193</xdr:rowOff>
    </xdr:to>
    <xdr:sp macro="" textlink="">
      <xdr:nvSpPr>
        <xdr:cNvPr id="442" name="フローチャート: 判断 441"/>
        <xdr:cNvSpPr/>
      </xdr:nvSpPr>
      <xdr:spPr>
        <a:xfrm>
          <a:off x="12763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3" name="テキスト ボックス 44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4" name="テキスト ボックス 44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5" name="テキスト ボックス 44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6" name="テキスト ボックス 44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7" name="テキスト ボックス 44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41</xdr:row>
      <xdr:rowOff>54791</xdr:rowOff>
    </xdr:from>
    <xdr:to>
      <xdr:col>76</xdr:col>
      <xdr:colOff>165100</xdr:colOff>
      <xdr:row>41</xdr:row>
      <xdr:rowOff>156391</xdr:rowOff>
    </xdr:to>
    <xdr:sp macro="" textlink="">
      <xdr:nvSpPr>
        <xdr:cNvPr id="448" name="楕円 447"/>
        <xdr:cNvSpPr/>
      </xdr:nvSpPr>
      <xdr:spPr>
        <a:xfrm>
          <a:off x="14541500" y="708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41</xdr:row>
      <xdr:rowOff>58057</xdr:rowOff>
    </xdr:from>
    <xdr:to>
      <xdr:col>72</xdr:col>
      <xdr:colOff>38100</xdr:colOff>
      <xdr:row>41</xdr:row>
      <xdr:rowOff>159657</xdr:rowOff>
    </xdr:to>
    <xdr:sp macro="" textlink="">
      <xdr:nvSpPr>
        <xdr:cNvPr id="449" name="楕円 448"/>
        <xdr:cNvSpPr/>
      </xdr:nvSpPr>
      <xdr:spPr>
        <a:xfrm>
          <a:off x="13652500" y="708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105591</xdr:rowOff>
    </xdr:from>
    <xdr:to>
      <xdr:col>76</xdr:col>
      <xdr:colOff>114300</xdr:colOff>
      <xdr:row>41</xdr:row>
      <xdr:rowOff>108857</xdr:rowOff>
    </xdr:to>
    <xdr:cxnSp macro="">
      <xdr:nvCxnSpPr>
        <xdr:cNvPr id="450" name="直線コネクタ 449"/>
        <xdr:cNvCxnSpPr/>
      </xdr:nvCxnSpPr>
      <xdr:spPr>
        <a:xfrm flipV="1">
          <a:off x="13703300" y="713504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110870</xdr:rowOff>
    </xdr:from>
    <xdr:ext cx="405111" cy="259045"/>
    <xdr:sp macro="" textlink="">
      <xdr:nvSpPr>
        <xdr:cNvPr id="451" name="n_1aveValue【一般廃棄物処理施設】&#10;有形固定資産減価償却率"/>
        <xdr:cNvSpPr txBox="1"/>
      </xdr:nvSpPr>
      <xdr:spPr>
        <a:xfrm>
          <a:off x="15266044" y="645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27594</xdr:rowOff>
    </xdr:from>
    <xdr:ext cx="405111" cy="259045"/>
    <xdr:sp macro="" textlink="">
      <xdr:nvSpPr>
        <xdr:cNvPr id="452" name="n_2aveValue【一般廃棄物処理施設】&#10;有形固定資産減価償却率"/>
        <xdr:cNvSpPr txBox="1"/>
      </xdr:nvSpPr>
      <xdr:spPr>
        <a:xfrm>
          <a:off x="14389744" y="6542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151692</xdr:rowOff>
    </xdr:from>
    <xdr:ext cx="405111" cy="259045"/>
    <xdr:sp macro="" textlink="">
      <xdr:nvSpPr>
        <xdr:cNvPr id="453" name="n_3aveValue【一般廃棄物処理施設】&#10;有形固定資産減価償却率"/>
        <xdr:cNvSpPr txBox="1"/>
      </xdr:nvSpPr>
      <xdr:spPr>
        <a:xfrm>
          <a:off x="13500744" y="6495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53720</xdr:rowOff>
    </xdr:from>
    <xdr:ext cx="405111" cy="259045"/>
    <xdr:sp macro="" textlink="">
      <xdr:nvSpPr>
        <xdr:cNvPr id="454" name="n_4aveValue【一般廃棄物処理施設】&#10;有形固定資産減価償却率"/>
        <xdr:cNvSpPr txBox="1"/>
      </xdr:nvSpPr>
      <xdr:spPr>
        <a:xfrm>
          <a:off x="12611744" y="639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147518</xdr:rowOff>
    </xdr:from>
    <xdr:ext cx="405111" cy="259045"/>
    <xdr:sp macro="" textlink="">
      <xdr:nvSpPr>
        <xdr:cNvPr id="455" name="n_2mainValue【一般廃棄物処理施設】&#10;有形固定資産減価償却率"/>
        <xdr:cNvSpPr txBox="1"/>
      </xdr:nvSpPr>
      <xdr:spPr>
        <a:xfrm>
          <a:off x="14389744" y="7176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150784</xdr:rowOff>
    </xdr:from>
    <xdr:ext cx="405111" cy="259045"/>
    <xdr:sp macro="" textlink="">
      <xdr:nvSpPr>
        <xdr:cNvPr id="456" name="n_3mainValue【一般廃棄物処理施設】&#10;有形固定資産減価償却率"/>
        <xdr:cNvSpPr txBox="1"/>
      </xdr:nvSpPr>
      <xdr:spPr>
        <a:xfrm>
          <a:off x="13500744" y="718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7" name="直線コネクタ 46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8" name="テキスト ボックス 46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9" name="直線コネクタ 46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0" name="テキスト ボックス 46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1" name="直線コネクタ 47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2" name="テキスト ボックス 47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3" name="直線コネクタ 47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4" name="テキスト ボックス 47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6" name="テキスト ボックス 4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154432</xdr:rowOff>
    </xdr:from>
    <xdr:to>
      <xdr:col>116</xdr:col>
      <xdr:colOff>62864</xdr:colOff>
      <xdr:row>41</xdr:row>
      <xdr:rowOff>112575</xdr:rowOff>
    </xdr:to>
    <xdr:cxnSp macro="">
      <xdr:nvCxnSpPr>
        <xdr:cNvPr id="478" name="直線コネクタ 477"/>
        <xdr:cNvCxnSpPr/>
      </xdr:nvCxnSpPr>
      <xdr:spPr>
        <a:xfrm flipV="1">
          <a:off x="22160864" y="5812282"/>
          <a:ext cx="0" cy="1329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116402</xdr:rowOff>
    </xdr:from>
    <xdr:ext cx="469744" cy="259045"/>
    <xdr:sp macro="" textlink="">
      <xdr:nvSpPr>
        <xdr:cNvPr id="479" name="【一般廃棄物処理施設】&#10;一人当たり有形固定資産（償却資産）額最小値テキスト"/>
        <xdr:cNvSpPr txBox="1"/>
      </xdr:nvSpPr>
      <xdr:spPr>
        <a:xfrm>
          <a:off x="22199600" y="714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112575</xdr:rowOff>
    </xdr:from>
    <xdr:to>
      <xdr:col>116</xdr:col>
      <xdr:colOff>152400</xdr:colOff>
      <xdr:row>41</xdr:row>
      <xdr:rowOff>112575</xdr:rowOff>
    </xdr:to>
    <xdr:cxnSp macro="">
      <xdr:nvCxnSpPr>
        <xdr:cNvPr id="480" name="直線コネクタ 479"/>
        <xdr:cNvCxnSpPr/>
      </xdr:nvCxnSpPr>
      <xdr:spPr>
        <a:xfrm>
          <a:off x="22072600" y="714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101109</xdr:rowOff>
    </xdr:from>
    <xdr:ext cx="599010" cy="259045"/>
    <xdr:sp macro="" textlink="">
      <xdr:nvSpPr>
        <xdr:cNvPr id="481" name="【一般廃棄物処理施設】&#10;一人当たり有形固定資産（償却資産）額最大値テキスト"/>
        <xdr:cNvSpPr txBox="1"/>
      </xdr:nvSpPr>
      <xdr:spPr>
        <a:xfrm>
          <a:off x="22199600" y="558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154432</xdr:rowOff>
    </xdr:from>
    <xdr:to>
      <xdr:col>116</xdr:col>
      <xdr:colOff>152400</xdr:colOff>
      <xdr:row>33</xdr:row>
      <xdr:rowOff>154432</xdr:rowOff>
    </xdr:to>
    <xdr:cxnSp macro="">
      <xdr:nvCxnSpPr>
        <xdr:cNvPr id="482" name="直線コネクタ 481"/>
        <xdr:cNvCxnSpPr/>
      </xdr:nvCxnSpPr>
      <xdr:spPr>
        <a:xfrm>
          <a:off x="22072600" y="581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17859</xdr:rowOff>
    </xdr:from>
    <xdr:ext cx="534377" cy="259045"/>
    <xdr:sp macro="" textlink="">
      <xdr:nvSpPr>
        <xdr:cNvPr id="483" name="【一般廃棄物処理施設】&#10;一人当たり有形固定資産（償却資産）額平均値テキスト"/>
        <xdr:cNvSpPr txBox="1"/>
      </xdr:nvSpPr>
      <xdr:spPr>
        <a:xfrm>
          <a:off x="22199600" y="6704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39432</xdr:rowOff>
    </xdr:from>
    <xdr:to>
      <xdr:col>116</xdr:col>
      <xdr:colOff>114300</xdr:colOff>
      <xdr:row>39</xdr:row>
      <xdr:rowOff>141032</xdr:rowOff>
    </xdr:to>
    <xdr:sp macro="" textlink="">
      <xdr:nvSpPr>
        <xdr:cNvPr id="484" name="フローチャート: 判断 483"/>
        <xdr:cNvSpPr/>
      </xdr:nvSpPr>
      <xdr:spPr>
        <a:xfrm>
          <a:off x="22110700" y="6725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51236</xdr:rowOff>
    </xdr:from>
    <xdr:to>
      <xdr:col>112</xdr:col>
      <xdr:colOff>38100</xdr:colOff>
      <xdr:row>39</xdr:row>
      <xdr:rowOff>152836</xdr:rowOff>
    </xdr:to>
    <xdr:sp macro="" textlink="">
      <xdr:nvSpPr>
        <xdr:cNvPr id="485" name="フローチャート: 判断 484"/>
        <xdr:cNvSpPr/>
      </xdr:nvSpPr>
      <xdr:spPr>
        <a:xfrm>
          <a:off x="21272500" y="673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83995</xdr:rowOff>
    </xdr:from>
    <xdr:to>
      <xdr:col>107</xdr:col>
      <xdr:colOff>101600</xdr:colOff>
      <xdr:row>40</xdr:row>
      <xdr:rowOff>14145</xdr:rowOff>
    </xdr:to>
    <xdr:sp macro="" textlink="">
      <xdr:nvSpPr>
        <xdr:cNvPr id="486" name="フローチャート: 判断 485"/>
        <xdr:cNvSpPr/>
      </xdr:nvSpPr>
      <xdr:spPr>
        <a:xfrm>
          <a:off x="20383500" y="677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83236</xdr:rowOff>
    </xdr:from>
    <xdr:to>
      <xdr:col>102</xdr:col>
      <xdr:colOff>165100</xdr:colOff>
      <xdr:row>40</xdr:row>
      <xdr:rowOff>13386</xdr:rowOff>
    </xdr:to>
    <xdr:sp macro="" textlink="">
      <xdr:nvSpPr>
        <xdr:cNvPr id="487" name="フローチャート: 判断 486"/>
        <xdr:cNvSpPr/>
      </xdr:nvSpPr>
      <xdr:spPr>
        <a:xfrm>
          <a:off x="19494500" y="67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94442</xdr:rowOff>
    </xdr:from>
    <xdr:to>
      <xdr:col>98</xdr:col>
      <xdr:colOff>38100</xdr:colOff>
      <xdr:row>40</xdr:row>
      <xdr:rowOff>24592</xdr:rowOff>
    </xdr:to>
    <xdr:sp macro="" textlink="">
      <xdr:nvSpPr>
        <xdr:cNvPr id="488" name="フローチャート: 判断 487"/>
        <xdr:cNvSpPr/>
      </xdr:nvSpPr>
      <xdr:spPr>
        <a:xfrm>
          <a:off x="18605500" y="678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93372</xdr:rowOff>
    </xdr:from>
    <xdr:to>
      <xdr:col>107</xdr:col>
      <xdr:colOff>101600</xdr:colOff>
      <xdr:row>41</xdr:row>
      <xdr:rowOff>23522</xdr:rowOff>
    </xdr:to>
    <xdr:sp macro="" textlink="">
      <xdr:nvSpPr>
        <xdr:cNvPr id="494" name="楕円 493"/>
        <xdr:cNvSpPr/>
      </xdr:nvSpPr>
      <xdr:spPr>
        <a:xfrm>
          <a:off x="20383500" y="695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98136</xdr:rowOff>
    </xdr:from>
    <xdr:to>
      <xdr:col>102</xdr:col>
      <xdr:colOff>165100</xdr:colOff>
      <xdr:row>41</xdr:row>
      <xdr:rowOff>28286</xdr:rowOff>
    </xdr:to>
    <xdr:sp macro="" textlink="">
      <xdr:nvSpPr>
        <xdr:cNvPr id="495" name="楕円 494"/>
        <xdr:cNvSpPr/>
      </xdr:nvSpPr>
      <xdr:spPr>
        <a:xfrm>
          <a:off x="19494500" y="695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144172</xdr:rowOff>
    </xdr:from>
    <xdr:to>
      <xdr:col>107</xdr:col>
      <xdr:colOff>50800</xdr:colOff>
      <xdr:row>40</xdr:row>
      <xdr:rowOff>148936</xdr:rowOff>
    </xdr:to>
    <xdr:cxnSp macro="">
      <xdr:nvCxnSpPr>
        <xdr:cNvPr id="496" name="直線コネクタ 495"/>
        <xdr:cNvCxnSpPr/>
      </xdr:nvCxnSpPr>
      <xdr:spPr>
        <a:xfrm flipV="1">
          <a:off x="19545300" y="7002172"/>
          <a:ext cx="889000" cy="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169363</xdr:rowOff>
    </xdr:from>
    <xdr:ext cx="534377" cy="259045"/>
    <xdr:sp macro="" textlink="">
      <xdr:nvSpPr>
        <xdr:cNvPr id="497" name="n_1aveValue【一般廃棄物処理施設】&#10;一人当たり有形固定資産（償却資産）額"/>
        <xdr:cNvSpPr txBox="1"/>
      </xdr:nvSpPr>
      <xdr:spPr>
        <a:xfrm>
          <a:off x="21043411" y="651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30672</xdr:rowOff>
    </xdr:from>
    <xdr:ext cx="534377" cy="259045"/>
    <xdr:sp macro="" textlink="">
      <xdr:nvSpPr>
        <xdr:cNvPr id="498" name="n_2aveValue【一般廃棄物処理施設】&#10;一人当たり有形固定資産（償却資産）額"/>
        <xdr:cNvSpPr txBox="1"/>
      </xdr:nvSpPr>
      <xdr:spPr>
        <a:xfrm>
          <a:off x="20167111" y="654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29913</xdr:rowOff>
    </xdr:from>
    <xdr:ext cx="534377" cy="259045"/>
    <xdr:sp macro="" textlink="">
      <xdr:nvSpPr>
        <xdr:cNvPr id="499" name="n_3aveValue【一般廃棄物処理施設】&#10;一人当たり有形固定資産（償却資産）額"/>
        <xdr:cNvSpPr txBox="1"/>
      </xdr:nvSpPr>
      <xdr:spPr>
        <a:xfrm>
          <a:off x="19278111" y="65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41119</xdr:rowOff>
    </xdr:from>
    <xdr:ext cx="534377" cy="259045"/>
    <xdr:sp macro="" textlink="">
      <xdr:nvSpPr>
        <xdr:cNvPr id="500" name="n_4aveValue【一般廃棄物処理施設】&#10;一人当たり有形固定資産（償却資産）額"/>
        <xdr:cNvSpPr txBox="1"/>
      </xdr:nvSpPr>
      <xdr:spPr>
        <a:xfrm>
          <a:off x="18389111" y="655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14649</xdr:rowOff>
    </xdr:from>
    <xdr:ext cx="534377" cy="259045"/>
    <xdr:sp macro="" textlink="">
      <xdr:nvSpPr>
        <xdr:cNvPr id="501" name="n_2mainValue【一般廃棄物処理施設】&#10;一人当たり有形固定資産（償却資産）額"/>
        <xdr:cNvSpPr txBox="1"/>
      </xdr:nvSpPr>
      <xdr:spPr>
        <a:xfrm>
          <a:off x="20167111" y="704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19413</xdr:rowOff>
    </xdr:from>
    <xdr:ext cx="534377" cy="259045"/>
    <xdr:sp macro="" textlink="">
      <xdr:nvSpPr>
        <xdr:cNvPr id="502" name="n_3mainValue【一般廃棄物処理施設】&#10;一人当たり有形固定資産（償却資産）額"/>
        <xdr:cNvSpPr txBox="1"/>
      </xdr:nvSpPr>
      <xdr:spPr>
        <a:xfrm>
          <a:off x="19278111" y="7048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4" name="直線コネクタ 51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5" name="テキスト ボックス 51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6" name="直線コネクタ 51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7" name="テキスト ボックス 51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8" name="直線コネクタ 51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9" name="テキスト ボックス 51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0" name="直線コネクタ 51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1" name="テキスト ボックス 52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2" name="直線コネクタ 52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23" name="テキスト ボックス 522"/>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129540</xdr:rowOff>
    </xdr:to>
    <xdr:cxnSp macro="">
      <xdr:nvCxnSpPr>
        <xdr:cNvPr id="526" name="直線コネクタ 525"/>
        <xdr:cNvCxnSpPr/>
      </xdr:nvCxnSpPr>
      <xdr:spPr>
        <a:xfrm flipV="1">
          <a:off x="16318864" y="96393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133367</xdr:rowOff>
    </xdr:from>
    <xdr:ext cx="405111" cy="259045"/>
    <xdr:sp macro="" textlink="">
      <xdr:nvSpPr>
        <xdr:cNvPr id="527" name="【保健センター・保健所】&#10;有形固定資産減価償却率最小値テキスト"/>
        <xdr:cNvSpPr txBox="1"/>
      </xdr:nvSpPr>
      <xdr:spPr>
        <a:xfrm>
          <a:off x="16357600" y="1110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129540</xdr:rowOff>
    </xdr:from>
    <xdr:to>
      <xdr:col>86</xdr:col>
      <xdr:colOff>25400</xdr:colOff>
      <xdr:row>64</xdr:row>
      <xdr:rowOff>129540</xdr:rowOff>
    </xdr:to>
    <xdr:cxnSp macro="">
      <xdr:nvCxnSpPr>
        <xdr:cNvPr id="528" name="直線コネクタ 527"/>
        <xdr:cNvCxnSpPr/>
      </xdr:nvCxnSpPr>
      <xdr:spPr>
        <a:xfrm>
          <a:off x="16230600" y="1110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340478" cy="259045"/>
    <xdr:sp macro="" textlink="">
      <xdr:nvSpPr>
        <xdr:cNvPr id="529" name="【保健センター・保健所】&#10;有形固定資産減価償却率最大値テキスト"/>
        <xdr:cNvSpPr txBox="1"/>
      </xdr:nvSpPr>
      <xdr:spPr>
        <a:xfrm>
          <a:off x="16357600" y="9414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530" name="直線コネクタ 529"/>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95267</xdr:rowOff>
    </xdr:from>
    <xdr:ext cx="405111" cy="259045"/>
    <xdr:sp macro="" textlink="">
      <xdr:nvSpPr>
        <xdr:cNvPr id="531" name="【保健センター・保健所】&#10;有形固定資産減価償却率平均値テキスト"/>
        <xdr:cNvSpPr txBox="1"/>
      </xdr:nvSpPr>
      <xdr:spPr>
        <a:xfrm>
          <a:off x="16357600" y="10382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116840</xdr:rowOff>
    </xdr:from>
    <xdr:to>
      <xdr:col>85</xdr:col>
      <xdr:colOff>177800</xdr:colOff>
      <xdr:row>61</xdr:row>
      <xdr:rowOff>46990</xdr:rowOff>
    </xdr:to>
    <xdr:sp macro="" textlink="">
      <xdr:nvSpPr>
        <xdr:cNvPr id="532" name="フローチャート: 判断 531"/>
        <xdr:cNvSpPr/>
      </xdr:nvSpPr>
      <xdr:spPr>
        <a:xfrm>
          <a:off x="162687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76835</xdr:rowOff>
    </xdr:from>
    <xdr:to>
      <xdr:col>81</xdr:col>
      <xdr:colOff>101600</xdr:colOff>
      <xdr:row>61</xdr:row>
      <xdr:rowOff>6985</xdr:rowOff>
    </xdr:to>
    <xdr:sp macro="" textlink="">
      <xdr:nvSpPr>
        <xdr:cNvPr id="533" name="フローチャート: 判断 532"/>
        <xdr:cNvSpPr/>
      </xdr:nvSpPr>
      <xdr:spPr>
        <a:xfrm>
          <a:off x="15430500" y="10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48260</xdr:rowOff>
    </xdr:from>
    <xdr:to>
      <xdr:col>76</xdr:col>
      <xdr:colOff>165100</xdr:colOff>
      <xdr:row>60</xdr:row>
      <xdr:rowOff>149860</xdr:rowOff>
    </xdr:to>
    <xdr:sp macro="" textlink="">
      <xdr:nvSpPr>
        <xdr:cNvPr id="534" name="フローチャート: 判断 533"/>
        <xdr:cNvSpPr/>
      </xdr:nvSpPr>
      <xdr:spPr>
        <a:xfrm>
          <a:off x="14541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34925</xdr:rowOff>
    </xdr:from>
    <xdr:to>
      <xdr:col>72</xdr:col>
      <xdr:colOff>38100</xdr:colOff>
      <xdr:row>60</xdr:row>
      <xdr:rowOff>136525</xdr:rowOff>
    </xdr:to>
    <xdr:sp macro="" textlink="">
      <xdr:nvSpPr>
        <xdr:cNvPr id="535" name="フローチャート: 判断 534"/>
        <xdr:cNvSpPr/>
      </xdr:nvSpPr>
      <xdr:spPr>
        <a:xfrm>
          <a:off x="13652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536" name="フローチャート: 判断 535"/>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7" name="テキスト ボックス 5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8" name="テキスト ボックス 5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9" name="テキスト ボックス 5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0" name="テキスト ボックス 5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1" name="テキスト ボックス 5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62</xdr:row>
      <xdr:rowOff>137795</xdr:rowOff>
    </xdr:from>
    <xdr:to>
      <xdr:col>76</xdr:col>
      <xdr:colOff>165100</xdr:colOff>
      <xdr:row>63</xdr:row>
      <xdr:rowOff>67945</xdr:rowOff>
    </xdr:to>
    <xdr:sp macro="" textlink="">
      <xdr:nvSpPr>
        <xdr:cNvPr id="542" name="楕円 541"/>
        <xdr:cNvSpPr/>
      </xdr:nvSpPr>
      <xdr:spPr>
        <a:xfrm>
          <a:off x="14541500" y="1076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62</xdr:row>
      <xdr:rowOff>133985</xdr:rowOff>
    </xdr:from>
    <xdr:to>
      <xdr:col>72</xdr:col>
      <xdr:colOff>38100</xdr:colOff>
      <xdr:row>63</xdr:row>
      <xdr:rowOff>64135</xdr:rowOff>
    </xdr:to>
    <xdr:sp macro="" textlink="">
      <xdr:nvSpPr>
        <xdr:cNvPr id="543" name="楕円 542"/>
        <xdr:cNvSpPr/>
      </xdr:nvSpPr>
      <xdr:spPr>
        <a:xfrm>
          <a:off x="13652500" y="107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13335</xdr:rowOff>
    </xdr:from>
    <xdr:to>
      <xdr:col>76</xdr:col>
      <xdr:colOff>114300</xdr:colOff>
      <xdr:row>63</xdr:row>
      <xdr:rowOff>17145</xdr:rowOff>
    </xdr:to>
    <xdr:cxnSp macro="">
      <xdr:nvCxnSpPr>
        <xdr:cNvPr id="544" name="直線コネクタ 543"/>
        <xdr:cNvCxnSpPr/>
      </xdr:nvCxnSpPr>
      <xdr:spPr>
        <a:xfrm>
          <a:off x="13703300" y="1081468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23512</xdr:rowOff>
    </xdr:from>
    <xdr:ext cx="405111" cy="259045"/>
    <xdr:sp macro="" textlink="">
      <xdr:nvSpPr>
        <xdr:cNvPr id="545" name="n_1aveValue【保健センター・保健所】&#10;有形固定資産減価償却率"/>
        <xdr:cNvSpPr txBox="1"/>
      </xdr:nvSpPr>
      <xdr:spPr>
        <a:xfrm>
          <a:off x="15266044" y="1013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166387</xdr:rowOff>
    </xdr:from>
    <xdr:ext cx="405111" cy="259045"/>
    <xdr:sp macro="" textlink="">
      <xdr:nvSpPr>
        <xdr:cNvPr id="546" name="n_2aveValue【保健センター・保健所】&#10;有形固定資産減価償却率"/>
        <xdr:cNvSpPr txBox="1"/>
      </xdr:nvSpPr>
      <xdr:spPr>
        <a:xfrm>
          <a:off x="143897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153052</xdr:rowOff>
    </xdr:from>
    <xdr:ext cx="405111" cy="259045"/>
    <xdr:sp macro="" textlink="">
      <xdr:nvSpPr>
        <xdr:cNvPr id="547" name="n_3aveValue【保健センター・保健所】&#10;有形固定資産減価償却率"/>
        <xdr:cNvSpPr txBox="1"/>
      </xdr:nvSpPr>
      <xdr:spPr>
        <a:xfrm>
          <a:off x="135007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59707</xdr:rowOff>
    </xdr:from>
    <xdr:ext cx="405111" cy="259045"/>
    <xdr:sp macro="" textlink="">
      <xdr:nvSpPr>
        <xdr:cNvPr id="548" name="n_4aveValue【保健センター・保健所】&#10;有形固定資産減価償却率"/>
        <xdr:cNvSpPr txBox="1"/>
      </xdr:nvSpPr>
      <xdr:spPr>
        <a:xfrm>
          <a:off x="12611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59072</xdr:rowOff>
    </xdr:from>
    <xdr:ext cx="405111" cy="259045"/>
    <xdr:sp macro="" textlink="">
      <xdr:nvSpPr>
        <xdr:cNvPr id="549" name="n_2mainValue【保健センター・保健所】&#10;有形固定資産減価償却率"/>
        <xdr:cNvSpPr txBox="1"/>
      </xdr:nvSpPr>
      <xdr:spPr>
        <a:xfrm>
          <a:off x="14389744"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55262</xdr:rowOff>
    </xdr:from>
    <xdr:ext cx="405111" cy="259045"/>
    <xdr:sp macro="" textlink="">
      <xdr:nvSpPr>
        <xdr:cNvPr id="550" name="n_3mainValue【保健センター・保健所】&#10;有形固定資産減価償却率"/>
        <xdr:cNvSpPr txBox="1"/>
      </xdr:nvSpPr>
      <xdr:spPr>
        <a:xfrm>
          <a:off x="13500744" y="1085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1" name="正方形/長方形 5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2" name="正方形/長方形 5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3" name="正方形/長方形 5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4" name="正方形/長方形 5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5" name="正方形/長方形 5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6" name="正方形/長方形 5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7" name="正方形/長方形 5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8" name="正方形/長方形 55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9" name="テキスト ボックス 55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0" name="直線コネクタ 55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1" name="直線コネクタ 56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2" name="テキスト ボックス 56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3" name="直線コネクタ 56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4" name="テキスト ボックス 56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5" name="直線コネクタ 56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6" name="テキスト ボックス 56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7" name="直線コネクタ 56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8" name="テキスト ボックス 56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9" name="直線コネクタ 56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0" name="テキスト ボックス 56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1" name="直線コネクタ 57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2" name="テキスト ボックス 57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64</xdr:row>
      <xdr:rowOff>0</xdr:rowOff>
    </xdr:to>
    <xdr:cxnSp macro="">
      <xdr:nvCxnSpPr>
        <xdr:cNvPr id="574" name="直線コネクタ 573"/>
        <xdr:cNvCxnSpPr/>
      </xdr:nvCxnSpPr>
      <xdr:spPr>
        <a:xfrm flipV="1">
          <a:off x="22160864" y="9715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575"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76" name="直線コネクタ 575"/>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577" name="【保健センター・保健所】&#10;一人当たり面積最大値テキスト"/>
        <xdr:cNvSpPr txBox="1"/>
      </xdr:nvSpPr>
      <xdr:spPr>
        <a:xfrm>
          <a:off x="22199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578" name="直線コネクタ 577"/>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579" name="【保健センター・保健所】&#10;一人当たり面積平均値テキスト"/>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580" name="フローチャート: 判断 579"/>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581" name="フローチャート: 判断 580"/>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6350</xdr:rowOff>
    </xdr:from>
    <xdr:to>
      <xdr:col>107</xdr:col>
      <xdr:colOff>101600</xdr:colOff>
      <xdr:row>61</xdr:row>
      <xdr:rowOff>107950</xdr:rowOff>
    </xdr:to>
    <xdr:sp macro="" textlink="">
      <xdr:nvSpPr>
        <xdr:cNvPr id="582" name="フローチャート: 判断 581"/>
        <xdr:cNvSpPr/>
      </xdr:nvSpPr>
      <xdr:spPr>
        <a:xfrm>
          <a:off x="20383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583" name="フローチャート: 判断 582"/>
        <xdr:cNvSpPr/>
      </xdr:nvSpPr>
      <xdr:spPr>
        <a:xfrm>
          <a:off x="19494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584" name="フローチャート: 判断 583"/>
        <xdr:cNvSpPr/>
      </xdr:nvSpPr>
      <xdr:spPr>
        <a:xfrm>
          <a:off x="18605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5" name="テキスト ボックス 58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6" name="テキスト ボックス 58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7" name="テキスト ボックス 58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8" name="テキスト ボックス 58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9" name="テキスト ボックス 58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120650</xdr:rowOff>
    </xdr:from>
    <xdr:to>
      <xdr:col>107</xdr:col>
      <xdr:colOff>101600</xdr:colOff>
      <xdr:row>63</xdr:row>
      <xdr:rowOff>50800</xdr:rowOff>
    </xdr:to>
    <xdr:sp macro="" textlink="">
      <xdr:nvSpPr>
        <xdr:cNvPr id="590" name="楕円 589"/>
        <xdr:cNvSpPr/>
      </xdr:nvSpPr>
      <xdr:spPr>
        <a:xfrm>
          <a:off x="20383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120650</xdr:rowOff>
    </xdr:from>
    <xdr:to>
      <xdr:col>102</xdr:col>
      <xdr:colOff>165100</xdr:colOff>
      <xdr:row>63</xdr:row>
      <xdr:rowOff>50800</xdr:rowOff>
    </xdr:to>
    <xdr:sp macro="" textlink="">
      <xdr:nvSpPr>
        <xdr:cNvPr id="591" name="楕円 590"/>
        <xdr:cNvSpPr/>
      </xdr:nvSpPr>
      <xdr:spPr>
        <a:xfrm>
          <a:off x="19494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0</xdr:rowOff>
    </xdr:from>
    <xdr:to>
      <xdr:col>107</xdr:col>
      <xdr:colOff>50800</xdr:colOff>
      <xdr:row>63</xdr:row>
      <xdr:rowOff>0</xdr:rowOff>
    </xdr:to>
    <xdr:cxnSp macro="">
      <xdr:nvCxnSpPr>
        <xdr:cNvPr id="592" name="直線コネクタ 591"/>
        <xdr:cNvCxnSpPr/>
      </xdr:nvCxnSpPr>
      <xdr:spPr>
        <a:xfrm>
          <a:off x="19545300" y="10801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143527</xdr:rowOff>
    </xdr:from>
    <xdr:ext cx="469744" cy="259045"/>
    <xdr:sp macro="" textlink="">
      <xdr:nvSpPr>
        <xdr:cNvPr id="593" name="n_1aveValue【保健センター・保健所】&#10;一人当たり面積"/>
        <xdr:cNvSpPr txBox="1"/>
      </xdr:nvSpPr>
      <xdr:spPr>
        <a:xfrm>
          <a:off x="210757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124477</xdr:rowOff>
    </xdr:from>
    <xdr:ext cx="469744" cy="259045"/>
    <xdr:sp macro="" textlink="">
      <xdr:nvSpPr>
        <xdr:cNvPr id="594" name="n_2aveValue【保健センター・保健所】&#10;一人当たり面積"/>
        <xdr:cNvSpPr txBox="1"/>
      </xdr:nvSpPr>
      <xdr:spPr>
        <a:xfrm>
          <a:off x="20199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124477</xdr:rowOff>
    </xdr:from>
    <xdr:ext cx="469744" cy="259045"/>
    <xdr:sp macro="" textlink="">
      <xdr:nvSpPr>
        <xdr:cNvPr id="595" name="n_3aveValue【保健センター・保健所】&#10;一人当たり面積"/>
        <xdr:cNvSpPr txBox="1"/>
      </xdr:nvSpPr>
      <xdr:spPr>
        <a:xfrm>
          <a:off x="19310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124477</xdr:rowOff>
    </xdr:from>
    <xdr:ext cx="469744" cy="259045"/>
    <xdr:sp macro="" textlink="">
      <xdr:nvSpPr>
        <xdr:cNvPr id="596" name="n_4aveValue【保健センター・保健所】&#10;一人当たり面積"/>
        <xdr:cNvSpPr txBox="1"/>
      </xdr:nvSpPr>
      <xdr:spPr>
        <a:xfrm>
          <a:off x="18421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41927</xdr:rowOff>
    </xdr:from>
    <xdr:ext cx="469744" cy="259045"/>
    <xdr:sp macro="" textlink="">
      <xdr:nvSpPr>
        <xdr:cNvPr id="597" name="n_2mainValue【保健センター・保健所】&#10;一人当たり面積"/>
        <xdr:cNvSpPr txBox="1"/>
      </xdr:nvSpPr>
      <xdr:spPr>
        <a:xfrm>
          <a:off x="201994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41927</xdr:rowOff>
    </xdr:from>
    <xdr:ext cx="469744" cy="259045"/>
    <xdr:sp macro="" textlink="">
      <xdr:nvSpPr>
        <xdr:cNvPr id="598" name="n_3mainValue【保健センター・保健所】&#10;一人当たり面積"/>
        <xdr:cNvSpPr txBox="1"/>
      </xdr:nvSpPr>
      <xdr:spPr>
        <a:xfrm>
          <a:off x="193104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9" name="正方形/長方形 5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0" name="正方形/長方形 5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1" name="正方形/長方形 6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2" name="正方形/長方形 6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3" name="正方形/長方形 6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4" name="正方形/長方形 6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5" name="正方形/長方形 6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6" name="正方形/長方形 60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7" name="テキスト ボックス 60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8" name="直線コネクタ 60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9" name="テキスト ボックス 60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0" name="直線コネクタ 60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11" name="テキスト ボックス 610"/>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2" name="直線コネクタ 61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3" name="テキスト ボックス 61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4" name="直線コネクタ 61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5" name="テキスト ボックス 61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6" name="直線コネクタ 61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7" name="テキスト ボックス 61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8" name="直線コネクタ 61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9" name="テキスト ボックス 61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0" name="直線コネクタ 61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21" name="テキスト ボックス 62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81914</xdr:rowOff>
    </xdr:from>
    <xdr:to>
      <xdr:col>85</xdr:col>
      <xdr:colOff>126364</xdr:colOff>
      <xdr:row>86</xdr:row>
      <xdr:rowOff>22861</xdr:rowOff>
    </xdr:to>
    <xdr:cxnSp macro="">
      <xdr:nvCxnSpPr>
        <xdr:cNvPr id="623" name="直線コネクタ 622"/>
        <xdr:cNvCxnSpPr/>
      </xdr:nvCxnSpPr>
      <xdr:spPr>
        <a:xfrm flipV="1">
          <a:off x="16318864" y="13283564"/>
          <a:ext cx="0" cy="148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26688</xdr:rowOff>
    </xdr:from>
    <xdr:ext cx="405111" cy="259045"/>
    <xdr:sp macro="" textlink="">
      <xdr:nvSpPr>
        <xdr:cNvPr id="624" name="【消防施設】&#10;有形固定資産減価償却率最小値テキスト"/>
        <xdr:cNvSpPr txBox="1"/>
      </xdr:nvSpPr>
      <xdr:spPr>
        <a:xfrm>
          <a:off x="16357600" y="1477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22861</xdr:rowOff>
    </xdr:from>
    <xdr:to>
      <xdr:col>86</xdr:col>
      <xdr:colOff>25400</xdr:colOff>
      <xdr:row>86</xdr:row>
      <xdr:rowOff>22861</xdr:rowOff>
    </xdr:to>
    <xdr:cxnSp macro="">
      <xdr:nvCxnSpPr>
        <xdr:cNvPr id="625" name="直線コネクタ 624"/>
        <xdr:cNvCxnSpPr/>
      </xdr:nvCxnSpPr>
      <xdr:spPr>
        <a:xfrm>
          <a:off x="16230600" y="14767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28591</xdr:rowOff>
    </xdr:from>
    <xdr:ext cx="405111" cy="259045"/>
    <xdr:sp macro="" textlink="">
      <xdr:nvSpPr>
        <xdr:cNvPr id="626" name="【消防施設】&#10;有形固定資産減価償却率最大値テキスト"/>
        <xdr:cNvSpPr txBox="1"/>
      </xdr:nvSpPr>
      <xdr:spPr>
        <a:xfrm>
          <a:off x="16357600" y="13058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81914</xdr:rowOff>
    </xdr:from>
    <xdr:to>
      <xdr:col>86</xdr:col>
      <xdr:colOff>25400</xdr:colOff>
      <xdr:row>77</xdr:row>
      <xdr:rowOff>81914</xdr:rowOff>
    </xdr:to>
    <xdr:cxnSp macro="">
      <xdr:nvCxnSpPr>
        <xdr:cNvPr id="627" name="直線コネクタ 626"/>
        <xdr:cNvCxnSpPr/>
      </xdr:nvCxnSpPr>
      <xdr:spPr>
        <a:xfrm>
          <a:off x="16230600" y="1328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36213</xdr:rowOff>
    </xdr:from>
    <xdr:ext cx="405111" cy="259045"/>
    <xdr:sp macro="" textlink="">
      <xdr:nvSpPr>
        <xdr:cNvPr id="628" name="【消防施設】&#10;有形固定資産減価償却率平均値テキスト"/>
        <xdr:cNvSpPr txBox="1"/>
      </xdr:nvSpPr>
      <xdr:spPr>
        <a:xfrm>
          <a:off x="16357600" y="13923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57786</xdr:rowOff>
    </xdr:from>
    <xdr:to>
      <xdr:col>85</xdr:col>
      <xdr:colOff>177800</xdr:colOff>
      <xdr:row>81</xdr:row>
      <xdr:rowOff>159386</xdr:rowOff>
    </xdr:to>
    <xdr:sp macro="" textlink="">
      <xdr:nvSpPr>
        <xdr:cNvPr id="629" name="フローチャート: 判断 628"/>
        <xdr:cNvSpPr/>
      </xdr:nvSpPr>
      <xdr:spPr>
        <a:xfrm>
          <a:off x="162687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630" name="フローチャート: 判断 629"/>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27305</xdr:rowOff>
    </xdr:from>
    <xdr:to>
      <xdr:col>76</xdr:col>
      <xdr:colOff>165100</xdr:colOff>
      <xdr:row>81</xdr:row>
      <xdr:rowOff>128905</xdr:rowOff>
    </xdr:to>
    <xdr:sp macro="" textlink="">
      <xdr:nvSpPr>
        <xdr:cNvPr id="631" name="フローチャート: 判断 630"/>
        <xdr:cNvSpPr/>
      </xdr:nvSpPr>
      <xdr:spPr>
        <a:xfrm>
          <a:off x="14541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13970</xdr:rowOff>
    </xdr:from>
    <xdr:to>
      <xdr:col>72</xdr:col>
      <xdr:colOff>38100</xdr:colOff>
      <xdr:row>81</xdr:row>
      <xdr:rowOff>115570</xdr:rowOff>
    </xdr:to>
    <xdr:sp macro="" textlink="">
      <xdr:nvSpPr>
        <xdr:cNvPr id="632" name="フローチャート: 判断 631"/>
        <xdr:cNvSpPr/>
      </xdr:nvSpPr>
      <xdr:spPr>
        <a:xfrm>
          <a:off x="136525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34925</xdr:rowOff>
    </xdr:from>
    <xdr:to>
      <xdr:col>67</xdr:col>
      <xdr:colOff>101600</xdr:colOff>
      <xdr:row>80</xdr:row>
      <xdr:rowOff>136525</xdr:rowOff>
    </xdr:to>
    <xdr:sp macro="" textlink="">
      <xdr:nvSpPr>
        <xdr:cNvPr id="633" name="フローチャート: 判断 632"/>
        <xdr:cNvSpPr/>
      </xdr:nvSpPr>
      <xdr:spPr>
        <a:xfrm>
          <a:off x="12763500" y="1375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4" name="テキスト ボックス 63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5" name="テキスト ボックス 63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6" name="テキスト ボックス 63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7" name="テキスト ボックス 63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8" name="テキスト ボックス 63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19686</xdr:rowOff>
    </xdr:from>
    <xdr:to>
      <xdr:col>76</xdr:col>
      <xdr:colOff>165100</xdr:colOff>
      <xdr:row>80</xdr:row>
      <xdr:rowOff>121286</xdr:rowOff>
    </xdr:to>
    <xdr:sp macro="" textlink="">
      <xdr:nvSpPr>
        <xdr:cNvPr id="639" name="楕円 638"/>
        <xdr:cNvSpPr/>
      </xdr:nvSpPr>
      <xdr:spPr>
        <a:xfrm>
          <a:off x="14541500" y="1373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114936</xdr:rowOff>
    </xdr:from>
    <xdr:to>
      <xdr:col>72</xdr:col>
      <xdr:colOff>38100</xdr:colOff>
      <xdr:row>81</xdr:row>
      <xdr:rowOff>45086</xdr:rowOff>
    </xdr:to>
    <xdr:sp macro="" textlink="">
      <xdr:nvSpPr>
        <xdr:cNvPr id="640" name="楕円 639"/>
        <xdr:cNvSpPr/>
      </xdr:nvSpPr>
      <xdr:spPr>
        <a:xfrm>
          <a:off x="13652500" y="1383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70486</xdr:rowOff>
    </xdr:from>
    <xdr:to>
      <xdr:col>76</xdr:col>
      <xdr:colOff>114300</xdr:colOff>
      <xdr:row>80</xdr:row>
      <xdr:rowOff>165736</xdr:rowOff>
    </xdr:to>
    <xdr:cxnSp macro="">
      <xdr:nvCxnSpPr>
        <xdr:cNvPr id="641" name="直線コネクタ 640"/>
        <xdr:cNvCxnSpPr/>
      </xdr:nvCxnSpPr>
      <xdr:spPr>
        <a:xfrm flipV="1">
          <a:off x="13703300" y="13786486"/>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8272</xdr:rowOff>
    </xdr:from>
    <xdr:ext cx="405111" cy="259045"/>
    <xdr:sp macro="" textlink="">
      <xdr:nvSpPr>
        <xdr:cNvPr id="642" name="n_1aveValue【消防施設】&#10;有形固定資産減価償却率"/>
        <xdr:cNvSpPr txBox="1"/>
      </xdr:nvSpPr>
      <xdr:spPr>
        <a:xfrm>
          <a:off x="15266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120032</xdr:rowOff>
    </xdr:from>
    <xdr:ext cx="405111" cy="259045"/>
    <xdr:sp macro="" textlink="">
      <xdr:nvSpPr>
        <xdr:cNvPr id="643" name="n_2aveValue【消防施設】&#10;有形固定資産減価償却率"/>
        <xdr:cNvSpPr txBox="1"/>
      </xdr:nvSpPr>
      <xdr:spPr>
        <a:xfrm>
          <a:off x="14389744" y="1400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106697</xdr:rowOff>
    </xdr:from>
    <xdr:ext cx="405111" cy="259045"/>
    <xdr:sp macro="" textlink="">
      <xdr:nvSpPr>
        <xdr:cNvPr id="644" name="n_3aveValue【消防施設】&#10;有形固定資産減価償却率"/>
        <xdr:cNvSpPr txBox="1"/>
      </xdr:nvSpPr>
      <xdr:spPr>
        <a:xfrm>
          <a:off x="13500744" y="1399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153052</xdr:rowOff>
    </xdr:from>
    <xdr:ext cx="405111" cy="259045"/>
    <xdr:sp macro="" textlink="">
      <xdr:nvSpPr>
        <xdr:cNvPr id="645" name="n_4aveValue【消防施設】&#10;有形固定資産減価償却率"/>
        <xdr:cNvSpPr txBox="1"/>
      </xdr:nvSpPr>
      <xdr:spPr>
        <a:xfrm>
          <a:off x="12611744" y="1352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137813</xdr:rowOff>
    </xdr:from>
    <xdr:ext cx="405111" cy="259045"/>
    <xdr:sp macro="" textlink="">
      <xdr:nvSpPr>
        <xdr:cNvPr id="646" name="n_2mainValue【消防施設】&#10;有形固定資産減価償却率"/>
        <xdr:cNvSpPr txBox="1"/>
      </xdr:nvSpPr>
      <xdr:spPr>
        <a:xfrm>
          <a:off x="14389744" y="1351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61613</xdr:rowOff>
    </xdr:from>
    <xdr:ext cx="405111" cy="259045"/>
    <xdr:sp macro="" textlink="">
      <xdr:nvSpPr>
        <xdr:cNvPr id="647" name="n_3mainValue【消防施設】&#10;有形固定資産減価償却率"/>
        <xdr:cNvSpPr txBox="1"/>
      </xdr:nvSpPr>
      <xdr:spPr>
        <a:xfrm>
          <a:off x="13500744" y="1360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8" name="正方形/長方形 6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9" name="正方形/長方形 64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0" name="正方形/長方形 64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1" name="正方形/長方形 65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2" name="正方形/長方形 65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3" name="正方形/長方形 65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4" name="正方形/長方形 65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5" name="正方形/長方形 65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6" name="テキスト ボックス 65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7" name="直線コネクタ 65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8" name="直線コネクタ 65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9" name="テキスト ボックス 65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0" name="直線コネクタ 65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1" name="テキスト ボックス 66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2" name="直線コネクタ 66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3" name="テキスト ボックス 66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4" name="直線コネクタ 66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5" name="テキスト ボックス 66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6" name="直線コネクタ 66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7" name="テキスト ボックス 66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8" name="直線コネクタ 66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9" name="テキスト ボックス 66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91439</xdr:rowOff>
    </xdr:from>
    <xdr:to>
      <xdr:col>116</xdr:col>
      <xdr:colOff>62864</xdr:colOff>
      <xdr:row>86</xdr:row>
      <xdr:rowOff>102870</xdr:rowOff>
    </xdr:to>
    <xdr:cxnSp macro="">
      <xdr:nvCxnSpPr>
        <xdr:cNvPr id="671" name="直線コネクタ 670"/>
        <xdr:cNvCxnSpPr/>
      </xdr:nvCxnSpPr>
      <xdr:spPr>
        <a:xfrm flipV="1">
          <a:off x="22160864" y="13293089"/>
          <a:ext cx="0" cy="155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672" name="【消防施設】&#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673" name="直線コネクタ 672"/>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38116</xdr:rowOff>
    </xdr:from>
    <xdr:ext cx="469744" cy="259045"/>
    <xdr:sp macro="" textlink="">
      <xdr:nvSpPr>
        <xdr:cNvPr id="674" name="【消防施設】&#10;一人当たり面積最大値テキスト"/>
        <xdr:cNvSpPr txBox="1"/>
      </xdr:nvSpPr>
      <xdr:spPr>
        <a:xfrm>
          <a:off x="22199600" y="1306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91439</xdr:rowOff>
    </xdr:from>
    <xdr:to>
      <xdr:col>116</xdr:col>
      <xdr:colOff>152400</xdr:colOff>
      <xdr:row>77</xdr:row>
      <xdr:rowOff>91439</xdr:rowOff>
    </xdr:to>
    <xdr:cxnSp macro="">
      <xdr:nvCxnSpPr>
        <xdr:cNvPr id="675" name="直線コネクタ 674"/>
        <xdr:cNvCxnSpPr/>
      </xdr:nvCxnSpPr>
      <xdr:spPr>
        <a:xfrm>
          <a:off x="22072600" y="1329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152416</xdr:rowOff>
    </xdr:from>
    <xdr:ext cx="469744" cy="259045"/>
    <xdr:sp macro="" textlink="">
      <xdr:nvSpPr>
        <xdr:cNvPr id="676" name="【消防施設】&#10;一人当たり面積平均値テキスト"/>
        <xdr:cNvSpPr txBox="1"/>
      </xdr:nvSpPr>
      <xdr:spPr>
        <a:xfrm>
          <a:off x="22199600" y="14554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2539</xdr:rowOff>
    </xdr:from>
    <xdr:to>
      <xdr:col>116</xdr:col>
      <xdr:colOff>114300</xdr:colOff>
      <xdr:row>85</xdr:row>
      <xdr:rowOff>104139</xdr:rowOff>
    </xdr:to>
    <xdr:sp macro="" textlink="">
      <xdr:nvSpPr>
        <xdr:cNvPr id="677" name="フローチャート: 判断 676"/>
        <xdr:cNvSpPr/>
      </xdr:nvSpPr>
      <xdr:spPr>
        <a:xfrm>
          <a:off x="221107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10161</xdr:rowOff>
    </xdr:from>
    <xdr:to>
      <xdr:col>112</xdr:col>
      <xdr:colOff>38100</xdr:colOff>
      <xdr:row>85</xdr:row>
      <xdr:rowOff>111761</xdr:rowOff>
    </xdr:to>
    <xdr:sp macro="" textlink="">
      <xdr:nvSpPr>
        <xdr:cNvPr id="678" name="フローチャート: 判断 677"/>
        <xdr:cNvSpPr/>
      </xdr:nvSpPr>
      <xdr:spPr>
        <a:xfrm>
          <a:off x="21272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13970</xdr:rowOff>
    </xdr:from>
    <xdr:to>
      <xdr:col>107</xdr:col>
      <xdr:colOff>101600</xdr:colOff>
      <xdr:row>85</xdr:row>
      <xdr:rowOff>115570</xdr:rowOff>
    </xdr:to>
    <xdr:sp macro="" textlink="">
      <xdr:nvSpPr>
        <xdr:cNvPr id="679" name="フローチャート: 判断 678"/>
        <xdr:cNvSpPr/>
      </xdr:nvSpPr>
      <xdr:spPr>
        <a:xfrm>
          <a:off x="20383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40639</xdr:rowOff>
    </xdr:from>
    <xdr:to>
      <xdr:col>102</xdr:col>
      <xdr:colOff>165100</xdr:colOff>
      <xdr:row>85</xdr:row>
      <xdr:rowOff>142239</xdr:rowOff>
    </xdr:to>
    <xdr:sp macro="" textlink="">
      <xdr:nvSpPr>
        <xdr:cNvPr id="680" name="フローチャート: 判断 679"/>
        <xdr:cNvSpPr/>
      </xdr:nvSpPr>
      <xdr:spPr>
        <a:xfrm>
          <a:off x="19494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52070</xdr:rowOff>
    </xdr:from>
    <xdr:to>
      <xdr:col>98</xdr:col>
      <xdr:colOff>38100</xdr:colOff>
      <xdr:row>85</xdr:row>
      <xdr:rowOff>153670</xdr:rowOff>
    </xdr:to>
    <xdr:sp macro="" textlink="">
      <xdr:nvSpPr>
        <xdr:cNvPr id="681" name="フローチャート: 判断 680"/>
        <xdr:cNvSpPr/>
      </xdr:nvSpPr>
      <xdr:spPr>
        <a:xfrm>
          <a:off x="18605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2" name="テキスト ボックス 68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3" name="テキスト ボックス 68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4" name="テキスト ボックス 68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5" name="テキスト ボックス 68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6" name="テキスト ボックス 68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59689</xdr:rowOff>
    </xdr:from>
    <xdr:to>
      <xdr:col>107</xdr:col>
      <xdr:colOff>101600</xdr:colOff>
      <xdr:row>85</xdr:row>
      <xdr:rowOff>161289</xdr:rowOff>
    </xdr:to>
    <xdr:sp macro="" textlink="">
      <xdr:nvSpPr>
        <xdr:cNvPr id="687" name="楕円 686"/>
        <xdr:cNvSpPr/>
      </xdr:nvSpPr>
      <xdr:spPr>
        <a:xfrm>
          <a:off x="20383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82550</xdr:rowOff>
    </xdr:from>
    <xdr:to>
      <xdr:col>102</xdr:col>
      <xdr:colOff>165100</xdr:colOff>
      <xdr:row>86</xdr:row>
      <xdr:rowOff>12700</xdr:rowOff>
    </xdr:to>
    <xdr:sp macro="" textlink="">
      <xdr:nvSpPr>
        <xdr:cNvPr id="688" name="楕円 687"/>
        <xdr:cNvSpPr/>
      </xdr:nvSpPr>
      <xdr:spPr>
        <a:xfrm>
          <a:off x="19494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110489</xdr:rowOff>
    </xdr:from>
    <xdr:to>
      <xdr:col>107</xdr:col>
      <xdr:colOff>50800</xdr:colOff>
      <xdr:row>85</xdr:row>
      <xdr:rowOff>133350</xdr:rowOff>
    </xdr:to>
    <xdr:cxnSp macro="">
      <xdr:nvCxnSpPr>
        <xdr:cNvPr id="689" name="直線コネクタ 688"/>
        <xdr:cNvCxnSpPr/>
      </xdr:nvCxnSpPr>
      <xdr:spPr>
        <a:xfrm flipV="1">
          <a:off x="19545300" y="146837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128288</xdr:rowOff>
    </xdr:from>
    <xdr:ext cx="469744" cy="259045"/>
    <xdr:sp macro="" textlink="">
      <xdr:nvSpPr>
        <xdr:cNvPr id="690" name="n_1aveValue【消防施設】&#10;一人当たり面積"/>
        <xdr:cNvSpPr txBox="1"/>
      </xdr:nvSpPr>
      <xdr:spPr>
        <a:xfrm>
          <a:off x="210757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132097</xdr:rowOff>
    </xdr:from>
    <xdr:ext cx="469744" cy="259045"/>
    <xdr:sp macro="" textlink="">
      <xdr:nvSpPr>
        <xdr:cNvPr id="691" name="n_2aveValue【消防施設】&#10;一人当たり面積"/>
        <xdr:cNvSpPr txBox="1"/>
      </xdr:nvSpPr>
      <xdr:spPr>
        <a:xfrm>
          <a:off x="20199427" y="1436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158766</xdr:rowOff>
    </xdr:from>
    <xdr:ext cx="469744" cy="259045"/>
    <xdr:sp macro="" textlink="">
      <xdr:nvSpPr>
        <xdr:cNvPr id="692" name="n_3aveValue【消防施設】&#10;一人当たり面積"/>
        <xdr:cNvSpPr txBox="1"/>
      </xdr:nvSpPr>
      <xdr:spPr>
        <a:xfrm>
          <a:off x="19310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170197</xdr:rowOff>
    </xdr:from>
    <xdr:ext cx="469744" cy="259045"/>
    <xdr:sp macro="" textlink="">
      <xdr:nvSpPr>
        <xdr:cNvPr id="693" name="n_4aveValue【消防施設】&#10;一人当たり面積"/>
        <xdr:cNvSpPr txBox="1"/>
      </xdr:nvSpPr>
      <xdr:spPr>
        <a:xfrm>
          <a:off x="18421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152416</xdr:rowOff>
    </xdr:from>
    <xdr:ext cx="469744" cy="259045"/>
    <xdr:sp macro="" textlink="">
      <xdr:nvSpPr>
        <xdr:cNvPr id="694" name="n_2mainValue【消防施設】&#10;一人当たり面積"/>
        <xdr:cNvSpPr txBox="1"/>
      </xdr:nvSpPr>
      <xdr:spPr>
        <a:xfrm>
          <a:off x="201994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3827</xdr:rowOff>
    </xdr:from>
    <xdr:ext cx="469744" cy="259045"/>
    <xdr:sp macro="" textlink="">
      <xdr:nvSpPr>
        <xdr:cNvPr id="695" name="n_3mainValue【消防施設】&#10;一人当たり面積"/>
        <xdr:cNvSpPr txBox="1"/>
      </xdr:nvSpPr>
      <xdr:spPr>
        <a:xfrm>
          <a:off x="19310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6" name="正方形/長方形 69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7" name="正方形/長方形 69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8" name="正方形/長方形 69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9" name="正方形/長方形 69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0" name="正方形/長方形 69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1" name="正方形/長方形 70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2" name="正方形/長方形 70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3" name="正方形/長方形 70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4" name="テキスト ボックス 70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5" name="直線コネクタ 70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6" name="テキスト ボックス 70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7" name="直線コネクタ 70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08" name="テキスト ボックス 70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9" name="直線コネクタ 70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0" name="テキスト ボックス 70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1" name="直線コネクタ 71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2" name="テキスト ボックス 71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3" name="直線コネクタ 71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4" name="テキスト ボックス 71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5" name="直線コネクタ 71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6" name="テキスト ボックス 71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7" name="直線コネクタ 71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18" name="テキスト ボックス 71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9" name="直線コネクタ 71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167639</xdr:rowOff>
    </xdr:from>
    <xdr:to>
      <xdr:col>85</xdr:col>
      <xdr:colOff>126364</xdr:colOff>
      <xdr:row>109</xdr:row>
      <xdr:rowOff>35379</xdr:rowOff>
    </xdr:to>
    <xdr:cxnSp macro="">
      <xdr:nvCxnSpPr>
        <xdr:cNvPr id="721" name="直線コネクタ 720"/>
        <xdr:cNvCxnSpPr/>
      </xdr:nvCxnSpPr>
      <xdr:spPr>
        <a:xfrm flipV="1">
          <a:off x="16318864" y="17141189"/>
          <a:ext cx="0" cy="158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22"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23" name="直線コネクタ 722"/>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114316</xdr:rowOff>
    </xdr:from>
    <xdr:ext cx="340478" cy="259045"/>
    <xdr:sp macro="" textlink="">
      <xdr:nvSpPr>
        <xdr:cNvPr id="724" name="【庁舎】&#10;有形固定資産減価償却率最大値テキスト"/>
        <xdr:cNvSpPr txBox="1"/>
      </xdr:nvSpPr>
      <xdr:spPr>
        <a:xfrm>
          <a:off x="16357600" y="169164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167639</xdr:rowOff>
    </xdr:from>
    <xdr:to>
      <xdr:col>86</xdr:col>
      <xdr:colOff>25400</xdr:colOff>
      <xdr:row>99</xdr:row>
      <xdr:rowOff>167639</xdr:rowOff>
    </xdr:to>
    <xdr:cxnSp macro="">
      <xdr:nvCxnSpPr>
        <xdr:cNvPr id="725" name="直線コネクタ 724"/>
        <xdr:cNvCxnSpPr/>
      </xdr:nvCxnSpPr>
      <xdr:spPr>
        <a:xfrm>
          <a:off x="16230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139354</xdr:rowOff>
    </xdr:from>
    <xdr:ext cx="405111" cy="259045"/>
    <xdr:sp macro="" textlink="">
      <xdr:nvSpPr>
        <xdr:cNvPr id="726" name="【庁舎】&#10;有形固定資産減価償却率平均値テキスト"/>
        <xdr:cNvSpPr txBox="1"/>
      </xdr:nvSpPr>
      <xdr:spPr>
        <a:xfrm>
          <a:off x="16357600" y="1779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160927</xdr:rowOff>
    </xdr:from>
    <xdr:to>
      <xdr:col>85</xdr:col>
      <xdr:colOff>177800</xdr:colOff>
      <xdr:row>104</xdr:row>
      <xdr:rowOff>91077</xdr:rowOff>
    </xdr:to>
    <xdr:sp macro="" textlink="">
      <xdr:nvSpPr>
        <xdr:cNvPr id="727" name="フローチャート: 判断 726"/>
        <xdr:cNvSpPr/>
      </xdr:nvSpPr>
      <xdr:spPr>
        <a:xfrm>
          <a:off x="16268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728" name="フローチャート: 判断 727"/>
        <xdr:cNvSpPr/>
      </xdr:nvSpPr>
      <xdr:spPr>
        <a:xfrm>
          <a:off x="15430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729" name="フローチャート: 判断 728"/>
        <xdr:cNvSpPr/>
      </xdr:nvSpPr>
      <xdr:spPr>
        <a:xfrm>
          <a:off x="14541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152763</xdr:rowOff>
    </xdr:from>
    <xdr:to>
      <xdr:col>72</xdr:col>
      <xdr:colOff>38100</xdr:colOff>
      <xdr:row>104</xdr:row>
      <xdr:rowOff>82913</xdr:rowOff>
    </xdr:to>
    <xdr:sp macro="" textlink="">
      <xdr:nvSpPr>
        <xdr:cNvPr id="730" name="フローチャート: 判断 729"/>
        <xdr:cNvSpPr/>
      </xdr:nvSpPr>
      <xdr:spPr>
        <a:xfrm>
          <a:off x="13652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xdr:rowOff>
    </xdr:from>
    <xdr:to>
      <xdr:col>67</xdr:col>
      <xdr:colOff>101600</xdr:colOff>
      <xdr:row>104</xdr:row>
      <xdr:rowOff>117202</xdr:rowOff>
    </xdr:to>
    <xdr:sp macro="" textlink="">
      <xdr:nvSpPr>
        <xdr:cNvPr id="731" name="フローチャート: 判断 730"/>
        <xdr:cNvSpPr/>
      </xdr:nvSpPr>
      <xdr:spPr>
        <a:xfrm>
          <a:off x="12763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2" name="テキスト ボックス 73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3" name="テキスト ボックス 73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4" name="テキスト ボックス 73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5" name="テキスト ボックス 73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6" name="テキスト ボックス 73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129902</xdr:rowOff>
    </xdr:from>
    <xdr:to>
      <xdr:col>76</xdr:col>
      <xdr:colOff>165100</xdr:colOff>
      <xdr:row>106</xdr:row>
      <xdr:rowOff>60052</xdr:rowOff>
    </xdr:to>
    <xdr:sp macro="" textlink="">
      <xdr:nvSpPr>
        <xdr:cNvPr id="737" name="楕円 736"/>
        <xdr:cNvSpPr/>
      </xdr:nvSpPr>
      <xdr:spPr>
        <a:xfrm>
          <a:off x="14541500" y="181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98879</xdr:rowOff>
    </xdr:from>
    <xdr:to>
      <xdr:col>72</xdr:col>
      <xdr:colOff>38100</xdr:colOff>
      <xdr:row>106</xdr:row>
      <xdr:rowOff>29029</xdr:rowOff>
    </xdr:to>
    <xdr:sp macro="" textlink="">
      <xdr:nvSpPr>
        <xdr:cNvPr id="738" name="楕円 737"/>
        <xdr:cNvSpPr/>
      </xdr:nvSpPr>
      <xdr:spPr>
        <a:xfrm>
          <a:off x="136525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149679</xdr:rowOff>
    </xdr:from>
    <xdr:to>
      <xdr:col>76</xdr:col>
      <xdr:colOff>114300</xdr:colOff>
      <xdr:row>106</xdr:row>
      <xdr:rowOff>9252</xdr:rowOff>
    </xdr:to>
    <xdr:cxnSp macro="">
      <xdr:nvCxnSpPr>
        <xdr:cNvPr id="739" name="直線コネクタ 738"/>
        <xdr:cNvCxnSpPr/>
      </xdr:nvCxnSpPr>
      <xdr:spPr>
        <a:xfrm>
          <a:off x="13703300" y="18151929"/>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74947</xdr:rowOff>
    </xdr:from>
    <xdr:ext cx="405111" cy="259045"/>
    <xdr:sp macro="" textlink="">
      <xdr:nvSpPr>
        <xdr:cNvPr id="740" name="n_1aveValue【庁舎】&#10;有形固定資産減価償却率"/>
        <xdr:cNvSpPr txBox="1"/>
      </xdr:nvSpPr>
      <xdr:spPr>
        <a:xfrm>
          <a:off x="152660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97807</xdr:rowOff>
    </xdr:from>
    <xdr:ext cx="405111" cy="259045"/>
    <xdr:sp macro="" textlink="">
      <xdr:nvSpPr>
        <xdr:cNvPr id="741" name="n_2aveValue【庁舎】&#10;有形固定資産減価償却率"/>
        <xdr:cNvSpPr txBox="1"/>
      </xdr:nvSpPr>
      <xdr:spPr>
        <a:xfrm>
          <a:off x="14389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99440</xdr:rowOff>
    </xdr:from>
    <xdr:ext cx="405111" cy="259045"/>
    <xdr:sp macro="" textlink="">
      <xdr:nvSpPr>
        <xdr:cNvPr id="742" name="n_3aveValue【庁舎】&#10;有形固定資産減価償却率"/>
        <xdr:cNvSpPr txBox="1"/>
      </xdr:nvSpPr>
      <xdr:spPr>
        <a:xfrm>
          <a:off x="135007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133729</xdr:rowOff>
    </xdr:from>
    <xdr:ext cx="405111" cy="259045"/>
    <xdr:sp macro="" textlink="">
      <xdr:nvSpPr>
        <xdr:cNvPr id="743" name="n_4aveValue【庁舎】&#10;有形固定資産減価償却率"/>
        <xdr:cNvSpPr txBox="1"/>
      </xdr:nvSpPr>
      <xdr:spPr>
        <a:xfrm>
          <a:off x="12611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51179</xdr:rowOff>
    </xdr:from>
    <xdr:ext cx="405111" cy="259045"/>
    <xdr:sp macro="" textlink="">
      <xdr:nvSpPr>
        <xdr:cNvPr id="744" name="n_2mainValue【庁舎】&#10;有形固定資産減価償却率"/>
        <xdr:cNvSpPr txBox="1"/>
      </xdr:nvSpPr>
      <xdr:spPr>
        <a:xfrm>
          <a:off x="14389744" y="1822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20156</xdr:rowOff>
    </xdr:from>
    <xdr:ext cx="405111" cy="259045"/>
    <xdr:sp macro="" textlink="">
      <xdr:nvSpPr>
        <xdr:cNvPr id="745" name="n_3mainValue【庁舎】&#10;有形固定資産減価償却率"/>
        <xdr:cNvSpPr txBox="1"/>
      </xdr:nvSpPr>
      <xdr:spPr>
        <a:xfrm>
          <a:off x="13500744" y="1819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6" name="正方形/長方形 7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7" name="正方形/長方形 7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8" name="正方形/長方形 7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9" name="正方形/長方形 7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0" name="正方形/長方形 7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1" name="正方形/長方形 7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2" name="正方形/長方形 7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3" name="正方形/長方形 75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4" name="テキスト ボックス 75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5" name="直線コネクタ 75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56" name="直線コネクタ 75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57" name="テキスト ボックス 75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8" name="直線コネクタ 75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9" name="テキスト ボックス 75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60" name="直線コネクタ 75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61" name="テキスト ボックス 76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62" name="直線コネクタ 76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63" name="テキスト ボックス 76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4" name="直線コネクタ 76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65" name="テキスト ボックス 76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6" name="直線コネクタ 76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7" name="テキスト ボックス 76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108</xdr:row>
      <xdr:rowOff>148589</xdr:rowOff>
    </xdr:to>
    <xdr:cxnSp macro="">
      <xdr:nvCxnSpPr>
        <xdr:cNvPr id="769" name="直線コネクタ 768"/>
        <xdr:cNvCxnSpPr/>
      </xdr:nvCxnSpPr>
      <xdr:spPr>
        <a:xfrm flipV="1">
          <a:off x="22160864" y="1726692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152416</xdr:rowOff>
    </xdr:from>
    <xdr:ext cx="469744" cy="259045"/>
    <xdr:sp macro="" textlink="">
      <xdr:nvSpPr>
        <xdr:cNvPr id="770" name="【庁舎】&#10;一人当たり面積最小値テキスト"/>
        <xdr:cNvSpPr txBox="1"/>
      </xdr:nvSpPr>
      <xdr:spPr>
        <a:xfrm>
          <a:off x="22199600"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148589</xdr:rowOff>
    </xdr:from>
    <xdr:to>
      <xdr:col>116</xdr:col>
      <xdr:colOff>152400</xdr:colOff>
      <xdr:row>108</xdr:row>
      <xdr:rowOff>148589</xdr:rowOff>
    </xdr:to>
    <xdr:cxnSp macro="">
      <xdr:nvCxnSpPr>
        <xdr:cNvPr id="771" name="直線コネクタ 770"/>
        <xdr:cNvCxnSpPr/>
      </xdr:nvCxnSpPr>
      <xdr:spPr>
        <a:xfrm>
          <a:off x="22072600" y="1866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772" name="【庁舎】&#10;一人当たり面積最大値テキスト"/>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773" name="直線コネクタ 772"/>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163847</xdr:rowOff>
    </xdr:from>
    <xdr:ext cx="469744" cy="259045"/>
    <xdr:sp macro="" textlink="">
      <xdr:nvSpPr>
        <xdr:cNvPr id="774" name="【庁舎】&#10;一人当たり面積平均値テキスト"/>
        <xdr:cNvSpPr txBox="1"/>
      </xdr:nvSpPr>
      <xdr:spPr>
        <a:xfrm>
          <a:off x="22199600" y="1799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775" name="フローチャート: 判断 774"/>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21589</xdr:rowOff>
    </xdr:from>
    <xdr:to>
      <xdr:col>112</xdr:col>
      <xdr:colOff>38100</xdr:colOff>
      <xdr:row>105</xdr:row>
      <xdr:rowOff>123189</xdr:rowOff>
    </xdr:to>
    <xdr:sp macro="" textlink="">
      <xdr:nvSpPr>
        <xdr:cNvPr id="776" name="フローチャート: 判断 775"/>
        <xdr:cNvSpPr/>
      </xdr:nvSpPr>
      <xdr:spPr>
        <a:xfrm>
          <a:off x="21272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33020</xdr:rowOff>
    </xdr:from>
    <xdr:to>
      <xdr:col>107</xdr:col>
      <xdr:colOff>101600</xdr:colOff>
      <xdr:row>105</xdr:row>
      <xdr:rowOff>134620</xdr:rowOff>
    </xdr:to>
    <xdr:sp macro="" textlink="">
      <xdr:nvSpPr>
        <xdr:cNvPr id="777" name="フローチャート: 判断 776"/>
        <xdr:cNvSpPr/>
      </xdr:nvSpPr>
      <xdr:spPr>
        <a:xfrm>
          <a:off x="20383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44450</xdr:rowOff>
    </xdr:from>
    <xdr:to>
      <xdr:col>102</xdr:col>
      <xdr:colOff>165100</xdr:colOff>
      <xdr:row>105</xdr:row>
      <xdr:rowOff>146050</xdr:rowOff>
    </xdr:to>
    <xdr:sp macro="" textlink="">
      <xdr:nvSpPr>
        <xdr:cNvPr id="778" name="フローチャート: 判断 777"/>
        <xdr:cNvSpPr/>
      </xdr:nvSpPr>
      <xdr:spPr>
        <a:xfrm>
          <a:off x="19494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59689</xdr:rowOff>
    </xdr:from>
    <xdr:to>
      <xdr:col>98</xdr:col>
      <xdr:colOff>38100</xdr:colOff>
      <xdr:row>105</xdr:row>
      <xdr:rowOff>161289</xdr:rowOff>
    </xdr:to>
    <xdr:sp macro="" textlink="">
      <xdr:nvSpPr>
        <xdr:cNvPr id="779" name="フローチャート: 判断 778"/>
        <xdr:cNvSpPr/>
      </xdr:nvSpPr>
      <xdr:spPr>
        <a:xfrm>
          <a:off x="18605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0" name="テキスト ボックス 77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1" name="テキスト ボックス 78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2" name="テキスト ボックス 78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3" name="テキスト ボックス 78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4" name="テキスト ボックス 78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59689</xdr:rowOff>
    </xdr:from>
    <xdr:to>
      <xdr:col>107</xdr:col>
      <xdr:colOff>101600</xdr:colOff>
      <xdr:row>105</xdr:row>
      <xdr:rowOff>161289</xdr:rowOff>
    </xdr:to>
    <xdr:sp macro="" textlink="">
      <xdr:nvSpPr>
        <xdr:cNvPr id="785" name="楕円 784"/>
        <xdr:cNvSpPr/>
      </xdr:nvSpPr>
      <xdr:spPr>
        <a:xfrm>
          <a:off x="20383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59689</xdr:rowOff>
    </xdr:from>
    <xdr:to>
      <xdr:col>102</xdr:col>
      <xdr:colOff>165100</xdr:colOff>
      <xdr:row>105</xdr:row>
      <xdr:rowOff>161289</xdr:rowOff>
    </xdr:to>
    <xdr:sp macro="" textlink="">
      <xdr:nvSpPr>
        <xdr:cNvPr id="786" name="楕円 785"/>
        <xdr:cNvSpPr/>
      </xdr:nvSpPr>
      <xdr:spPr>
        <a:xfrm>
          <a:off x="19494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110489</xdr:rowOff>
    </xdr:from>
    <xdr:to>
      <xdr:col>107</xdr:col>
      <xdr:colOff>50800</xdr:colOff>
      <xdr:row>105</xdr:row>
      <xdr:rowOff>110489</xdr:rowOff>
    </xdr:to>
    <xdr:cxnSp macro="">
      <xdr:nvCxnSpPr>
        <xdr:cNvPr id="787" name="直線コネクタ 786"/>
        <xdr:cNvCxnSpPr/>
      </xdr:nvCxnSpPr>
      <xdr:spPr>
        <a:xfrm>
          <a:off x="19545300" y="18112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139716</xdr:rowOff>
    </xdr:from>
    <xdr:ext cx="469744" cy="259045"/>
    <xdr:sp macro="" textlink="">
      <xdr:nvSpPr>
        <xdr:cNvPr id="788" name="n_1aveValue【庁舎】&#10;一人当たり面積"/>
        <xdr:cNvSpPr txBox="1"/>
      </xdr:nvSpPr>
      <xdr:spPr>
        <a:xfrm>
          <a:off x="210757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151147</xdr:rowOff>
    </xdr:from>
    <xdr:ext cx="469744" cy="259045"/>
    <xdr:sp macro="" textlink="">
      <xdr:nvSpPr>
        <xdr:cNvPr id="789" name="n_2aveValue【庁舎】&#10;一人当たり面積"/>
        <xdr:cNvSpPr txBox="1"/>
      </xdr:nvSpPr>
      <xdr:spPr>
        <a:xfrm>
          <a:off x="20199427" y="1781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162577</xdr:rowOff>
    </xdr:from>
    <xdr:ext cx="469744" cy="259045"/>
    <xdr:sp macro="" textlink="">
      <xdr:nvSpPr>
        <xdr:cNvPr id="790" name="n_3aveValue【庁舎】&#10;一人当たり面積"/>
        <xdr:cNvSpPr txBox="1"/>
      </xdr:nvSpPr>
      <xdr:spPr>
        <a:xfrm>
          <a:off x="19310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6366</xdr:rowOff>
    </xdr:from>
    <xdr:ext cx="469744" cy="259045"/>
    <xdr:sp macro="" textlink="">
      <xdr:nvSpPr>
        <xdr:cNvPr id="791" name="n_4aveValue【庁舎】&#10;一人当たり面積"/>
        <xdr:cNvSpPr txBox="1"/>
      </xdr:nvSpPr>
      <xdr:spPr>
        <a:xfrm>
          <a:off x="18421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152416</xdr:rowOff>
    </xdr:from>
    <xdr:ext cx="469744" cy="259045"/>
    <xdr:sp macro="" textlink="">
      <xdr:nvSpPr>
        <xdr:cNvPr id="792" name="n_2mainValue【庁舎】&#10;一人当たり面積"/>
        <xdr:cNvSpPr txBox="1"/>
      </xdr:nvSpPr>
      <xdr:spPr>
        <a:xfrm>
          <a:off x="201994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152416</xdr:rowOff>
    </xdr:from>
    <xdr:ext cx="469744" cy="259045"/>
    <xdr:sp macro="" textlink="">
      <xdr:nvSpPr>
        <xdr:cNvPr id="793" name="n_3mainValue【庁舎】&#10;一人当たり面積"/>
        <xdr:cNvSpPr txBox="1"/>
      </xdr:nvSpPr>
      <xdr:spPr>
        <a:xfrm>
          <a:off x="193104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4" name="正方形/長方形 7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5" name="正方形/長方形 7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6" name="テキスト ボックス 79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有形固定資産減価償却率は、福祉施設、一般廃棄物処理施設、保健センター・保健所、庁舎などが類似団体内平均値を上回っている。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こうした施設では、大規模な改修まで整備ができなかったことにより、老朽化が進んでいる状況となっている。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のため、施設利用状況や運営経費などを比較することで費用対効果も含め適正な施設の規模を把握し、今後は公共施設等総合管理計画などに基づき、市民サービスの低下をまねかないように公共施設等の適正な管理に努めていく。</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なお、平成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年度及び令和元年度決算に係る固定資産台帳については、令和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月</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日時点で未整備であるため、平成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年度及び令和元年度の本市の数値は表示していない。</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大阪府泉佐野市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100,420
98,257
56.51
94,267,543
93,984,764
133,171
23,272,374
63,086,141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79.3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[0.95]</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関西国際空港（以下「空港」）の関連事業所等からの固定資産税等により類似団体内平均値を上回る税収があることから、財政力指数は高く、</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0.95</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となっている。 </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59972</xdr:rowOff>
    </xdr:from>
    <xdr:to>
      <xdr:col>23</xdr:col>
      <xdr:colOff>133350</xdr:colOff>
      <xdr:row>40</xdr:row>
      <xdr:rowOff>59972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179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24288</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59972</xdr:rowOff>
    </xdr:from>
    <xdr:to>
      <xdr:col>19</xdr:col>
      <xdr:colOff>133350</xdr:colOff>
      <xdr:row>40</xdr:row>
      <xdr:rowOff>59972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917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138588</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59972</xdr:rowOff>
    </xdr:from>
    <xdr:to>
      <xdr:col>15</xdr:col>
      <xdr:colOff>82550</xdr:colOff>
      <xdr:row>40</xdr:row>
      <xdr:rowOff>73378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9179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73378</xdr:rowOff>
    </xdr:from>
    <xdr:to>
      <xdr:col>11</xdr:col>
      <xdr:colOff>31750</xdr:colOff>
      <xdr:row>40</xdr:row>
      <xdr:rowOff>73378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9313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79022</xdr:rowOff>
    </xdr:from>
    <xdr:to>
      <xdr:col>7</xdr:col>
      <xdr:colOff>31750</xdr:colOff>
      <xdr:row>42</xdr:row>
      <xdr:rowOff>9172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165399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9172</xdr:rowOff>
    </xdr:from>
    <xdr:to>
      <xdr:col>23</xdr:col>
      <xdr:colOff>184150</xdr:colOff>
      <xdr:row>40</xdr:row>
      <xdr:rowOff>110772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25699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71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9172</xdr:rowOff>
    </xdr:from>
    <xdr:to>
      <xdr:col>19</xdr:col>
      <xdr:colOff>184150</xdr:colOff>
      <xdr:row>40</xdr:row>
      <xdr:rowOff>110772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120949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3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9172</xdr:rowOff>
    </xdr:from>
    <xdr:to>
      <xdr:col>15</xdr:col>
      <xdr:colOff>133350</xdr:colOff>
      <xdr:row>40</xdr:row>
      <xdr:rowOff>110772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120949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22578</xdr:rowOff>
    </xdr:from>
    <xdr:to>
      <xdr:col>11</xdr:col>
      <xdr:colOff>82550</xdr:colOff>
      <xdr:row>40</xdr:row>
      <xdr:rowOff>124178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134355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22578</xdr:rowOff>
    </xdr:from>
    <xdr:to>
      <xdr:col>7</xdr:col>
      <xdr:colOff>31750</xdr:colOff>
      <xdr:row>40</xdr:row>
      <xdr:rowOff>124178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134355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[103.1%]</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歳出面では、</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物件費が増加した</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ものの、</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公債費</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が減少となり、歳入面で市税が増加となったことで、トータルでは昨年度に比べて、</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1.7</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ポイントの改善となったものである。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経常収支比率の構成比では、類似団体内平均値と比較して公債費が著しく高い水準となっている。</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令和元年</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12</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月に策定した</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中期財政運営方針（令和</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6</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年度）に基づき、地方債の繰上償還や遊休土地の積極的な売却など、今後も健全な財政運営に努め、財政構造の弾力性について改善を図る。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163068</xdr:rowOff>
    </xdr:from>
    <xdr:to>
      <xdr:col>23</xdr:col>
      <xdr:colOff>133350</xdr:colOff>
      <xdr:row>65</xdr:row>
      <xdr:rowOff>41656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78618"/>
          <a:ext cx="0" cy="9072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13733</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15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41656</xdr:rowOff>
    </xdr:from>
    <xdr:to>
      <xdr:col>24</xdr:col>
      <xdr:colOff>12700</xdr:colOff>
      <xdr:row>65</xdr:row>
      <xdr:rowOff>41656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1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77995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2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163068</xdr:rowOff>
    </xdr:from>
    <xdr:to>
      <xdr:col>24</xdr:col>
      <xdr:colOff>12700</xdr:colOff>
      <xdr:row>59</xdr:row>
      <xdr:rowOff>163068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7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41656</xdr:rowOff>
    </xdr:from>
    <xdr:to>
      <xdr:col>23</xdr:col>
      <xdr:colOff>133350</xdr:colOff>
      <xdr:row>65</xdr:row>
      <xdr:rowOff>123698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185906"/>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97045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55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123698</xdr:rowOff>
    </xdr:from>
    <xdr:to>
      <xdr:col>19</xdr:col>
      <xdr:colOff>133350</xdr:colOff>
      <xdr:row>67</xdr:row>
      <xdr:rowOff>12446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267948"/>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61214</xdr:rowOff>
    </xdr:from>
    <xdr:to>
      <xdr:col>19</xdr:col>
      <xdr:colOff>184150</xdr:colOff>
      <xdr:row>62</xdr:row>
      <xdr:rowOff>162814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1541</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459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70612</xdr:rowOff>
    </xdr:from>
    <xdr:to>
      <xdr:col>15</xdr:col>
      <xdr:colOff>82550</xdr:colOff>
      <xdr:row>67</xdr:row>
      <xdr:rowOff>12446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214862"/>
          <a:ext cx="889000" cy="28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41910</xdr:rowOff>
    </xdr:from>
    <xdr:to>
      <xdr:col>15</xdr:col>
      <xdr:colOff>133350</xdr:colOff>
      <xdr:row>62</xdr:row>
      <xdr:rowOff>143510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153687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70612</xdr:rowOff>
    </xdr:from>
    <xdr:to>
      <xdr:col>11</xdr:col>
      <xdr:colOff>31750</xdr:colOff>
      <xdr:row>65</xdr:row>
      <xdr:rowOff>75438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21486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46736</xdr:rowOff>
    </xdr:from>
    <xdr:to>
      <xdr:col>11</xdr:col>
      <xdr:colOff>82550</xdr:colOff>
      <xdr:row>62</xdr:row>
      <xdr:rowOff>148336</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158513</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107188</xdr:rowOff>
    </xdr:from>
    <xdr:to>
      <xdr:col>7</xdr:col>
      <xdr:colOff>31750</xdr:colOff>
      <xdr:row>62</xdr:row>
      <xdr:rowOff>37338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47515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162306</xdr:rowOff>
    </xdr:from>
    <xdr:to>
      <xdr:col>23</xdr:col>
      <xdr:colOff>184150</xdr:colOff>
      <xdr:row>65</xdr:row>
      <xdr:rowOff>92456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58183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030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72898</xdr:rowOff>
    </xdr:from>
    <xdr:to>
      <xdr:col>19</xdr:col>
      <xdr:colOff>184150</xdr:colOff>
      <xdr:row>66</xdr:row>
      <xdr:rowOff>3048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159275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303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133096</xdr:rowOff>
    </xdr:from>
    <xdr:to>
      <xdr:col>15</xdr:col>
      <xdr:colOff>133350</xdr:colOff>
      <xdr:row>67</xdr:row>
      <xdr:rowOff>63246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44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48023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53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19812</xdr:rowOff>
    </xdr:from>
    <xdr:to>
      <xdr:col>11</xdr:col>
      <xdr:colOff>82550</xdr:colOff>
      <xdr:row>65</xdr:row>
      <xdr:rowOff>121412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106189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24638</xdr:rowOff>
    </xdr:from>
    <xdr:to>
      <xdr:col>7</xdr:col>
      <xdr:colOff>31750</xdr:colOff>
      <xdr:row>65</xdr:row>
      <xdr:rowOff>126238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111015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[161,641</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これまで取り組んできた職員定員の削減や</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27</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年</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4</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月以降も継続している一般職の給与カット（</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4</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9</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などの効果で人件費は類似団体内平均値より低い</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が</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、物件費は委託料の増などで増加傾向にあり、</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年度はふるさと応援寄附に係る経費が</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減少したものの、</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全体としては類似団体内平均値より高い水準となっている。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今後も中期財政運営方針等に基づき人件費の適正化に努めるが、これと並行して事務の委託化の推進に伴う物件費の増加が見込まれる。今後は、人件費と物件費の合算額に注意した行財政運営を行うよう努め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31362</xdr:rowOff>
    </xdr:from>
    <xdr:to>
      <xdr:col>23</xdr:col>
      <xdr:colOff>133350</xdr:colOff>
      <xdr:row>87</xdr:row>
      <xdr:rowOff>56717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18812"/>
          <a:ext cx="0" cy="10540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28794</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49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167,015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56717</xdr:rowOff>
    </xdr:from>
    <xdr:to>
      <xdr:col>24</xdr:col>
      <xdr:colOff>12700</xdr:colOff>
      <xdr:row>87</xdr:row>
      <xdr:rowOff>56717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972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117739</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6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75,282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31362</xdr:rowOff>
    </xdr:from>
    <xdr:to>
      <xdr:col>24</xdr:col>
      <xdr:colOff>12700</xdr:colOff>
      <xdr:row>81</xdr:row>
      <xdr:rowOff>31362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18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166418</xdr:rowOff>
    </xdr:from>
    <xdr:to>
      <xdr:col>23</xdr:col>
      <xdr:colOff>133350</xdr:colOff>
      <xdr:row>89</xdr:row>
      <xdr:rowOff>38021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114800" y="14911118"/>
          <a:ext cx="838200" cy="38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91631</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05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75104</xdr:rowOff>
    </xdr:from>
    <xdr:to>
      <xdr:col>23</xdr:col>
      <xdr:colOff>184150</xdr:colOff>
      <xdr:row>84</xdr:row>
      <xdr:rowOff>5254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0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44861</xdr:rowOff>
    </xdr:from>
    <xdr:to>
      <xdr:col>19</xdr:col>
      <xdr:colOff>133350</xdr:colOff>
      <xdr:row>89</xdr:row>
      <xdr:rowOff>38021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618111"/>
          <a:ext cx="889000" cy="67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42884</xdr:rowOff>
    </xdr:from>
    <xdr:to>
      <xdr:col>19</xdr:col>
      <xdr:colOff>184150</xdr:colOff>
      <xdr:row>83</xdr:row>
      <xdr:rowOff>144484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7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154661</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042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95236</xdr:rowOff>
    </xdr:from>
    <xdr:to>
      <xdr:col>15</xdr:col>
      <xdr:colOff>82550</xdr:colOff>
      <xdr:row>85</xdr:row>
      <xdr:rowOff>44861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325586"/>
          <a:ext cx="889000" cy="29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18284</xdr:rowOff>
    </xdr:from>
    <xdr:to>
      <xdr:col>15</xdr:col>
      <xdr:colOff>133350</xdr:colOff>
      <xdr:row>83</xdr:row>
      <xdr:rowOff>119884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4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130061</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017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148036</xdr:rowOff>
    </xdr:from>
    <xdr:to>
      <xdr:col>11</xdr:col>
      <xdr:colOff>31750</xdr:colOff>
      <xdr:row>83</xdr:row>
      <xdr:rowOff>95236</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206936"/>
          <a:ext cx="889000" cy="118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5265</xdr:rowOff>
    </xdr:from>
    <xdr:to>
      <xdr:col>11</xdr:col>
      <xdr:colOff>82550</xdr:colOff>
      <xdr:row>83</xdr:row>
      <xdr:rowOff>106865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2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117042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0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167328</xdr:rowOff>
    </xdr:from>
    <xdr:to>
      <xdr:col>7</xdr:col>
      <xdr:colOff>31750</xdr:colOff>
      <xdr:row>83</xdr:row>
      <xdr:rowOff>97478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22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82255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31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106,457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115618</xdr:rowOff>
    </xdr:from>
    <xdr:to>
      <xdr:col>23</xdr:col>
      <xdr:colOff>184150</xdr:colOff>
      <xdr:row>87</xdr:row>
      <xdr:rowOff>45768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86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11495</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756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161,641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158671</xdr:rowOff>
    </xdr:from>
    <xdr:to>
      <xdr:col>19</xdr:col>
      <xdr:colOff>184150</xdr:colOff>
      <xdr:row>89</xdr:row>
      <xdr:rowOff>88821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524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89</xdr:row>
      <xdr:rowOff>73598</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5332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195,230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165511</xdr:rowOff>
    </xdr:from>
    <xdr:to>
      <xdr:col>15</xdr:col>
      <xdr:colOff>133350</xdr:colOff>
      <xdr:row>85</xdr:row>
      <xdr:rowOff>95661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56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80438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653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44436</xdr:rowOff>
    </xdr:from>
    <xdr:to>
      <xdr:col>11</xdr:col>
      <xdr:colOff>82550</xdr:colOff>
      <xdr:row>83</xdr:row>
      <xdr:rowOff>146036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27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130813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36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110,683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97236</xdr:rowOff>
    </xdr:from>
    <xdr:to>
      <xdr:col>7</xdr:col>
      <xdr:colOff>31750</xdr:colOff>
      <xdr:row>83</xdr:row>
      <xdr:rowOff>27386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15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37563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925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100,357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行財政改革推進計画に基づき、平成</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13</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年</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月から</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24</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ヶ月昇給延伸を行ったこと及び平成</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23</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年度より給与カット（</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13</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8</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％）等を行ってきた。平成</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年</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月</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日に削減率を緩和（</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9</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％）したことで上昇したものの、依然として類似団体内平均値を大きく下回る低水準にある。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83</xdr:row>
      <xdr:rowOff>52916</xdr:rowOff>
    </xdr:from>
    <xdr:to>
      <xdr:col>81</xdr:col>
      <xdr:colOff>44450</xdr:colOff>
      <xdr:row>89</xdr:row>
      <xdr:rowOff>907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4283266"/>
          <a:ext cx="0" cy="976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139293</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4026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83</xdr:row>
      <xdr:rowOff>52916</xdr:rowOff>
    </xdr:from>
    <xdr:to>
      <xdr:col>81</xdr:col>
      <xdr:colOff>133350</xdr:colOff>
      <xdr:row>83</xdr:row>
      <xdr:rowOff>52916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428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96157</xdr:rowOff>
    </xdr:from>
    <xdr:to>
      <xdr:col>81</xdr:col>
      <xdr:colOff>44450</xdr:colOff>
      <xdr:row>83</xdr:row>
      <xdr:rowOff>144841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3812157"/>
          <a:ext cx="838200" cy="56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96157</xdr:rowOff>
    </xdr:from>
    <xdr:to>
      <xdr:col>77</xdr:col>
      <xdr:colOff>44450</xdr:colOff>
      <xdr:row>80</xdr:row>
      <xdr:rowOff>96157</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38121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39309</xdr:rowOff>
    </xdr:from>
    <xdr:to>
      <xdr:col>77</xdr:col>
      <xdr:colOff>95250</xdr:colOff>
      <xdr:row>86</xdr:row>
      <xdr:rowOff>140909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125686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870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96157</xdr:rowOff>
    </xdr:from>
    <xdr:to>
      <xdr:col>72</xdr:col>
      <xdr:colOff>203200</xdr:colOff>
      <xdr:row>80</xdr:row>
      <xdr:rowOff>165100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38121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73782</xdr:rowOff>
    </xdr:from>
    <xdr:to>
      <xdr:col>73</xdr:col>
      <xdr:colOff>44450</xdr:colOff>
      <xdr:row>87</xdr:row>
      <xdr:rowOff>3932</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160159</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904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165100</xdr:rowOff>
    </xdr:from>
    <xdr:to>
      <xdr:col>68</xdr:col>
      <xdr:colOff>152400</xdr:colOff>
      <xdr:row>81</xdr:row>
      <xdr:rowOff>97064</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388110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73782</xdr:rowOff>
    </xdr:from>
    <xdr:to>
      <xdr:col>68</xdr:col>
      <xdr:colOff>203200</xdr:colOff>
      <xdr:row>87</xdr:row>
      <xdr:rowOff>3932</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160159</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904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62291</xdr:rowOff>
    </xdr:from>
    <xdr:to>
      <xdr:col>64</xdr:col>
      <xdr:colOff>152400</xdr:colOff>
      <xdr:row>86</xdr:row>
      <xdr:rowOff>163891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148668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94041</xdr:rowOff>
    </xdr:from>
    <xdr:to>
      <xdr:col>81</xdr:col>
      <xdr:colOff>95250</xdr:colOff>
      <xdr:row>84</xdr:row>
      <xdr:rowOff>24191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15318</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245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45357</xdr:rowOff>
    </xdr:from>
    <xdr:to>
      <xdr:col>77</xdr:col>
      <xdr:colOff>95250</xdr:colOff>
      <xdr:row>80</xdr:row>
      <xdr:rowOff>146957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376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78</xdr:row>
      <xdr:rowOff>157134</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3530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45357</xdr:rowOff>
    </xdr:from>
    <xdr:to>
      <xdr:col>73</xdr:col>
      <xdr:colOff>44450</xdr:colOff>
      <xdr:row>80</xdr:row>
      <xdr:rowOff>146957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376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78</xdr:row>
      <xdr:rowOff>157134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353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114300</xdr:rowOff>
    </xdr:from>
    <xdr:to>
      <xdr:col>68</xdr:col>
      <xdr:colOff>203200</xdr:colOff>
      <xdr:row>81</xdr:row>
      <xdr:rowOff>44450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54627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359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46264</xdr:rowOff>
    </xdr:from>
    <xdr:to>
      <xdr:col>64</xdr:col>
      <xdr:colOff>152400</xdr:colOff>
      <xdr:row>81</xdr:row>
      <xdr:rowOff>147864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39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158041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370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[4.99</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空港関連の都市基盤整備等の事業推進や空港を管轄する消防業務のために必要な人員を確保したことにより、類似団体内平均値と比較して高い水準となっていたが、消防事務を一部事務組合（泉州南消防組合）へ移管した平成</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24</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年度から同平均値と比較して低い水準となった。</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年度は、ほぼ前年度並みで推移しており、今後も中期財政運営方針</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及び定員適正化計画</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等に基づき、より適正な定員管理に努める。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112395</xdr:rowOff>
    </xdr:from>
    <xdr:to>
      <xdr:col>81</xdr:col>
      <xdr:colOff>44450</xdr:colOff>
      <xdr:row>66</xdr:row>
      <xdr:rowOff>114723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227945"/>
          <a:ext cx="0" cy="1202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86800</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0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114723</xdr:rowOff>
    </xdr:from>
    <xdr:to>
      <xdr:col>81</xdr:col>
      <xdr:colOff>133350</xdr:colOff>
      <xdr:row>66</xdr:row>
      <xdr:rowOff>114723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3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27322</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112395</xdr:rowOff>
    </xdr:from>
    <xdr:to>
      <xdr:col>81</xdr:col>
      <xdr:colOff>133350</xdr:colOff>
      <xdr:row>59</xdr:row>
      <xdr:rowOff>112395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105304</xdr:rowOff>
    </xdr:from>
    <xdr:to>
      <xdr:col>81</xdr:col>
      <xdr:colOff>44450</xdr:colOff>
      <xdr:row>61</xdr:row>
      <xdr:rowOff>133456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563754"/>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96431</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726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124354</xdr:rowOff>
    </xdr:from>
    <xdr:to>
      <xdr:col>81</xdr:col>
      <xdr:colOff>95250</xdr:colOff>
      <xdr:row>63</xdr:row>
      <xdr:rowOff>54504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69109</xdr:rowOff>
    </xdr:from>
    <xdr:to>
      <xdr:col>77</xdr:col>
      <xdr:colOff>44450</xdr:colOff>
      <xdr:row>61</xdr:row>
      <xdr:rowOff>105304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527559"/>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114300</xdr:rowOff>
    </xdr:from>
    <xdr:to>
      <xdr:col>77</xdr:col>
      <xdr:colOff>95250</xdr:colOff>
      <xdr:row>63</xdr:row>
      <xdr:rowOff>44450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29227</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69109</xdr:rowOff>
    </xdr:from>
    <xdr:to>
      <xdr:col>72</xdr:col>
      <xdr:colOff>203200</xdr:colOff>
      <xdr:row>61</xdr:row>
      <xdr:rowOff>75142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527559"/>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108268</xdr:rowOff>
    </xdr:from>
    <xdr:to>
      <xdr:col>73</xdr:col>
      <xdr:colOff>44450</xdr:colOff>
      <xdr:row>63</xdr:row>
      <xdr:rowOff>38418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23195</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55033</xdr:rowOff>
    </xdr:from>
    <xdr:to>
      <xdr:col>68</xdr:col>
      <xdr:colOff>152400</xdr:colOff>
      <xdr:row>61</xdr:row>
      <xdr:rowOff>75142</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5134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108268</xdr:rowOff>
    </xdr:from>
    <xdr:to>
      <xdr:col>68</xdr:col>
      <xdr:colOff>203200</xdr:colOff>
      <xdr:row>63</xdr:row>
      <xdr:rowOff>38418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23195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126365</xdr:rowOff>
    </xdr:from>
    <xdr:to>
      <xdr:col>64</xdr:col>
      <xdr:colOff>152400</xdr:colOff>
      <xdr:row>63</xdr:row>
      <xdr:rowOff>56515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41292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82656</xdr:rowOff>
    </xdr:from>
    <xdr:to>
      <xdr:col>81</xdr:col>
      <xdr:colOff>95250</xdr:colOff>
      <xdr:row>62</xdr:row>
      <xdr:rowOff>12806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54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99183</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38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54504</xdr:rowOff>
    </xdr:from>
    <xdr:to>
      <xdr:col>77</xdr:col>
      <xdr:colOff>95250</xdr:colOff>
      <xdr:row>61</xdr:row>
      <xdr:rowOff>156104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51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166281</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281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18309</xdr:rowOff>
    </xdr:from>
    <xdr:to>
      <xdr:col>73</xdr:col>
      <xdr:colOff>44450</xdr:colOff>
      <xdr:row>61</xdr:row>
      <xdr:rowOff>119909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47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130086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24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24342</xdr:rowOff>
    </xdr:from>
    <xdr:to>
      <xdr:col>68</xdr:col>
      <xdr:colOff>203200</xdr:colOff>
      <xdr:row>61</xdr:row>
      <xdr:rowOff>125942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136119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25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4233</xdr:rowOff>
    </xdr:from>
    <xdr:to>
      <xdr:col>64</xdr:col>
      <xdr:colOff>152400</xdr:colOff>
      <xdr:row>61</xdr:row>
      <xdr:rowOff>105833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116010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[13.5%]</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空港関連の都市基盤整備等を進め、その財源に地方債を活用した影響で、類似団体と比べて公債費の負担が重くなっている。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年度は、過去に発行した市債の一部の償還が終了したことなどにより、実質公債費比率は</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2.5</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ポイント改善したが、今後も中期財政</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運営</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方針に基づき、計画的な地方債の発行を行うことで、公債費の抑制に努める。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28575</xdr:rowOff>
    </xdr:from>
    <xdr:to>
      <xdr:col>81</xdr:col>
      <xdr:colOff>44450</xdr:colOff>
      <xdr:row>41</xdr:row>
      <xdr:rowOff>166688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200775"/>
          <a:ext cx="0" cy="995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138765</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16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41</xdr:row>
      <xdr:rowOff>166688</xdr:rowOff>
    </xdr:from>
    <xdr:to>
      <xdr:col>81</xdr:col>
      <xdr:colOff>133350</xdr:colOff>
      <xdr:row>41</xdr:row>
      <xdr:rowOff>166688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19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114952</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28575</xdr:rowOff>
    </xdr:from>
    <xdr:to>
      <xdr:col>81</xdr:col>
      <xdr:colOff>133350</xdr:colOff>
      <xdr:row>36</xdr:row>
      <xdr:rowOff>28575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166688</xdr:rowOff>
    </xdr:from>
    <xdr:to>
      <xdr:col>81</xdr:col>
      <xdr:colOff>44450</xdr:colOff>
      <xdr:row>42</xdr:row>
      <xdr:rowOff>146050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196138"/>
          <a:ext cx="8382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85742</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429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69215</xdr:rowOff>
    </xdr:from>
    <xdr:to>
      <xdr:col>81</xdr:col>
      <xdr:colOff>95250</xdr:colOff>
      <xdr:row>38</xdr:row>
      <xdr:rowOff>170815</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58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146050</xdr:rowOff>
    </xdr:from>
    <xdr:to>
      <xdr:col>77</xdr:col>
      <xdr:colOff>44450</xdr:colOff>
      <xdr:row>43</xdr:row>
      <xdr:rowOff>107315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346950"/>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87313</xdr:rowOff>
    </xdr:from>
    <xdr:to>
      <xdr:col>77</xdr:col>
      <xdr:colOff>95250</xdr:colOff>
      <xdr:row>39</xdr:row>
      <xdr:rowOff>17463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6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27640</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3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107315</xdr:rowOff>
    </xdr:from>
    <xdr:to>
      <xdr:col>72</xdr:col>
      <xdr:colOff>203200</xdr:colOff>
      <xdr:row>44</xdr:row>
      <xdr:rowOff>98743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479665"/>
          <a:ext cx="889000" cy="16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105410</xdr:rowOff>
    </xdr:from>
    <xdr:to>
      <xdr:col>73</xdr:col>
      <xdr:colOff>44450</xdr:colOff>
      <xdr:row>39</xdr:row>
      <xdr:rowOff>35560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45737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98743</xdr:rowOff>
    </xdr:from>
    <xdr:to>
      <xdr:col>68</xdr:col>
      <xdr:colOff>152400</xdr:colOff>
      <xdr:row>45</xdr:row>
      <xdr:rowOff>17780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642543"/>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117475</xdr:rowOff>
    </xdr:from>
    <xdr:to>
      <xdr:col>68</xdr:col>
      <xdr:colOff>203200</xdr:colOff>
      <xdr:row>39</xdr:row>
      <xdr:rowOff>47625</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57802</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135572</xdr:rowOff>
    </xdr:from>
    <xdr:to>
      <xdr:col>64</xdr:col>
      <xdr:colOff>152400</xdr:colOff>
      <xdr:row>39</xdr:row>
      <xdr:rowOff>65722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665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75899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41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115888</xdr:rowOff>
    </xdr:from>
    <xdr:to>
      <xdr:col>81</xdr:col>
      <xdr:colOff>95250</xdr:colOff>
      <xdr:row>42</xdr:row>
      <xdr:rowOff>46038</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14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11765</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041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95250</xdr:rowOff>
    </xdr:from>
    <xdr:to>
      <xdr:col>77</xdr:col>
      <xdr:colOff>95250</xdr:colOff>
      <xdr:row>43</xdr:row>
      <xdr:rowOff>25400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10177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56515</xdr:rowOff>
    </xdr:from>
    <xdr:to>
      <xdr:col>73</xdr:col>
      <xdr:colOff>44450</xdr:colOff>
      <xdr:row>43</xdr:row>
      <xdr:rowOff>158115</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42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142892</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47943</xdr:rowOff>
    </xdr:from>
    <xdr:to>
      <xdr:col>68</xdr:col>
      <xdr:colOff>203200</xdr:colOff>
      <xdr:row>44</xdr:row>
      <xdr:rowOff>149543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59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134320</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67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138430</xdr:rowOff>
    </xdr:from>
    <xdr:to>
      <xdr:col>64</xdr:col>
      <xdr:colOff>152400</xdr:colOff>
      <xdr:row>45</xdr:row>
      <xdr:rowOff>68580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68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53357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76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[79.3%]</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空港関連の都市基盤整備等を進め、その財源に地方債を活用した影響で、一般会計等の地方債現在高が標準財政規模の約</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3.02</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倍の</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703</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億円となっている。また、空港対岸の「りんくうタウン」の造成に関して、公費負担となる雨水整備を最優先で進めたため、公営企業債等繰出見込額が</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169</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億円となっていることが将来負担比率を押し上げる要因となっている。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年度は、基金残高の</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減</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などで将来負担比率の分子は、</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89.3</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億円</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したため、将来負担比率は前年度より</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43.6</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した。地方債残高は依然として高水準であるため、今後も、中期財政運営方針に基づき、計画的な地方債の発行に努める。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18</xdr:row>
      <xdr:rowOff>40640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7560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12717</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09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40640</xdr:rowOff>
    </xdr:from>
    <xdr:to>
      <xdr:col>81</xdr:col>
      <xdr:colOff>133350</xdr:colOff>
      <xdr:row>18</xdr:row>
      <xdr:rowOff>40640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12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86064</xdr:rowOff>
    </xdr:from>
    <xdr:to>
      <xdr:col>81</xdr:col>
      <xdr:colOff>44450</xdr:colOff>
      <xdr:row>17</xdr:row>
      <xdr:rowOff>93853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179800" y="2657814"/>
          <a:ext cx="838200" cy="35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2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134451</xdr:rowOff>
    </xdr:from>
    <xdr:to>
      <xdr:col>81</xdr:col>
      <xdr:colOff>95250</xdr:colOff>
      <xdr:row>14</xdr:row>
      <xdr:rowOff>64601</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6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86064</xdr:rowOff>
    </xdr:from>
    <xdr:to>
      <xdr:col>77</xdr:col>
      <xdr:colOff>44450</xdr:colOff>
      <xdr:row>20</xdr:row>
      <xdr:rowOff>140928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2657814"/>
          <a:ext cx="889000" cy="91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131233</xdr:rowOff>
    </xdr:from>
    <xdr:to>
      <xdr:col>77</xdr:col>
      <xdr:colOff>95250</xdr:colOff>
      <xdr:row>14</xdr:row>
      <xdr:rowOff>61383</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71560</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128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140928</xdr:rowOff>
    </xdr:from>
    <xdr:to>
      <xdr:col>72</xdr:col>
      <xdr:colOff>203200</xdr:colOff>
      <xdr:row>22</xdr:row>
      <xdr:rowOff>16002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3569928"/>
          <a:ext cx="889000" cy="217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17695</xdr:rowOff>
    </xdr:from>
    <xdr:to>
      <xdr:col>73</xdr:col>
      <xdr:colOff>44450</xdr:colOff>
      <xdr:row>14</xdr:row>
      <xdr:rowOff>119295</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41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129472</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18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16002</xdr:rowOff>
    </xdr:from>
    <xdr:to>
      <xdr:col>68</xdr:col>
      <xdr:colOff>152400</xdr:colOff>
      <xdr:row>22</xdr:row>
      <xdr:rowOff>139869</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3787902"/>
          <a:ext cx="889000" cy="12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40217</xdr:rowOff>
    </xdr:from>
    <xdr:to>
      <xdr:col>68</xdr:col>
      <xdr:colOff>203200</xdr:colOff>
      <xdr:row>14</xdr:row>
      <xdr:rowOff>141817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151994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62738</xdr:rowOff>
    </xdr:from>
    <xdr:to>
      <xdr:col>64</xdr:col>
      <xdr:colOff>152400</xdr:colOff>
      <xdr:row>14</xdr:row>
      <xdr:rowOff>164338</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3065</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23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43053</xdr:rowOff>
    </xdr:from>
    <xdr:to>
      <xdr:col>81</xdr:col>
      <xdr:colOff>95250</xdr:colOff>
      <xdr:row>17</xdr:row>
      <xdr:rowOff>144653</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95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110380</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853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35264</xdr:rowOff>
    </xdr:from>
    <xdr:to>
      <xdr:col>77</xdr:col>
      <xdr:colOff>95250</xdr:colOff>
      <xdr:row>15</xdr:row>
      <xdr:rowOff>136864</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60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121641</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693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90128</xdr:rowOff>
    </xdr:from>
    <xdr:to>
      <xdr:col>73</xdr:col>
      <xdr:colOff>44450</xdr:colOff>
      <xdr:row>21</xdr:row>
      <xdr:rowOff>20278</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351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5055</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360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136652</xdr:rowOff>
    </xdr:from>
    <xdr:to>
      <xdr:col>68</xdr:col>
      <xdr:colOff>203200</xdr:colOff>
      <xdr:row>22</xdr:row>
      <xdr:rowOff>66802</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373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51579</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382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89069</xdr:rowOff>
    </xdr:from>
    <xdr:to>
      <xdr:col>64</xdr:col>
      <xdr:colOff>152400</xdr:colOff>
      <xdr:row>23</xdr:row>
      <xdr:rowOff>19219</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386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3996</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3947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大阪府泉佐野市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100,420
98,257
56.51
94,267,543
93,984,764
133,171
23,272,374
63,086,141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79.3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退職手当の減などにより</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0.4</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ポイント減少した。類似団体内平均値を下回っており、職員の給与水準を示すラスパイレス指数も類似団体内において最低水準で推移している。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今後も中期財政運営方針</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及び定員適正化計画</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等に基づき、人件費の適正化に努める。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40</xdr:row>
      <xdr:rowOff>58420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734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119380</xdr:rowOff>
    </xdr:from>
    <xdr:to>
      <xdr:col>24</xdr:col>
      <xdr:colOff>25400</xdr:colOff>
      <xdr:row>34</xdr:row>
      <xdr:rowOff>149860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9486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78757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106680</xdr:rowOff>
    </xdr:from>
    <xdr:to>
      <xdr:col>24</xdr:col>
      <xdr:colOff>76200</xdr:colOff>
      <xdr:row>37</xdr:row>
      <xdr:rowOff>36830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149860</xdr:rowOff>
    </xdr:from>
    <xdr:to>
      <xdr:col>19</xdr:col>
      <xdr:colOff>187325</xdr:colOff>
      <xdr:row>35</xdr:row>
      <xdr:rowOff>77470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9791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104140</xdr:rowOff>
    </xdr:from>
    <xdr:to>
      <xdr:col>15</xdr:col>
      <xdr:colOff>98425</xdr:colOff>
      <xdr:row>35</xdr:row>
      <xdr:rowOff>77470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334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104140</xdr:rowOff>
    </xdr:from>
    <xdr:to>
      <xdr:col>11</xdr:col>
      <xdr:colOff>9525</xdr:colOff>
      <xdr:row>35</xdr:row>
      <xdr:rowOff>77470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9334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xdr:rowOff>
    </xdr:from>
    <xdr:to>
      <xdr:col>6</xdr:col>
      <xdr:colOff>171450</xdr:colOff>
      <xdr:row>37</xdr:row>
      <xdr:rowOff>105410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90187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68580</xdr:rowOff>
    </xdr:from>
    <xdr:to>
      <xdr:col>24</xdr:col>
      <xdr:colOff>76200</xdr:colOff>
      <xdr:row>34</xdr:row>
      <xdr:rowOff>170180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85107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99060</xdr:rowOff>
    </xdr:from>
    <xdr:to>
      <xdr:col>20</xdr:col>
      <xdr:colOff>38100</xdr:colOff>
      <xdr:row>35</xdr:row>
      <xdr:rowOff>29210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39387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26670</xdr:rowOff>
    </xdr:from>
    <xdr:to>
      <xdr:col>15</xdr:col>
      <xdr:colOff>149225</xdr:colOff>
      <xdr:row>35</xdr:row>
      <xdr:rowOff>128270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138447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53340</xdr:rowOff>
    </xdr:from>
    <xdr:to>
      <xdr:col>11</xdr:col>
      <xdr:colOff>60325</xdr:colOff>
      <xdr:row>34</xdr:row>
      <xdr:rowOff>154940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165117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26670</xdr:rowOff>
    </xdr:from>
    <xdr:to>
      <xdr:col>6</xdr:col>
      <xdr:colOff>171450</xdr:colOff>
      <xdr:row>35</xdr:row>
      <xdr:rowOff>128270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138447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年度は、</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窓口業務委託の増加などにより</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、昨年度より</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1.7</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した。今後も職員の定員削減に伴う事務委託の増加が見込まれるため、新たに発生する委託料について、特に注意を払いながら物件費全体の精査に努める。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157480</xdr:rowOff>
    </xdr:from>
    <xdr:to>
      <xdr:col>82</xdr:col>
      <xdr:colOff>107950</xdr:colOff>
      <xdr:row>20</xdr:row>
      <xdr:rowOff>50800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14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22877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50800</xdr:rowOff>
    </xdr:from>
    <xdr:to>
      <xdr:col>82</xdr:col>
      <xdr:colOff>196850</xdr:colOff>
      <xdr:row>20</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47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72407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5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157480</xdr:rowOff>
    </xdr:from>
    <xdr:to>
      <xdr:col>82</xdr:col>
      <xdr:colOff>196850</xdr:colOff>
      <xdr:row>12</xdr:row>
      <xdr:rowOff>157480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142240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75590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8907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580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50800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755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63517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0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115570</xdr:rowOff>
    </xdr:from>
    <xdr:to>
      <xdr:col>73</xdr:col>
      <xdr:colOff>180975</xdr:colOff>
      <xdr:row>16</xdr:row>
      <xdr:rowOff>50800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6873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125730</xdr:rowOff>
    </xdr:from>
    <xdr:to>
      <xdr:col>74</xdr:col>
      <xdr:colOff>31750</xdr:colOff>
      <xdr:row>16</xdr:row>
      <xdr:rowOff>55880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66057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66040</xdr:rowOff>
    </xdr:from>
    <xdr:to>
      <xdr:col>69</xdr:col>
      <xdr:colOff>92075</xdr:colOff>
      <xdr:row>15</xdr:row>
      <xdr:rowOff>115570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46634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110490</xdr:rowOff>
    </xdr:from>
    <xdr:to>
      <xdr:col>69</xdr:col>
      <xdr:colOff>142875</xdr:colOff>
      <xdr:row>16</xdr:row>
      <xdr:rowOff>40640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25417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158767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63517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0</xdr:rowOff>
    </xdr:from>
    <xdr:to>
      <xdr:col>74</xdr:col>
      <xdr:colOff>31750</xdr:colOff>
      <xdr:row>16</xdr:row>
      <xdr:rowOff>101600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86377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64770</xdr:rowOff>
    </xdr:from>
    <xdr:to>
      <xdr:col>69</xdr:col>
      <xdr:colOff>142875</xdr:colOff>
      <xdr:row>15</xdr:row>
      <xdr:rowOff>166370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5097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15240</xdr:rowOff>
    </xdr:from>
    <xdr:to>
      <xdr:col>65</xdr:col>
      <xdr:colOff>53975</xdr:colOff>
      <xdr:row>14</xdr:row>
      <xdr:rowOff>116840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127017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1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前年度比</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0.2</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ポイント減少したものの、障害者福祉に係る扶助費を中心に高い水準となっている。しかし、類似団体においても増加傾向であるため、類似団体内平均値と比較すると若干下回る水準である。各種扶助費の支給については、今後増加も見込まれるため、適正化に努めていく。</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26307</xdr:rowOff>
    </xdr:from>
    <xdr:to>
      <xdr:col>24</xdr:col>
      <xdr:colOff>25400</xdr:colOff>
      <xdr:row>61</xdr:row>
      <xdr:rowOff>4535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13157"/>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148062</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4535</xdr:rowOff>
    </xdr:from>
    <xdr:to>
      <xdr:col>24</xdr:col>
      <xdr:colOff>114300</xdr:colOff>
      <xdr:row>61</xdr:row>
      <xdr:rowOff>4535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112684</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26307</xdr:rowOff>
    </xdr:from>
    <xdr:to>
      <xdr:col>24</xdr:col>
      <xdr:colOff>114300</xdr:colOff>
      <xdr:row>53</xdr:row>
      <xdr:rowOff>26307</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170543</xdr:rowOff>
    </xdr:from>
    <xdr:to>
      <xdr:col>24</xdr:col>
      <xdr:colOff>25400</xdr:colOff>
      <xdr:row>55</xdr:row>
      <xdr:rowOff>20865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428843"/>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116312</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144235</xdr:rowOff>
    </xdr:from>
    <xdr:to>
      <xdr:col>24</xdr:col>
      <xdr:colOff>76200</xdr:colOff>
      <xdr:row>56</xdr:row>
      <xdr:rowOff>74385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20865</xdr:rowOff>
    </xdr:from>
    <xdr:to>
      <xdr:col>19</xdr:col>
      <xdr:colOff>187325</xdr:colOff>
      <xdr:row>55</xdr:row>
      <xdr:rowOff>75293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4506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89807</xdr:rowOff>
    </xdr:from>
    <xdr:to>
      <xdr:col>20</xdr:col>
      <xdr:colOff>38100</xdr:colOff>
      <xdr:row>56</xdr:row>
      <xdr:rowOff>19957</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4734</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60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29028</xdr:rowOff>
    </xdr:from>
    <xdr:to>
      <xdr:col>15</xdr:col>
      <xdr:colOff>98425</xdr:colOff>
      <xdr:row>55</xdr:row>
      <xdr:rowOff>75293</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287328"/>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29028</xdr:rowOff>
    </xdr:from>
    <xdr:to>
      <xdr:col>11</xdr:col>
      <xdr:colOff>9525</xdr:colOff>
      <xdr:row>54</xdr:row>
      <xdr:rowOff>39915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2873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99984</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23784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119743</xdr:rowOff>
    </xdr:from>
    <xdr:to>
      <xdr:col>24</xdr:col>
      <xdr:colOff>76200</xdr:colOff>
      <xdr:row>55</xdr:row>
      <xdr:rowOff>49893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136270</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141515</xdr:rowOff>
    </xdr:from>
    <xdr:to>
      <xdr:col>20</xdr:col>
      <xdr:colOff>38100</xdr:colOff>
      <xdr:row>55</xdr:row>
      <xdr:rowOff>71665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24493</xdr:rowOff>
    </xdr:from>
    <xdr:to>
      <xdr:col>15</xdr:col>
      <xdr:colOff>149225</xdr:colOff>
      <xdr:row>55</xdr:row>
      <xdr:rowOff>126093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136270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149678</xdr:rowOff>
    </xdr:from>
    <xdr:to>
      <xdr:col>11</xdr:col>
      <xdr:colOff>60325</xdr:colOff>
      <xdr:row>54</xdr:row>
      <xdr:rowOff>79828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90005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160565</xdr:rowOff>
    </xdr:from>
    <xdr:to>
      <xdr:col>6</xdr:col>
      <xdr:colOff>171450</xdr:colOff>
      <xdr:row>54</xdr:row>
      <xdr:rowOff>90715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100892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000000"/>
              </a:solidFill>
              <a:effectLst/>
              <a:latin typeface="+mn-lt"/>
              <a:ea typeface="+mn-ea"/>
              <a:cs typeface="+mn-cs"/>
            </a:rPr>
            <a:t>　</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類似団体内平均値と比較して高い水準となっているのは、繰出金が主たる要因である。これは、空港対岸の「りんくうタウン」の造成に関して進めた雨水整備に対する下水道事業特別会計への繰出金が多額となっているためであ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下水道事業は令和</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年度より公営企業法適用となることから、令和</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年度以降は補助費等が増加し、繰出金が減少する見込みである。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146050</xdr:rowOff>
    </xdr:from>
    <xdr:to>
      <xdr:col>82</xdr:col>
      <xdr:colOff>107950</xdr:colOff>
      <xdr:row>61</xdr:row>
      <xdr:rowOff>135165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32900"/>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107242</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135165</xdr:rowOff>
    </xdr:from>
    <xdr:to>
      <xdr:col>82</xdr:col>
      <xdr:colOff>196850</xdr:colOff>
      <xdr:row>61</xdr:row>
      <xdr:rowOff>135165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60977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146050</xdr:rowOff>
    </xdr:from>
    <xdr:to>
      <xdr:col>82</xdr:col>
      <xdr:colOff>196850</xdr:colOff>
      <xdr:row>53</xdr:row>
      <xdr:rowOff>146050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34472</xdr:rowOff>
    </xdr:from>
    <xdr:to>
      <xdr:col>82</xdr:col>
      <xdr:colOff>107950</xdr:colOff>
      <xdr:row>60</xdr:row>
      <xdr:rowOff>67128</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103214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122662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23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106135</xdr:rowOff>
    </xdr:from>
    <xdr:to>
      <xdr:col>82</xdr:col>
      <xdr:colOff>158750</xdr:colOff>
      <xdr:row>58</xdr:row>
      <xdr:rowOff>36285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34472</xdr:rowOff>
    </xdr:from>
    <xdr:to>
      <xdr:col>78</xdr:col>
      <xdr:colOff>69850</xdr:colOff>
      <xdr:row>60</xdr:row>
      <xdr:rowOff>132443</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103214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106135</xdr:rowOff>
    </xdr:from>
    <xdr:to>
      <xdr:col>78</xdr:col>
      <xdr:colOff>120650</xdr:colOff>
      <xdr:row>58</xdr:row>
      <xdr:rowOff>36285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46462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64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140607</xdr:rowOff>
    </xdr:from>
    <xdr:to>
      <xdr:col>73</xdr:col>
      <xdr:colOff>180975</xdr:colOff>
      <xdr:row>60</xdr:row>
      <xdr:rowOff>132443</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2561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46462</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129722</xdr:rowOff>
    </xdr:from>
    <xdr:to>
      <xdr:col>69</xdr:col>
      <xdr:colOff>92075</xdr:colOff>
      <xdr:row>59</xdr:row>
      <xdr:rowOff>140607</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2452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68234</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46462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16328</xdr:rowOff>
    </xdr:from>
    <xdr:to>
      <xdr:col>82</xdr:col>
      <xdr:colOff>158750</xdr:colOff>
      <xdr:row>60</xdr:row>
      <xdr:rowOff>117928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30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159855</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1027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155122</xdr:rowOff>
    </xdr:from>
    <xdr:to>
      <xdr:col>78</xdr:col>
      <xdr:colOff>120650</xdr:colOff>
      <xdr:row>60</xdr:row>
      <xdr:rowOff>85272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27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70049</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35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81643</xdr:rowOff>
    </xdr:from>
    <xdr:to>
      <xdr:col>74</xdr:col>
      <xdr:colOff>31750</xdr:colOff>
      <xdr:row>61</xdr:row>
      <xdr:rowOff>11793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3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168020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4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89807</xdr:rowOff>
    </xdr:from>
    <xdr:to>
      <xdr:col>69</xdr:col>
      <xdr:colOff>142875</xdr:colOff>
      <xdr:row>60</xdr:row>
      <xdr:rowOff>19957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20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4734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29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78922</xdr:rowOff>
    </xdr:from>
    <xdr:to>
      <xdr:col>65</xdr:col>
      <xdr:colOff>53975</xdr:colOff>
      <xdr:row>60</xdr:row>
      <xdr:rowOff>9072</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1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165299</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28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平成</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25</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年度に消防事務を一部事務組合（泉州南消防組合）へ移管し、当該事務に係る人件費が補助費等に振り替わったことにより、類似団体内平均値を大きく上回ることになった。</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同消防組合のほか、泉佐野市田尻町清掃施設組合及び地方独立行政法人りんくう総合医療センターへの</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負担金</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が高い構成比を占めている。それぞれ自立的・効率的な経営に努めているが、引き続き、これらを含めた補助費等全体の精査に努める。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132443</xdr:rowOff>
    </xdr:from>
    <xdr:to>
      <xdr:col>82</xdr:col>
      <xdr:colOff>107950</xdr:colOff>
      <xdr:row>41</xdr:row>
      <xdr:rowOff>58965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18843"/>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47370</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36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132443</xdr:rowOff>
    </xdr:from>
    <xdr:to>
      <xdr:col>82</xdr:col>
      <xdr:colOff>196850</xdr:colOff>
      <xdr:row>32</xdr:row>
      <xdr:rowOff>132443</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1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23585</xdr:rowOff>
    </xdr:from>
    <xdr:to>
      <xdr:col>82</xdr:col>
      <xdr:colOff>107950</xdr:colOff>
      <xdr:row>40</xdr:row>
      <xdr:rowOff>78015</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5671800" y="6881585"/>
          <a:ext cx="8382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152599</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15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136072</xdr:rowOff>
    </xdr:from>
    <xdr:to>
      <xdr:col>82</xdr:col>
      <xdr:colOff>158750</xdr:colOff>
      <xdr:row>37</xdr:row>
      <xdr:rowOff>66222</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162378</xdr:rowOff>
    </xdr:from>
    <xdr:to>
      <xdr:col>78</xdr:col>
      <xdr:colOff>69850</xdr:colOff>
      <xdr:row>40</xdr:row>
      <xdr:rowOff>78015</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4782800" y="68489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114300</xdr:rowOff>
    </xdr:from>
    <xdr:to>
      <xdr:col>78</xdr:col>
      <xdr:colOff>120650</xdr:colOff>
      <xdr:row>37</xdr:row>
      <xdr:rowOff>44450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54627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129722</xdr:rowOff>
    </xdr:from>
    <xdr:to>
      <xdr:col>73</xdr:col>
      <xdr:colOff>180975</xdr:colOff>
      <xdr:row>39</xdr:row>
      <xdr:rowOff>162378</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6816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103414</xdr:rowOff>
    </xdr:from>
    <xdr:to>
      <xdr:col>74</xdr:col>
      <xdr:colOff>31750</xdr:colOff>
      <xdr:row>37</xdr:row>
      <xdr:rowOff>33564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43741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86178</xdr:rowOff>
    </xdr:from>
    <xdr:to>
      <xdr:col>69</xdr:col>
      <xdr:colOff>92075</xdr:colOff>
      <xdr:row>39</xdr:row>
      <xdr:rowOff>129722</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67727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103414</xdr:rowOff>
    </xdr:from>
    <xdr:to>
      <xdr:col>69</xdr:col>
      <xdr:colOff>142875</xdr:colOff>
      <xdr:row>37</xdr:row>
      <xdr:rowOff>33564</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43741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16328</xdr:rowOff>
    </xdr:from>
    <xdr:to>
      <xdr:col>65</xdr:col>
      <xdr:colOff>53975</xdr:colOff>
      <xdr:row>36</xdr:row>
      <xdr:rowOff>117928</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128105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144235</xdr:rowOff>
    </xdr:from>
    <xdr:to>
      <xdr:col>82</xdr:col>
      <xdr:colOff>158750</xdr:colOff>
      <xdr:row>40</xdr:row>
      <xdr:rowOff>74385</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116312</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8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27215</xdr:rowOff>
    </xdr:from>
    <xdr:to>
      <xdr:col>78</xdr:col>
      <xdr:colOff>120650</xdr:colOff>
      <xdr:row>40</xdr:row>
      <xdr:rowOff>128815</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113592</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6971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111578</xdr:rowOff>
    </xdr:from>
    <xdr:to>
      <xdr:col>74</xdr:col>
      <xdr:colOff>31750</xdr:colOff>
      <xdr:row>40</xdr:row>
      <xdr:rowOff>41728</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79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26505</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88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78922</xdr:rowOff>
    </xdr:from>
    <xdr:to>
      <xdr:col>69</xdr:col>
      <xdr:colOff>142875</xdr:colOff>
      <xdr:row>40</xdr:row>
      <xdr:rowOff>9072</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76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165299</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85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35378</xdr:rowOff>
    </xdr:from>
    <xdr:to>
      <xdr:col>65</xdr:col>
      <xdr:colOff>53975</xdr:colOff>
      <xdr:row>39</xdr:row>
      <xdr:rowOff>136978</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121755</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80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公債費は、経常収支比率（合計分）が類似団体内平均値と比較して高い水準となっている主たる要因であり、費目別の経常収支比率において類似団体内で高い水準である。これは、空港関連の都市基盤整備等を積極的に進め、その財源に地方債を活用した影響で公債費負担が重くなっているためであ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今後も</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中期財政運営方針に基づき、計画的な地方債の発行を行うことで、公債費の抑制に努める。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79</xdr:row>
      <xdr:rowOff>46989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759436"/>
          <a:ext cx="0" cy="832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19066</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56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46989</xdr:rowOff>
    </xdr:from>
    <xdr:to>
      <xdr:col>24</xdr:col>
      <xdr:colOff>114300</xdr:colOff>
      <xdr:row>79</xdr:row>
      <xdr:rowOff>46989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591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117856</xdr:rowOff>
    </xdr:from>
    <xdr:to>
      <xdr:col>24</xdr:col>
      <xdr:colOff>25400</xdr:colOff>
      <xdr:row>79</xdr:row>
      <xdr:rowOff>65278</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3490956"/>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170451</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02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153924</xdr:rowOff>
    </xdr:from>
    <xdr:to>
      <xdr:col>24</xdr:col>
      <xdr:colOff>76200</xdr:colOff>
      <xdr:row>77</xdr:row>
      <xdr:rowOff>84074</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65278</xdr:rowOff>
    </xdr:from>
    <xdr:to>
      <xdr:col>19</xdr:col>
      <xdr:colOff>187325</xdr:colOff>
      <xdr:row>80</xdr:row>
      <xdr:rowOff>3556</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60982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167639</xdr:rowOff>
    </xdr:from>
    <xdr:to>
      <xdr:col>20</xdr:col>
      <xdr:colOff>38100</xdr:colOff>
      <xdr:row>77</xdr:row>
      <xdr:rowOff>97789</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107966</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3556</xdr:rowOff>
    </xdr:from>
    <xdr:to>
      <xdr:col>15</xdr:col>
      <xdr:colOff>98425</xdr:colOff>
      <xdr:row>80</xdr:row>
      <xdr:rowOff>58420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7195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121683</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58420</xdr:rowOff>
    </xdr:from>
    <xdr:to>
      <xdr:col>11</xdr:col>
      <xdr:colOff>9525</xdr:colOff>
      <xdr:row>80</xdr:row>
      <xdr:rowOff>127000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7744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67056</xdr:rowOff>
    </xdr:from>
    <xdr:to>
      <xdr:col>24</xdr:col>
      <xdr:colOff>76200</xdr:colOff>
      <xdr:row>78</xdr:row>
      <xdr:rowOff>168656</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147083</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348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14478</xdr:rowOff>
    </xdr:from>
    <xdr:to>
      <xdr:col>20</xdr:col>
      <xdr:colOff>38100</xdr:colOff>
      <xdr:row>79</xdr:row>
      <xdr:rowOff>116078</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100855</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64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124206</xdr:rowOff>
    </xdr:from>
    <xdr:to>
      <xdr:col>15</xdr:col>
      <xdr:colOff>149225</xdr:colOff>
      <xdr:row>80</xdr:row>
      <xdr:rowOff>54356</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39133</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7620</xdr:rowOff>
    </xdr:from>
    <xdr:to>
      <xdr:col>11</xdr:col>
      <xdr:colOff>60325</xdr:colOff>
      <xdr:row>80</xdr:row>
      <xdr:rowOff>109220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93997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76200</xdr:rowOff>
    </xdr:from>
    <xdr:to>
      <xdr:col>6</xdr:col>
      <xdr:colOff>171450</xdr:colOff>
      <xdr:row>81</xdr:row>
      <xdr:rowOff>6350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162577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公債費以外に係る経常収支比率は、</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年度は</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物件費が増加したことなどにより、</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0.9</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した。</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構成比は高い方から順に、人件費、物件費、</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その他、</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補助費等、扶助費となっており、構成比において高い割合を占める各費目について、類似団体内平均値より高くなっている補助費等やその他の項目に特に注意して比率の改善に努める。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119380</xdr:rowOff>
    </xdr:from>
    <xdr:to>
      <xdr:col>82</xdr:col>
      <xdr:colOff>107950</xdr:colOff>
      <xdr:row>81</xdr:row>
      <xdr:rowOff>62230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4637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34307</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20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119380</xdr:rowOff>
    </xdr:from>
    <xdr:to>
      <xdr:col>82</xdr:col>
      <xdr:colOff>196850</xdr:colOff>
      <xdr:row>72</xdr:row>
      <xdr:rowOff>119380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46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81280</xdr:rowOff>
    </xdr:from>
    <xdr:to>
      <xdr:col>82</xdr:col>
      <xdr:colOff>107950</xdr:colOff>
      <xdr:row>78</xdr:row>
      <xdr:rowOff>149861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5671800" y="13454380"/>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43197</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26670</xdr:rowOff>
    </xdr:from>
    <xdr:to>
      <xdr:col>82</xdr:col>
      <xdr:colOff>158750</xdr:colOff>
      <xdr:row>77</xdr:row>
      <xdr:rowOff>128270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81280</xdr:rowOff>
    </xdr:from>
    <xdr:to>
      <xdr:col>78</xdr:col>
      <xdr:colOff>69850</xdr:colOff>
      <xdr:row>79</xdr:row>
      <xdr:rowOff>92711</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4782800" y="13454380"/>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144780</xdr:rowOff>
    </xdr:from>
    <xdr:to>
      <xdr:col>78</xdr:col>
      <xdr:colOff>120650</xdr:colOff>
      <xdr:row>77</xdr:row>
      <xdr:rowOff>74930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85107</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66039</xdr:rowOff>
    </xdr:from>
    <xdr:to>
      <xdr:col>73</xdr:col>
      <xdr:colOff>180975</xdr:colOff>
      <xdr:row>79</xdr:row>
      <xdr:rowOff>92711</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893800" y="13096239"/>
          <a:ext cx="889000" cy="54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91439</xdr:rowOff>
    </xdr:from>
    <xdr:to>
      <xdr:col>74</xdr:col>
      <xdr:colOff>31750</xdr:colOff>
      <xdr:row>77</xdr:row>
      <xdr:rowOff>21589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31767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130810</xdr:rowOff>
    </xdr:from>
    <xdr:to>
      <xdr:col>69</xdr:col>
      <xdr:colOff>92075</xdr:colOff>
      <xdr:row>76</xdr:row>
      <xdr:rowOff>66039</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004800" y="12989560"/>
          <a:ext cx="889000" cy="10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162577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33038</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99061</xdr:rowOff>
    </xdr:from>
    <xdr:to>
      <xdr:col>82</xdr:col>
      <xdr:colOff>158750</xdr:colOff>
      <xdr:row>79</xdr:row>
      <xdr:rowOff>29211</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71138</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30480</xdr:rowOff>
    </xdr:from>
    <xdr:to>
      <xdr:col>78</xdr:col>
      <xdr:colOff>120650</xdr:colOff>
      <xdr:row>78</xdr:row>
      <xdr:rowOff>132080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116857</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41911</xdr:rowOff>
    </xdr:from>
    <xdr:to>
      <xdr:col>74</xdr:col>
      <xdr:colOff>31750</xdr:colOff>
      <xdr:row>79</xdr:row>
      <xdr:rowOff>143511</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128288</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15239</xdr:rowOff>
    </xdr:from>
    <xdr:to>
      <xdr:col>69</xdr:col>
      <xdr:colOff>142875</xdr:colOff>
      <xdr:row>76</xdr:row>
      <xdr:rowOff>116839</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127017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80010</xdr:rowOff>
    </xdr:from>
    <xdr:to>
      <xdr:col>65</xdr:col>
      <xdr:colOff>53975</xdr:colOff>
      <xdr:row>76</xdr:row>
      <xdr:rowOff>10161</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20337</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大阪府泉佐野市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54055</xdr:rowOff>
    </xdr:from>
    <xdr:to>
      <xdr:col>29</xdr:col>
      <xdr:colOff>127000</xdr:colOff>
      <xdr:row>20</xdr:row>
      <xdr:rowOff>43768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87630"/>
          <a:ext cx="0" cy="15327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15845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2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42,757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43768</xdr:rowOff>
    </xdr:from>
    <xdr:to>
      <xdr:col>30</xdr:col>
      <xdr:colOff>25400</xdr:colOff>
      <xdr:row>20</xdr:row>
      <xdr:rowOff>43768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20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140432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89,692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54055</xdr:rowOff>
    </xdr:from>
    <xdr:to>
      <xdr:col>30</xdr:col>
      <xdr:colOff>25400</xdr:colOff>
      <xdr:row>11</xdr:row>
      <xdr:rowOff>54055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876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30770</xdr:rowOff>
    </xdr:from>
    <xdr:to>
      <xdr:col>29</xdr:col>
      <xdr:colOff>127000</xdr:colOff>
      <xdr:row>16</xdr:row>
      <xdr:rowOff>35179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821595"/>
          <a:ext cx="647700" cy="4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19956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10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166149</xdr:rowOff>
    </xdr:from>
    <xdr:to>
      <xdr:col>29</xdr:col>
      <xdr:colOff>177800</xdr:colOff>
      <xdr:row>16</xdr:row>
      <xdr:rowOff>96299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85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30770</xdr:rowOff>
    </xdr:from>
    <xdr:to>
      <xdr:col>26</xdr:col>
      <xdr:colOff>50800</xdr:colOff>
      <xdr:row>16</xdr:row>
      <xdr:rowOff>88116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821595"/>
          <a:ext cx="698500" cy="57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13085</xdr:rowOff>
    </xdr:from>
    <xdr:to>
      <xdr:col>26</xdr:col>
      <xdr:colOff>101600</xdr:colOff>
      <xdr:row>16</xdr:row>
      <xdr:rowOff>114685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99462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90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88116</xdr:rowOff>
    </xdr:from>
    <xdr:to>
      <xdr:col>22</xdr:col>
      <xdr:colOff>114300</xdr:colOff>
      <xdr:row>16</xdr:row>
      <xdr:rowOff>134130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878941"/>
          <a:ext cx="698500" cy="46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18865</xdr:rowOff>
    </xdr:from>
    <xdr:to>
      <xdr:col>22</xdr:col>
      <xdr:colOff>165100</xdr:colOff>
      <xdr:row>16</xdr:row>
      <xdr:rowOff>120465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130642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57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90043</xdr:rowOff>
    </xdr:from>
    <xdr:to>
      <xdr:col>18</xdr:col>
      <xdr:colOff>177800</xdr:colOff>
      <xdr:row>16</xdr:row>
      <xdr:rowOff>134130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880868"/>
          <a:ext cx="698500" cy="44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24678</xdr:rowOff>
    </xdr:from>
    <xdr:to>
      <xdr:col>19</xdr:col>
      <xdr:colOff>38100</xdr:colOff>
      <xdr:row>16</xdr:row>
      <xdr:rowOff>126278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136455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58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3973</xdr:rowOff>
    </xdr:from>
    <xdr:to>
      <xdr:col>15</xdr:col>
      <xdr:colOff>101600</xdr:colOff>
      <xdr:row>16</xdr:row>
      <xdr:rowOff>105573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115750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56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155829</xdr:rowOff>
    </xdr:from>
    <xdr:to>
      <xdr:col>29</xdr:col>
      <xdr:colOff>177800</xdr:colOff>
      <xdr:row>16</xdr:row>
      <xdr:rowOff>85979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775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906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62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151420</xdr:rowOff>
    </xdr:from>
    <xdr:to>
      <xdr:col>26</xdr:col>
      <xdr:colOff>101600</xdr:colOff>
      <xdr:row>16</xdr:row>
      <xdr:rowOff>81570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770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91747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53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37316</xdr:rowOff>
    </xdr:from>
    <xdr:to>
      <xdr:col>22</xdr:col>
      <xdr:colOff>165100</xdr:colOff>
      <xdr:row>16</xdr:row>
      <xdr:rowOff>138916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828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123693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914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83330</xdr:rowOff>
    </xdr:from>
    <xdr:to>
      <xdr:col>19</xdr:col>
      <xdr:colOff>38100</xdr:colOff>
      <xdr:row>17</xdr:row>
      <xdr:rowOff>13480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874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169707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960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60,990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39243</xdr:rowOff>
    </xdr:from>
    <xdr:to>
      <xdr:col>15</xdr:col>
      <xdr:colOff>101600</xdr:colOff>
      <xdr:row>16</xdr:row>
      <xdr:rowOff>140843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830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125620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91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270169</xdr:rowOff>
    </xdr:from>
    <xdr:to>
      <xdr:col>29</xdr:col>
      <xdr:colOff>127000</xdr:colOff>
      <xdr:row>38</xdr:row>
      <xdr:rowOff>16782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537619"/>
          <a:ext cx="0" cy="9467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331759</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56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16782</xdr:rowOff>
    </xdr:from>
    <xdr:to>
      <xdr:col>30</xdr:col>
      <xdr:colOff>25400</xdr:colOff>
      <xdr:row>38</xdr:row>
      <xdr:rowOff>16782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843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34</xdr:row>
      <xdr:rowOff>13646</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628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22,866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270169</xdr:rowOff>
    </xdr:from>
    <xdr:to>
      <xdr:col>30</xdr:col>
      <xdr:colOff>25400</xdr:colOff>
      <xdr:row>34</xdr:row>
      <xdr:rowOff>270169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5376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101626</xdr:rowOff>
    </xdr:from>
    <xdr:to>
      <xdr:col>29</xdr:col>
      <xdr:colOff>127000</xdr:colOff>
      <xdr:row>34</xdr:row>
      <xdr:rowOff>270169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369076"/>
          <a:ext cx="647700" cy="168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8141</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961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36064</xdr:rowOff>
    </xdr:from>
    <xdr:to>
      <xdr:col>29</xdr:col>
      <xdr:colOff>177800</xdr:colOff>
      <xdr:row>36</xdr:row>
      <xdr:rowOff>137664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989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86538</xdr:rowOff>
    </xdr:from>
    <xdr:to>
      <xdr:col>26</xdr:col>
      <xdr:colOff>50800</xdr:colOff>
      <xdr:row>34</xdr:row>
      <xdr:rowOff>101626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353988"/>
          <a:ext cx="698500" cy="15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21303</xdr:rowOff>
    </xdr:from>
    <xdr:to>
      <xdr:col>26</xdr:col>
      <xdr:colOff>101600</xdr:colOff>
      <xdr:row>36</xdr:row>
      <xdr:rowOff>122903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9745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107680</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70609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180591</xdr:rowOff>
    </xdr:from>
    <xdr:to>
      <xdr:col>22</xdr:col>
      <xdr:colOff>114300</xdr:colOff>
      <xdr:row>34</xdr:row>
      <xdr:rowOff>86538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105141"/>
          <a:ext cx="698500" cy="248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8927</xdr:rowOff>
    </xdr:from>
    <xdr:to>
      <xdr:col>22</xdr:col>
      <xdr:colOff>165100</xdr:colOff>
      <xdr:row>36</xdr:row>
      <xdr:rowOff>110527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9621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95304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704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55709</xdr:rowOff>
    </xdr:from>
    <xdr:to>
      <xdr:col>18</xdr:col>
      <xdr:colOff>177800</xdr:colOff>
      <xdr:row>33</xdr:row>
      <xdr:rowOff>180591</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5980259"/>
          <a:ext cx="698500" cy="124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337262</xdr:rowOff>
    </xdr:from>
    <xdr:to>
      <xdr:col>19</xdr:col>
      <xdr:colOff>38100</xdr:colOff>
      <xdr:row>36</xdr:row>
      <xdr:rowOff>95962</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9476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80739</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7033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337033</xdr:rowOff>
    </xdr:from>
    <xdr:to>
      <xdr:col>15</xdr:col>
      <xdr:colOff>101600</xdr:colOff>
      <xdr:row>36</xdr:row>
      <xdr:rowOff>95733</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947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80510</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703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219369</xdr:rowOff>
    </xdr:from>
    <xdr:to>
      <xdr:col>29</xdr:col>
      <xdr:colOff>177800</xdr:colOff>
      <xdr:row>34</xdr:row>
      <xdr:rowOff>320969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486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166046</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433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22,866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50826</xdr:rowOff>
    </xdr:from>
    <xdr:to>
      <xdr:col>26</xdr:col>
      <xdr:colOff>101600</xdr:colOff>
      <xdr:row>34</xdr:row>
      <xdr:rowOff>152426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318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162603</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087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35738</xdr:rowOff>
    </xdr:from>
    <xdr:to>
      <xdr:col>22</xdr:col>
      <xdr:colOff>165100</xdr:colOff>
      <xdr:row>34</xdr:row>
      <xdr:rowOff>137338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303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147515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07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28,489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129791</xdr:rowOff>
    </xdr:from>
    <xdr:to>
      <xdr:col>19</xdr:col>
      <xdr:colOff>38100</xdr:colOff>
      <xdr:row>33</xdr:row>
      <xdr:rowOff>231391</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0543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70118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5823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4909</xdr:rowOff>
    </xdr:from>
    <xdr:to>
      <xdr:col>15</xdr:col>
      <xdr:colOff>101600</xdr:colOff>
      <xdr:row>33</xdr:row>
      <xdr:rowOff>106509</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5929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31</xdr:row>
      <xdr:rowOff>288136</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569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39,933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大阪府泉佐野市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100,420
98,257
56.51
94,267,543
93,984,764
133,171
23,272,374
63,086,141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79.3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170724</xdr:rowOff>
    </xdr:from>
    <xdr:to>
      <xdr:col>24</xdr:col>
      <xdr:colOff>62865</xdr:colOff>
      <xdr:row>39</xdr:row>
      <xdr:rowOff>9659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42774"/>
          <a:ext cx="1270" cy="155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13486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0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9659</xdr:rowOff>
    </xdr:from>
    <xdr:to>
      <xdr:col>24</xdr:col>
      <xdr:colOff>152400</xdr:colOff>
      <xdr:row>39</xdr:row>
      <xdr:rowOff>9659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9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117401</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1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80,300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170724</xdr:rowOff>
    </xdr:from>
    <xdr:to>
      <xdr:col>24</xdr:col>
      <xdr:colOff>152400</xdr:colOff>
      <xdr:row>29</xdr:row>
      <xdr:rowOff>170724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4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152665</xdr:rowOff>
    </xdr:from>
    <xdr:to>
      <xdr:col>24</xdr:col>
      <xdr:colOff>63500</xdr:colOff>
      <xdr:row>35</xdr:row>
      <xdr:rowOff>15048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981965"/>
          <a:ext cx="8382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50773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708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27896</xdr:rowOff>
    </xdr:from>
    <xdr:to>
      <xdr:col>24</xdr:col>
      <xdr:colOff>114300</xdr:colOff>
      <xdr:row>34</xdr:row>
      <xdr:rowOff>129496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85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152665</xdr:rowOff>
    </xdr:from>
    <xdr:to>
      <xdr:col>19</xdr:col>
      <xdr:colOff>177800</xdr:colOff>
      <xdr:row>35</xdr:row>
      <xdr:rowOff>646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981965"/>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32109</xdr:rowOff>
    </xdr:from>
    <xdr:to>
      <xdr:col>20</xdr:col>
      <xdr:colOff>38100</xdr:colOff>
      <xdr:row>34</xdr:row>
      <xdr:rowOff>133709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8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150236</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63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646</xdr:rowOff>
    </xdr:from>
    <xdr:to>
      <xdr:col>15</xdr:col>
      <xdr:colOff>50800</xdr:colOff>
      <xdr:row>35</xdr:row>
      <xdr:rowOff>102112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001396"/>
          <a:ext cx="889000" cy="10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44878</xdr:rowOff>
    </xdr:from>
    <xdr:to>
      <xdr:col>15</xdr:col>
      <xdr:colOff>101600</xdr:colOff>
      <xdr:row>34</xdr:row>
      <xdr:rowOff>146478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163005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64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135977</xdr:rowOff>
    </xdr:from>
    <xdr:to>
      <xdr:col>10</xdr:col>
      <xdr:colOff>114300</xdr:colOff>
      <xdr:row>35</xdr:row>
      <xdr:rowOff>102112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965277"/>
          <a:ext cx="889000" cy="13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39555</xdr:rowOff>
    </xdr:from>
    <xdr:to>
      <xdr:col>10</xdr:col>
      <xdr:colOff>165100</xdr:colOff>
      <xdr:row>34</xdr:row>
      <xdr:rowOff>141155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157682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64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170478</xdr:rowOff>
    </xdr:from>
    <xdr:to>
      <xdr:col>6</xdr:col>
      <xdr:colOff>38100</xdr:colOff>
      <xdr:row>34</xdr:row>
      <xdr:rowOff>100628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117155</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60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135698</xdr:rowOff>
    </xdr:from>
    <xdr:to>
      <xdr:col>24</xdr:col>
      <xdr:colOff>114300</xdr:colOff>
      <xdr:row>35</xdr:row>
      <xdr:rowOff>65848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96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114125</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94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53,567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101865</xdr:rowOff>
    </xdr:from>
    <xdr:to>
      <xdr:col>20</xdr:col>
      <xdr:colOff>38100</xdr:colOff>
      <xdr:row>35</xdr:row>
      <xdr:rowOff>32015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3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23142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02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54,603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121296</xdr:rowOff>
    </xdr:from>
    <xdr:to>
      <xdr:col>15</xdr:col>
      <xdr:colOff>101600</xdr:colOff>
      <xdr:row>35</xdr:row>
      <xdr:rowOff>51446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95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42573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04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54,008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51312</xdr:rowOff>
    </xdr:from>
    <xdr:to>
      <xdr:col>10</xdr:col>
      <xdr:colOff>165100</xdr:colOff>
      <xdr:row>35</xdr:row>
      <xdr:rowOff>152912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5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144039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14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50,901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85177</xdr:rowOff>
    </xdr:from>
    <xdr:to>
      <xdr:col>6</xdr:col>
      <xdr:colOff>38100</xdr:colOff>
      <xdr:row>35</xdr:row>
      <xdr:rowOff>15327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91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6454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00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55,114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70256</xdr:rowOff>
    </xdr:from>
    <xdr:to>
      <xdr:col>24</xdr:col>
      <xdr:colOff>62865</xdr:colOff>
      <xdr:row>58</xdr:row>
      <xdr:rowOff>127076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9157106"/>
          <a:ext cx="1270" cy="914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130903</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7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36,994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127076</xdr:rowOff>
    </xdr:from>
    <xdr:to>
      <xdr:col>24</xdr:col>
      <xdr:colOff>152400</xdr:colOff>
      <xdr:row>58</xdr:row>
      <xdr:rowOff>127076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71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16933</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93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108,968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70256</xdr:rowOff>
    </xdr:from>
    <xdr:to>
      <xdr:col>24</xdr:col>
      <xdr:colOff>152400</xdr:colOff>
      <xdr:row>53</xdr:row>
      <xdr:rowOff>70256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15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151092</xdr:rowOff>
    </xdr:from>
    <xdr:to>
      <xdr:col>24</xdr:col>
      <xdr:colOff>63500</xdr:colOff>
      <xdr:row>53</xdr:row>
      <xdr:rowOff>70256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8723592"/>
          <a:ext cx="838200" cy="43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150995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752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1118</xdr:rowOff>
    </xdr:from>
    <xdr:to>
      <xdr:col>24</xdr:col>
      <xdr:colOff>114300</xdr:colOff>
      <xdr:row>57</xdr:row>
      <xdr:rowOff>102718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7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151092</xdr:rowOff>
    </xdr:from>
    <xdr:to>
      <xdr:col>19</xdr:col>
      <xdr:colOff>177800</xdr:colOff>
      <xdr:row>55</xdr:row>
      <xdr:rowOff>31776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8723592"/>
          <a:ext cx="889000" cy="737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33630</xdr:rowOff>
    </xdr:from>
    <xdr:to>
      <xdr:col>20</xdr:col>
      <xdr:colOff>38100</xdr:colOff>
      <xdr:row>57</xdr:row>
      <xdr:rowOff>135230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80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126357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89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31776</xdr:rowOff>
    </xdr:from>
    <xdr:to>
      <xdr:col>15</xdr:col>
      <xdr:colOff>50800</xdr:colOff>
      <xdr:row>56</xdr:row>
      <xdr:rowOff>168428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461526"/>
          <a:ext cx="889000" cy="30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56324</xdr:rowOff>
    </xdr:from>
    <xdr:to>
      <xdr:col>15</xdr:col>
      <xdr:colOff>101600</xdr:colOff>
      <xdr:row>57</xdr:row>
      <xdr:rowOff>157924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2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149051</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92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168428</xdr:rowOff>
    </xdr:from>
    <xdr:to>
      <xdr:col>10</xdr:col>
      <xdr:colOff>114300</xdr:colOff>
      <xdr:row>57</xdr:row>
      <xdr:rowOff>145237</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769628"/>
          <a:ext cx="889000" cy="1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66510</xdr:rowOff>
    </xdr:from>
    <xdr:to>
      <xdr:col>10</xdr:col>
      <xdr:colOff>165100</xdr:colOff>
      <xdr:row>57</xdr:row>
      <xdr:rowOff>168110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159237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93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84937</xdr:rowOff>
    </xdr:from>
    <xdr:to>
      <xdr:col>6</xdr:col>
      <xdr:colOff>38100</xdr:colOff>
      <xdr:row>58</xdr:row>
      <xdr:rowOff>15087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5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31614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63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49,812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19456</xdr:rowOff>
    </xdr:from>
    <xdr:to>
      <xdr:col>24</xdr:col>
      <xdr:colOff>114300</xdr:colOff>
      <xdr:row>53</xdr:row>
      <xdr:rowOff>121056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10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143933</xdr:rowOff>
    </xdr:from>
    <xdr:ext cx="599010"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059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108,968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100292</xdr:rowOff>
    </xdr:from>
    <xdr:to>
      <xdr:col>20</xdr:col>
      <xdr:colOff>38100</xdr:colOff>
      <xdr:row>51</xdr:row>
      <xdr:rowOff>30442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8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46969</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497795" y="844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143,103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152426</xdr:rowOff>
    </xdr:from>
    <xdr:to>
      <xdr:col>15</xdr:col>
      <xdr:colOff>101600</xdr:colOff>
      <xdr:row>55</xdr:row>
      <xdr:rowOff>82576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41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99103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18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117628</xdr:rowOff>
    </xdr:from>
    <xdr:to>
      <xdr:col>10</xdr:col>
      <xdr:colOff>165100</xdr:colOff>
      <xdr:row>57</xdr:row>
      <xdr:rowOff>47778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1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64305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49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60,738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94437</xdr:rowOff>
    </xdr:from>
    <xdr:to>
      <xdr:col>6</xdr:col>
      <xdr:colOff>38100</xdr:colOff>
      <xdr:row>58</xdr:row>
      <xdr:rowOff>24587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6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15714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5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49,064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127290</xdr:rowOff>
    </xdr:from>
    <xdr:to>
      <xdr:col>24</xdr:col>
      <xdr:colOff>62865</xdr:colOff>
      <xdr:row>79</xdr:row>
      <xdr:rowOff>62629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128790"/>
          <a:ext cx="1270" cy="1478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66456</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611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62629</xdr:rowOff>
    </xdr:from>
    <xdr:to>
      <xdr:col>24</xdr:col>
      <xdr:colOff>152400</xdr:colOff>
      <xdr:row>79</xdr:row>
      <xdr:rowOff>62629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607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73967</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0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13,914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127290</xdr:rowOff>
    </xdr:from>
    <xdr:to>
      <xdr:col>24</xdr:col>
      <xdr:colOff>152400</xdr:colOff>
      <xdr:row>70</xdr:row>
      <xdr:rowOff>127290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12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147538</xdr:rowOff>
    </xdr:from>
    <xdr:to>
      <xdr:col>24</xdr:col>
      <xdr:colOff>63500</xdr:colOff>
      <xdr:row>78</xdr:row>
      <xdr:rowOff>157226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520638"/>
          <a:ext cx="838200" cy="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46245</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076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23368</xdr:rowOff>
    </xdr:from>
    <xdr:to>
      <xdr:col>24</xdr:col>
      <xdr:colOff>114300</xdr:colOff>
      <xdr:row>77</xdr:row>
      <xdr:rowOff>124968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25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149279</xdr:rowOff>
    </xdr:from>
    <xdr:to>
      <xdr:col>19</xdr:col>
      <xdr:colOff>177800</xdr:colOff>
      <xdr:row>78</xdr:row>
      <xdr:rowOff>157226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522379"/>
          <a:ext cx="889000" cy="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14877</xdr:rowOff>
    </xdr:from>
    <xdr:to>
      <xdr:col>20</xdr:col>
      <xdr:colOff>38100</xdr:colOff>
      <xdr:row>77</xdr:row>
      <xdr:rowOff>116477</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1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133004</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299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147428</xdr:rowOff>
    </xdr:from>
    <xdr:to>
      <xdr:col>15</xdr:col>
      <xdr:colOff>50800</xdr:colOff>
      <xdr:row>78</xdr:row>
      <xdr:rowOff>149279</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520528"/>
          <a:ext cx="8890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19558</xdr:rowOff>
    </xdr:from>
    <xdr:to>
      <xdr:col>15</xdr:col>
      <xdr:colOff>101600</xdr:colOff>
      <xdr:row>77</xdr:row>
      <xdr:rowOff>121158</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137685</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299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147428</xdr:rowOff>
    </xdr:from>
    <xdr:to>
      <xdr:col>10</xdr:col>
      <xdr:colOff>114300</xdr:colOff>
      <xdr:row>78</xdr:row>
      <xdr:rowOff>148299</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520528"/>
          <a:ext cx="889000" cy="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32838</xdr:rowOff>
    </xdr:from>
    <xdr:to>
      <xdr:col>10</xdr:col>
      <xdr:colOff>165100</xdr:colOff>
      <xdr:row>77</xdr:row>
      <xdr:rowOff>134438</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23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150965</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00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35125</xdr:rowOff>
    </xdr:from>
    <xdr:to>
      <xdr:col>6</xdr:col>
      <xdr:colOff>38100</xdr:colOff>
      <xdr:row>77</xdr:row>
      <xdr:rowOff>136725</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153252</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01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96738</xdr:rowOff>
    </xdr:from>
    <xdr:to>
      <xdr:col>24</xdr:col>
      <xdr:colOff>114300</xdr:colOff>
      <xdr:row>79</xdr:row>
      <xdr:rowOff>26888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6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11665</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84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106426</xdr:rowOff>
    </xdr:from>
    <xdr:to>
      <xdr:col>20</xdr:col>
      <xdr:colOff>38100</xdr:colOff>
      <xdr:row>79</xdr:row>
      <xdr:rowOff>36576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7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27703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57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98479</xdr:rowOff>
    </xdr:from>
    <xdr:to>
      <xdr:col>15</xdr:col>
      <xdr:colOff>101600</xdr:colOff>
      <xdr:row>79</xdr:row>
      <xdr:rowOff>28629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7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19756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56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96628</xdr:rowOff>
    </xdr:from>
    <xdr:to>
      <xdr:col>10</xdr:col>
      <xdr:colOff>165100</xdr:colOff>
      <xdr:row>79</xdr:row>
      <xdr:rowOff>26778</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6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17905</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56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97499</xdr:rowOff>
    </xdr:from>
    <xdr:to>
      <xdr:col>6</xdr:col>
      <xdr:colOff>38100</xdr:colOff>
      <xdr:row>79</xdr:row>
      <xdr:rowOff>27649</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7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18776</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563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82893</xdr:rowOff>
    </xdr:from>
    <xdr:to>
      <xdr:col>24</xdr:col>
      <xdr:colOff>62865</xdr:colOff>
      <xdr:row>98</xdr:row>
      <xdr:rowOff>163461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13393"/>
          <a:ext cx="1270" cy="1452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167288</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6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163461</xdr:rowOff>
    </xdr:from>
    <xdr:to>
      <xdr:col>24</xdr:col>
      <xdr:colOff>152400</xdr:colOff>
      <xdr:row>98</xdr:row>
      <xdr:rowOff>163461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65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29570</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88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178,473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82893</xdr:rowOff>
    </xdr:from>
    <xdr:to>
      <xdr:col>24</xdr:col>
      <xdr:colOff>152400</xdr:colOff>
      <xdr:row>90</xdr:row>
      <xdr:rowOff>82893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1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61937</xdr:rowOff>
    </xdr:from>
    <xdr:to>
      <xdr:col>24</xdr:col>
      <xdr:colOff>63500</xdr:colOff>
      <xdr:row>95</xdr:row>
      <xdr:rowOff>133668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349687"/>
          <a:ext cx="838200" cy="7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60495</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482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82068</xdr:rowOff>
    </xdr:from>
    <xdr:to>
      <xdr:col>24</xdr:col>
      <xdr:colOff>114300</xdr:colOff>
      <xdr:row>96</xdr:row>
      <xdr:rowOff>12218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6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133668</xdr:rowOff>
    </xdr:from>
    <xdr:to>
      <xdr:col>19</xdr:col>
      <xdr:colOff>177800</xdr:colOff>
      <xdr:row>95</xdr:row>
      <xdr:rowOff>134189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421418"/>
          <a:ext cx="8890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149924</xdr:rowOff>
    </xdr:from>
    <xdr:to>
      <xdr:col>20</xdr:col>
      <xdr:colOff>38100</xdr:colOff>
      <xdr:row>96</xdr:row>
      <xdr:rowOff>80074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71201</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530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134189</xdr:rowOff>
    </xdr:from>
    <xdr:to>
      <xdr:col>15</xdr:col>
      <xdr:colOff>50800</xdr:colOff>
      <xdr:row>95</xdr:row>
      <xdr:rowOff>166218</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421939"/>
          <a:ext cx="889000" cy="3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153467</xdr:rowOff>
    </xdr:from>
    <xdr:to>
      <xdr:col>15</xdr:col>
      <xdr:colOff>101600</xdr:colOff>
      <xdr:row>96</xdr:row>
      <xdr:rowOff>83617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74744</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53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166218</xdr:rowOff>
    </xdr:from>
    <xdr:to>
      <xdr:col>10</xdr:col>
      <xdr:colOff>114300</xdr:colOff>
      <xdr:row>96</xdr:row>
      <xdr:rowOff>48985</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453968"/>
          <a:ext cx="889000" cy="5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14466</xdr:rowOff>
    </xdr:from>
    <xdr:to>
      <xdr:col>10</xdr:col>
      <xdr:colOff>165100</xdr:colOff>
      <xdr:row>96</xdr:row>
      <xdr:rowOff>116066</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107193</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56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133438</xdr:rowOff>
    </xdr:from>
    <xdr:to>
      <xdr:col>6</xdr:col>
      <xdr:colOff>38100</xdr:colOff>
      <xdr:row>97</xdr:row>
      <xdr:rowOff>63588</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54715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68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11137</xdr:rowOff>
    </xdr:from>
    <xdr:to>
      <xdr:col>24</xdr:col>
      <xdr:colOff>114300</xdr:colOff>
      <xdr:row>95</xdr:row>
      <xdr:rowOff>112737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29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34014</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150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112,623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82868</xdr:rowOff>
    </xdr:from>
    <xdr:to>
      <xdr:col>20</xdr:col>
      <xdr:colOff>38100</xdr:colOff>
      <xdr:row>96</xdr:row>
      <xdr:rowOff>13018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37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29545</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145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106,975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83389</xdr:rowOff>
    </xdr:from>
    <xdr:to>
      <xdr:col>15</xdr:col>
      <xdr:colOff>101600</xdr:colOff>
      <xdr:row>96</xdr:row>
      <xdr:rowOff>13539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37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30066</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614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106,934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115418</xdr:rowOff>
    </xdr:from>
    <xdr:to>
      <xdr:col>10</xdr:col>
      <xdr:colOff>165100</xdr:colOff>
      <xdr:row>96</xdr:row>
      <xdr:rowOff>45568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40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62095</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19795" y="1617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104,412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169635</xdr:rowOff>
    </xdr:from>
    <xdr:to>
      <xdr:col>6</xdr:col>
      <xdr:colOff>38100</xdr:colOff>
      <xdr:row>96</xdr:row>
      <xdr:rowOff>99785</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45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116312</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30795" y="16232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144697</xdr:rowOff>
    </xdr:from>
    <xdr:to>
      <xdr:col>54</xdr:col>
      <xdr:colOff>189865</xdr:colOff>
      <xdr:row>38</xdr:row>
      <xdr:rowOff>80963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459647"/>
          <a:ext cx="1270" cy="1136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84790</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59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80963</xdr:rowOff>
    </xdr:from>
    <xdr:to>
      <xdr:col>55</xdr:col>
      <xdr:colOff>88900</xdr:colOff>
      <xdr:row>38</xdr:row>
      <xdr:rowOff>80963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59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91374</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23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261,407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144697</xdr:rowOff>
    </xdr:from>
    <xdr:to>
      <xdr:col>55</xdr:col>
      <xdr:colOff>88900</xdr:colOff>
      <xdr:row>31</xdr:row>
      <xdr:rowOff>144697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459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144697</xdr:rowOff>
    </xdr:from>
    <xdr:to>
      <xdr:col>55</xdr:col>
      <xdr:colOff>0</xdr:colOff>
      <xdr:row>32</xdr:row>
      <xdr:rowOff>58131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5459647"/>
          <a:ext cx="838200" cy="8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64538</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4081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86111</xdr:rowOff>
    </xdr:from>
    <xdr:to>
      <xdr:col>55</xdr:col>
      <xdr:colOff>50800</xdr:colOff>
      <xdr:row>38</xdr:row>
      <xdr:rowOff>16261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42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58131</xdr:rowOff>
    </xdr:from>
    <xdr:to>
      <xdr:col>50</xdr:col>
      <xdr:colOff>114300</xdr:colOff>
      <xdr:row>35</xdr:row>
      <xdr:rowOff>77694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5544531"/>
          <a:ext cx="889000" cy="53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97518</xdr:rowOff>
    </xdr:from>
    <xdr:to>
      <xdr:col>50</xdr:col>
      <xdr:colOff>165100</xdr:colOff>
      <xdr:row>38</xdr:row>
      <xdr:rowOff>27668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4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18795</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53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77694</xdr:rowOff>
    </xdr:from>
    <xdr:to>
      <xdr:col>45</xdr:col>
      <xdr:colOff>177800</xdr:colOff>
      <xdr:row>37</xdr:row>
      <xdr:rowOff>10742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078444"/>
          <a:ext cx="889000" cy="27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109863</xdr:rowOff>
    </xdr:from>
    <xdr:to>
      <xdr:col>46</xdr:col>
      <xdr:colOff>38100</xdr:colOff>
      <xdr:row>38</xdr:row>
      <xdr:rowOff>40013</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4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31139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54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10742</xdr:rowOff>
    </xdr:from>
    <xdr:to>
      <xdr:col>41</xdr:col>
      <xdr:colOff>50800</xdr:colOff>
      <xdr:row>37</xdr:row>
      <xdr:rowOff>45668</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354392"/>
          <a:ext cx="889000" cy="3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116698</xdr:rowOff>
    </xdr:from>
    <xdr:to>
      <xdr:col>41</xdr:col>
      <xdr:colOff>101600</xdr:colOff>
      <xdr:row>38</xdr:row>
      <xdr:rowOff>46848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46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37975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55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124141</xdr:rowOff>
    </xdr:from>
    <xdr:to>
      <xdr:col>36</xdr:col>
      <xdr:colOff>165100</xdr:colOff>
      <xdr:row>38</xdr:row>
      <xdr:rowOff>54291</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46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45418</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56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93897</xdr:rowOff>
    </xdr:from>
    <xdr:to>
      <xdr:col>55</xdr:col>
      <xdr:colOff>50800</xdr:colOff>
      <xdr:row>32</xdr:row>
      <xdr:rowOff>24047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540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46924</xdr:rowOff>
    </xdr:from>
    <xdr:ext cx="599010"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361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261,407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7331</xdr:rowOff>
    </xdr:from>
    <xdr:to>
      <xdr:col>50</xdr:col>
      <xdr:colOff>165100</xdr:colOff>
      <xdr:row>32</xdr:row>
      <xdr:rowOff>108931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49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125458</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5268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242,841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26894</xdr:rowOff>
    </xdr:from>
    <xdr:to>
      <xdr:col>46</xdr:col>
      <xdr:colOff>38100</xdr:colOff>
      <xdr:row>35</xdr:row>
      <xdr:rowOff>128494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02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145021</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50795" y="5802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131392</xdr:rowOff>
    </xdr:from>
    <xdr:to>
      <xdr:col>41</xdr:col>
      <xdr:colOff>101600</xdr:colOff>
      <xdr:row>37</xdr:row>
      <xdr:rowOff>61542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30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78069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07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65,706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166318</xdr:rowOff>
    </xdr:from>
    <xdr:to>
      <xdr:col>36</xdr:col>
      <xdr:colOff>165100</xdr:colOff>
      <xdr:row>37</xdr:row>
      <xdr:rowOff>96468</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33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112995</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1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58,067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63707</xdr:rowOff>
    </xdr:from>
    <xdr:to>
      <xdr:col>54</xdr:col>
      <xdr:colOff>189865</xdr:colOff>
      <xdr:row>58</xdr:row>
      <xdr:rowOff>116426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636207"/>
          <a:ext cx="1270" cy="1424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120253</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06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116426</xdr:rowOff>
    </xdr:from>
    <xdr:to>
      <xdr:col>55</xdr:col>
      <xdr:colOff>88900</xdr:colOff>
      <xdr:row>58</xdr:row>
      <xdr:rowOff>116426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60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10384</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411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144,981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63707</xdr:rowOff>
    </xdr:from>
    <xdr:to>
      <xdr:col>55</xdr:col>
      <xdr:colOff>88900</xdr:colOff>
      <xdr:row>50</xdr:row>
      <xdr:rowOff>63707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63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159566</xdr:rowOff>
    </xdr:from>
    <xdr:to>
      <xdr:col>55</xdr:col>
      <xdr:colOff>0</xdr:colOff>
      <xdr:row>56</xdr:row>
      <xdr:rowOff>80906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589316"/>
          <a:ext cx="838200" cy="9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74555</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675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96128</xdr:rowOff>
    </xdr:from>
    <xdr:to>
      <xdr:col>55</xdr:col>
      <xdr:colOff>50800</xdr:colOff>
      <xdr:row>57</xdr:row>
      <xdr:rowOff>26278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69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80906</xdr:rowOff>
    </xdr:from>
    <xdr:to>
      <xdr:col>50</xdr:col>
      <xdr:colOff>114300</xdr:colOff>
      <xdr:row>56</xdr:row>
      <xdr:rowOff>110646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682106"/>
          <a:ext cx="889000" cy="2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91883</xdr:rowOff>
    </xdr:from>
    <xdr:to>
      <xdr:col>50</xdr:col>
      <xdr:colOff>165100</xdr:colOff>
      <xdr:row>57</xdr:row>
      <xdr:rowOff>22033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69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13160</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78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110646</xdr:rowOff>
    </xdr:from>
    <xdr:to>
      <xdr:col>45</xdr:col>
      <xdr:colOff>177800</xdr:colOff>
      <xdr:row>57</xdr:row>
      <xdr:rowOff>135096</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711846"/>
          <a:ext cx="889000" cy="19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98142</xdr:rowOff>
    </xdr:from>
    <xdr:to>
      <xdr:col>46</xdr:col>
      <xdr:colOff>38100</xdr:colOff>
      <xdr:row>57</xdr:row>
      <xdr:rowOff>28292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19419</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79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135096</xdr:rowOff>
    </xdr:from>
    <xdr:to>
      <xdr:col>41</xdr:col>
      <xdr:colOff>50800</xdr:colOff>
      <xdr:row>58</xdr:row>
      <xdr:rowOff>34032</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907746"/>
          <a:ext cx="889000" cy="7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117432</xdr:rowOff>
    </xdr:from>
    <xdr:to>
      <xdr:col>41</xdr:col>
      <xdr:colOff>101600</xdr:colOff>
      <xdr:row>57</xdr:row>
      <xdr:rowOff>47582</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64109</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49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80551</xdr:rowOff>
    </xdr:from>
    <xdr:to>
      <xdr:col>36</xdr:col>
      <xdr:colOff>165100</xdr:colOff>
      <xdr:row>57</xdr:row>
      <xdr:rowOff>10701</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27228</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45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108766</xdr:rowOff>
    </xdr:from>
    <xdr:to>
      <xdr:col>55</xdr:col>
      <xdr:colOff>50800</xdr:colOff>
      <xdr:row>56</xdr:row>
      <xdr:rowOff>38916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53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131643</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38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30106</xdr:rowOff>
    </xdr:from>
    <xdr:to>
      <xdr:col>50</xdr:col>
      <xdr:colOff>165100</xdr:colOff>
      <xdr:row>56</xdr:row>
      <xdr:rowOff>131706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63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148233</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40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48,901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59846</xdr:rowOff>
    </xdr:from>
    <xdr:to>
      <xdr:col>46</xdr:col>
      <xdr:colOff>38100</xdr:colOff>
      <xdr:row>56</xdr:row>
      <xdr:rowOff>161446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66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6523</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43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84296</xdr:rowOff>
    </xdr:from>
    <xdr:to>
      <xdr:col>41</xdr:col>
      <xdr:colOff>101600</xdr:colOff>
      <xdr:row>58</xdr:row>
      <xdr:rowOff>14446</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85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5573</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94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28,173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154682</xdr:rowOff>
    </xdr:from>
    <xdr:to>
      <xdr:col>36</xdr:col>
      <xdr:colOff>165100</xdr:colOff>
      <xdr:row>58</xdr:row>
      <xdr:rowOff>84832</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92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75959</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1002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21,707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144520</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146020"/>
          <a:ext cx="1270" cy="144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91197</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92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75,747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144520</xdr:rowOff>
    </xdr:from>
    <xdr:to>
      <xdr:col>55</xdr:col>
      <xdr:colOff>88900</xdr:colOff>
      <xdr:row>70</xdr:row>
      <xdr:rowOff>144520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14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66605</xdr:rowOff>
    </xdr:from>
    <xdr:to>
      <xdr:col>55</xdr:col>
      <xdr:colOff>0</xdr:colOff>
      <xdr:row>76</xdr:row>
      <xdr:rowOff>98780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096805"/>
          <a:ext cx="838200" cy="3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88149</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289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109722</xdr:rowOff>
    </xdr:from>
    <xdr:to>
      <xdr:col>55</xdr:col>
      <xdr:colOff>50800</xdr:colOff>
      <xdr:row>78</xdr:row>
      <xdr:rowOff>39872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31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66605</xdr:rowOff>
    </xdr:from>
    <xdr:to>
      <xdr:col>50</xdr:col>
      <xdr:colOff>114300</xdr:colOff>
      <xdr:row>77</xdr:row>
      <xdr:rowOff>76091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3096805"/>
          <a:ext cx="889000" cy="18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129687</xdr:rowOff>
    </xdr:from>
    <xdr:to>
      <xdr:col>50</xdr:col>
      <xdr:colOff>165100</xdr:colOff>
      <xdr:row>78</xdr:row>
      <xdr:rowOff>59837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33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50964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42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76091</xdr:rowOff>
    </xdr:from>
    <xdr:to>
      <xdr:col>45</xdr:col>
      <xdr:colOff>177800</xdr:colOff>
      <xdr:row>78</xdr:row>
      <xdr:rowOff>85217</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3277741"/>
          <a:ext cx="889000" cy="18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136906</xdr:rowOff>
    </xdr:from>
    <xdr:to>
      <xdr:col>46</xdr:col>
      <xdr:colOff>38100</xdr:colOff>
      <xdr:row>78</xdr:row>
      <xdr:rowOff>67056</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3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58183</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4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7265</xdr:rowOff>
    </xdr:from>
    <xdr:to>
      <xdr:col>41</xdr:col>
      <xdr:colOff>50800</xdr:colOff>
      <xdr:row>78</xdr:row>
      <xdr:rowOff>85217</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3380365"/>
          <a:ext cx="889000" cy="7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152546</xdr:rowOff>
    </xdr:from>
    <xdr:to>
      <xdr:col>41</xdr:col>
      <xdr:colOff>101600</xdr:colOff>
      <xdr:row>78</xdr:row>
      <xdr:rowOff>82696</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35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99223</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26428" y="1312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168815</xdr:rowOff>
    </xdr:from>
    <xdr:to>
      <xdr:col>36</xdr:col>
      <xdr:colOff>165100</xdr:colOff>
      <xdr:row>77</xdr:row>
      <xdr:rowOff>98965</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1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115492</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297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47980</xdr:rowOff>
    </xdr:from>
    <xdr:to>
      <xdr:col>55</xdr:col>
      <xdr:colOff>50800</xdr:colOff>
      <xdr:row>76</xdr:row>
      <xdr:rowOff>149580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07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70858</xdr:rowOff>
    </xdr:from>
    <xdr:ext cx="534377"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292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15805</xdr:rowOff>
    </xdr:from>
    <xdr:to>
      <xdr:col>50</xdr:col>
      <xdr:colOff>165100</xdr:colOff>
      <xdr:row>76</xdr:row>
      <xdr:rowOff>117405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0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133932</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372111" y="1282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25,837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25291</xdr:rowOff>
    </xdr:from>
    <xdr:to>
      <xdr:col>46</xdr:col>
      <xdr:colOff>38100</xdr:colOff>
      <xdr:row>77</xdr:row>
      <xdr:rowOff>126891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22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143418</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300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16,339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34417</xdr:rowOff>
    </xdr:from>
    <xdr:to>
      <xdr:col>41</xdr:col>
      <xdr:colOff>101600</xdr:colOff>
      <xdr:row>78</xdr:row>
      <xdr:rowOff>136017</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40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127144</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626428" y="13500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127915</xdr:rowOff>
    </xdr:from>
    <xdr:to>
      <xdr:col>36</xdr:col>
      <xdr:colOff>165100</xdr:colOff>
      <xdr:row>78</xdr:row>
      <xdr:rowOff>58065</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32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49192</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342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112530</xdr:rowOff>
    </xdr:from>
    <xdr:to>
      <xdr:col>54</xdr:col>
      <xdr:colOff>189865</xdr:colOff>
      <xdr:row>98</xdr:row>
      <xdr:rowOff>78076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371580"/>
          <a:ext cx="1270" cy="1508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81903</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88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78076</xdr:rowOff>
    </xdr:from>
    <xdr:to>
      <xdr:col>55</xdr:col>
      <xdr:colOff>88900</xdr:colOff>
      <xdr:row>98</xdr:row>
      <xdr:rowOff>78076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88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59207</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14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112530</xdr:rowOff>
    </xdr:from>
    <xdr:to>
      <xdr:col>55</xdr:col>
      <xdr:colOff>88900</xdr:colOff>
      <xdr:row>89</xdr:row>
      <xdr:rowOff>112530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37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76803</xdr:rowOff>
    </xdr:from>
    <xdr:to>
      <xdr:col>55</xdr:col>
      <xdr:colOff>0</xdr:colOff>
      <xdr:row>96</xdr:row>
      <xdr:rowOff>66580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364553"/>
          <a:ext cx="838200" cy="16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19452</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3072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41025</xdr:rowOff>
    </xdr:from>
    <xdr:to>
      <xdr:col>55</xdr:col>
      <xdr:colOff>50800</xdr:colOff>
      <xdr:row>95</xdr:row>
      <xdr:rowOff>142625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3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148746</xdr:rowOff>
    </xdr:from>
    <xdr:to>
      <xdr:col>50</xdr:col>
      <xdr:colOff>114300</xdr:colOff>
      <xdr:row>96</xdr:row>
      <xdr:rowOff>66580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6436496"/>
          <a:ext cx="889000" cy="8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3600</xdr:rowOff>
    </xdr:from>
    <xdr:to>
      <xdr:col>50</xdr:col>
      <xdr:colOff>165100</xdr:colOff>
      <xdr:row>95</xdr:row>
      <xdr:rowOff>105200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2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121727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06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148746</xdr:rowOff>
    </xdr:from>
    <xdr:to>
      <xdr:col>45</xdr:col>
      <xdr:colOff>177800</xdr:colOff>
      <xdr:row>96</xdr:row>
      <xdr:rowOff>141464</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436496"/>
          <a:ext cx="889000" cy="16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13463</xdr:rowOff>
    </xdr:from>
    <xdr:to>
      <xdr:col>46</xdr:col>
      <xdr:colOff>38100</xdr:colOff>
      <xdr:row>95</xdr:row>
      <xdr:rowOff>115063</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30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131590</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07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141464</xdr:rowOff>
    </xdr:from>
    <xdr:to>
      <xdr:col>41</xdr:col>
      <xdr:colOff>50800</xdr:colOff>
      <xdr:row>98</xdr:row>
      <xdr:rowOff>143227</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600664"/>
          <a:ext cx="889000" cy="34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14605</xdr:rowOff>
    </xdr:from>
    <xdr:to>
      <xdr:col>41</xdr:col>
      <xdr:colOff>101600</xdr:colOff>
      <xdr:row>95</xdr:row>
      <xdr:rowOff>116205</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30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132732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07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122406</xdr:rowOff>
    </xdr:from>
    <xdr:to>
      <xdr:col>36</xdr:col>
      <xdr:colOff>165100</xdr:colOff>
      <xdr:row>96</xdr:row>
      <xdr:rowOff>52556</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41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69083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18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26003</xdr:rowOff>
    </xdr:from>
    <xdr:to>
      <xdr:col>55</xdr:col>
      <xdr:colOff>50800</xdr:colOff>
      <xdr:row>95</xdr:row>
      <xdr:rowOff>127603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31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48880</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165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21,676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15780</xdr:rowOff>
    </xdr:from>
    <xdr:to>
      <xdr:col>50</xdr:col>
      <xdr:colOff>165100</xdr:colOff>
      <xdr:row>96</xdr:row>
      <xdr:rowOff>117380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4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108507</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56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97946</xdr:rowOff>
    </xdr:from>
    <xdr:to>
      <xdr:col>46</xdr:col>
      <xdr:colOff>38100</xdr:colOff>
      <xdr:row>96</xdr:row>
      <xdr:rowOff>28096</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3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19223</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47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19,473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90664</xdr:rowOff>
    </xdr:from>
    <xdr:to>
      <xdr:col>41</xdr:col>
      <xdr:colOff>101600</xdr:colOff>
      <xdr:row>97</xdr:row>
      <xdr:rowOff>20814</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54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11941</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64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92427</xdr:rowOff>
    </xdr:from>
    <xdr:to>
      <xdr:col>36</xdr:col>
      <xdr:colOff>165100</xdr:colOff>
      <xdr:row>99</xdr:row>
      <xdr:rowOff>22577</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89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13704</xdr:rowOff>
    </xdr:from>
    <xdr:ext cx="469744"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37428" y="16987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45174</xdr:rowOff>
    </xdr:from>
    <xdr:to>
      <xdr:col>85</xdr:col>
      <xdr:colOff>126364</xdr:colOff>
      <xdr:row>38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360124"/>
          <a:ext cx="1269" cy="11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163301</xdr:rowOff>
    </xdr:from>
    <xdr:ext cx="534377"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13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20,654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45174</xdr:rowOff>
    </xdr:from>
    <xdr:to>
      <xdr:col>86</xdr:col>
      <xdr:colOff>25400</xdr:colOff>
      <xdr:row>31</xdr:row>
      <xdr:rowOff>45174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36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154445</xdr:rowOff>
    </xdr:from>
    <xdr:to>
      <xdr:col>85</xdr:col>
      <xdr:colOff>127000</xdr:colOff>
      <xdr:row>38</xdr:row>
      <xdr:rowOff>1797</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326645"/>
          <a:ext cx="838200" cy="19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97204</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269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74327</xdr:rowOff>
    </xdr:from>
    <xdr:to>
      <xdr:col>85</xdr:col>
      <xdr:colOff>177800</xdr:colOff>
      <xdr:row>38</xdr:row>
      <xdr:rowOff>4477</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41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154445</xdr:rowOff>
    </xdr:from>
    <xdr:to>
      <xdr:col>81</xdr:col>
      <xdr:colOff>50800</xdr:colOff>
      <xdr:row>38</xdr:row>
      <xdr:rowOff>24485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4592300" y="6326645"/>
          <a:ext cx="889000" cy="21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65583</xdr:rowOff>
    </xdr:from>
    <xdr:to>
      <xdr:col>81</xdr:col>
      <xdr:colOff>101600</xdr:colOff>
      <xdr:row>37</xdr:row>
      <xdr:rowOff>167183</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40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158310</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50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24485</xdr:rowOff>
    </xdr:from>
    <xdr:to>
      <xdr:col>76</xdr:col>
      <xdr:colOff>114300</xdr:colOff>
      <xdr:row>38</xdr:row>
      <xdr:rowOff>25400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3703300" y="653958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118218</xdr:rowOff>
    </xdr:from>
    <xdr:to>
      <xdr:col>76</xdr:col>
      <xdr:colOff>165100</xdr:colOff>
      <xdr:row>38</xdr:row>
      <xdr:rowOff>48368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46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64895</xdr:rowOff>
    </xdr:from>
    <xdr:ext cx="378565"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3017" y="6237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114503</xdr:rowOff>
    </xdr:from>
    <xdr:to>
      <xdr:col>72</xdr:col>
      <xdr:colOff>38100</xdr:colOff>
      <xdr:row>38</xdr:row>
      <xdr:rowOff>44653</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61180</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4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118789</xdr:rowOff>
    </xdr:from>
    <xdr:to>
      <xdr:col>67</xdr:col>
      <xdr:colOff>101600</xdr:colOff>
      <xdr:row>38</xdr:row>
      <xdr:rowOff>48940</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4624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65466</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5017" y="6237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122447</xdr:rowOff>
    </xdr:from>
    <xdr:to>
      <xdr:col>85</xdr:col>
      <xdr:colOff>177800</xdr:colOff>
      <xdr:row>38</xdr:row>
      <xdr:rowOff>52597</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46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52754</xdr:rowOff>
    </xdr:from>
    <xdr:ext cx="378565"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396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103645</xdr:rowOff>
    </xdr:from>
    <xdr:to>
      <xdr:col>81</xdr:col>
      <xdr:colOff>101600</xdr:colOff>
      <xdr:row>37</xdr:row>
      <xdr:rowOff>33795</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27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50322</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46428" y="605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145136</xdr:rowOff>
    </xdr:from>
    <xdr:to>
      <xdr:col>76</xdr:col>
      <xdr:colOff>165100</xdr:colOff>
      <xdr:row>38</xdr:row>
      <xdr:rowOff>75285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4887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38</xdr:row>
      <xdr:rowOff>66412</xdr:rowOff>
    </xdr:from>
    <xdr:ext cx="313932"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35333" y="65815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76</xdr:row>
      <xdr:rowOff>125878</xdr:rowOff>
    </xdr:from>
    <xdr:to>
      <xdr:col>85</xdr:col>
      <xdr:colOff>126364</xdr:colOff>
      <xdr:row>78</xdr:row>
      <xdr:rowOff>129245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3156078"/>
          <a:ext cx="1269" cy="346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133072</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50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129245</xdr:rowOff>
    </xdr:from>
    <xdr:to>
      <xdr:col>86</xdr:col>
      <xdr:colOff>25400</xdr:colOff>
      <xdr:row>78</xdr:row>
      <xdr:rowOff>129245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50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72555</xdr:rowOff>
    </xdr:from>
    <xdr:ext cx="534377"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293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56,814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76</xdr:row>
      <xdr:rowOff>125878</xdr:rowOff>
    </xdr:from>
    <xdr:to>
      <xdr:col>86</xdr:col>
      <xdr:colOff>25400</xdr:colOff>
      <xdr:row>76</xdr:row>
      <xdr:rowOff>125878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156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139418</xdr:rowOff>
    </xdr:from>
    <xdr:to>
      <xdr:col>85</xdr:col>
      <xdr:colOff>127000</xdr:colOff>
      <xdr:row>76</xdr:row>
      <xdr:rowOff>145087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5481300" y="12998168"/>
          <a:ext cx="838200" cy="17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72920</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3274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94493</xdr:rowOff>
    </xdr:from>
    <xdr:to>
      <xdr:col>85</xdr:col>
      <xdr:colOff>177800</xdr:colOff>
      <xdr:row>78</xdr:row>
      <xdr:rowOff>24643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29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139418</xdr:rowOff>
    </xdr:from>
    <xdr:to>
      <xdr:col>81</xdr:col>
      <xdr:colOff>50800</xdr:colOff>
      <xdr:row>76</xdr:row>
      <xdr:rowOff>57496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2998168"/>
          <a:ext cx="889000" cy="8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86979</xdr:rowOff>
    </xdr:from>
    <xdr:to>
      <xdr:col>81</xdr:col>
      <xdr:colOff>101600</xdr:colOff>
      <xdr:row>78</xdr:row>
      <xdr:rowOff>17129</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28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8256</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338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146497</xdr:rowOff>
    </xdr:from>
    <xdr:to>
      <xdr:col>76</xdr:col>
      <xdr:colOff>114300</xdr:colOff>
      <xdr:row>76</xdr:row>
      <xdr:rowOff>57496</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2319447"/>
          <a:ext cx="889000" cy="76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81318</xdr:rowOff>
    </xdr:from>
    <xdr:to>
      <xdr:col>76</xdr:col>
      <xdr:colOff>165100</xdr:colOff>
      <xdr:row>78</xdr:row>
      <xdr:rowOff>11468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282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2595</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337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146497</xdr:rowOff>
    </xdr:from>
    <xdr:to>
      <xdr:col>71</xdr:col>
      <xdr:colOff>177800</xdr:colOff>
      <xdr:row>74</xdr:row>
      <xdr:rowOff>147717</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2319447"/>
          <a:ext cx="889000" cy="51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71123</xdr:rowOff>
    </xdr:from>
    <xdr:to>
      <xdr:col>72</xdr:col>
      <xdr:colOff>38100</xdr:colOff>
      <xdr:row>78</xdr:row>
      <xdr:rowOff>1273</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27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163850</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336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89472</xdr:rowOff>
    </xdr:from>
    <xdr:to>
      <xdr:col>67</xdr:col>
      <xdr:colOff>101600</xdr:colOff>
      <xdr:row>78</xdr:row>
      <xdr:rowOff>19622</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29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10749</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338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94287</xdr:rowOff>
    </xdr:from>
    <xdr:to>
      <xdr:col>85</xdr:col>
      <xdr:colOff>177800</xdr:colOff>
      <xdr:row>77</xdr:row>
      <xdr:rowOff>24437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12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28104</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05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54,293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88618</xdr:rowOff>
    </xdr:from>
    <xdr:to>
      <xdr:col>81</xdr:col>
      <xdr:colOff>101600</xdr:colOff>
      <xdr:row>76</xdr:row>
      <xdr:rowOff>18768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294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35295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272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77,537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6696</xdr:rowOff>
    </xdr:from>
    <xdr:to>
      <xdr:col>76</xdr:col>
      <xdr:colOff>165100</xdr:colOff>
      <xdr:row>76</xdr:row>
      <xdr:rowOff>108296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03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124823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281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65,788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95697</xdr:rowOff>
    </xdr:from>
    <xdr:to>
      <xdr:col>72</xdr:col>
      <xdr:colOff>38100</xdr:colOff>
      <xdr:row>72</xdr:row>
      <xdr:rowOff>25847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226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70</xdr:row>
      <xdr:rowOff>42374</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03795" y="12043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166,608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96917</xdr:rowOff>
    </xdr:from>
    <xdr:to>
      <xdr:col>67</xdr:col>
      <xdr:colOff>101600</xdr:colOff>
      <xdr:row>75</xdr:row>
      <xdr:rowOff>27067</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278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43594</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2559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98,948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96</xdr:row>
      <xdr:rowOff>44497</xdr:rowOff>
    </xdr:from>
    <xdr:to>
      <xdr:col>85</xdr:col>
      <xdr:colOff>126364</xdr:colOff>
      <xdr:row>98</xdr:row>
      <xdr:rowOff>138230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6503697"/>
          <a:ext cx="1269" cy="43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163418</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6965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138230</xdr:rowOff>
    </xdr:from>
    <xdr:to>
      <xdr:col>86</xdr:col>
      <xdr:colOff>25400</xdr:colOff>
      <xdr:row>98</xdr:row>
      <xdr:rowOff>138230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6940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162624</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6278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191,646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44497</xdr:rowOff>
    </xdr:from>
    <xdr:to>
      <xdr:col>86</xdr:col>
      <xdr:colOff>25400</xdr:colOff>
      <xdr:row>96</xdr:row>
      <xdr:rowOff>44497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50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45127</xdr:rowOff>
    </xdr:from>
    <xdr:to>
      <xdr:col>85</xdr:col>
      <xdr:colOff>127000</xdr:colOff>
      <xdr:row>96</xdr:row>
      <xdr:rowOff>44497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5481300" y="15647077"/>
          <a:ext cx="838200" cy="85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36417</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83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57990</xdr:rowOff>
    </xdr:from>
    <xdr:to>
      <xdr:col>85</xdr:col>
      <xdr:colOff>177800</xdr:colOff>
      <xdr:row>98</xdr:row>
      <xdr:rowOff>159590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86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45127</xdr:rowOff>
    </xdr:from>
    <xdr:to>
      <xdr:col>81</xdr:col>
      <xdr:colOff>50800</xdr:colOff>
      <xdr:row>96</xdr:row>
      <xdr:rowOff>96106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5647077"/>
          <a:ext cx="889000" cy="90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44670</xdr:rowOff>
    </xdr:from>
    <xdr:to>
      <xdr:col>81</xdr:col>
      <xdr:colOff>101600</xdr:colOff>
      <xdr:row>98</xdr:row>
      <xdr:rowOff>146270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84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137397</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93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96106</xdr:rowOff>
    </xdr:from>
    <xdr:to>
      <xdr:col>76</xdr:col>
      <xdr:colOff>114300</xdr:colOff>
      <xdr:row>98</xdr:row>
      <xdr:rowOff>42977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555306"/>
          <a:ext cx="889000" cy="289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58462</xdr:rowOff>
    </xdr:from>
    <xdr:to>
      <xdr:col>76</xdr:col>
      <xdr:colOff>165100</xdr:colOff>
      <xdr:row>98</xdr:row>
      <xdr:rowOff>160062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86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151189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95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79877</xdr:rowOff>
    </xdr:from>
    <xdr:to>
      <xdr:col>71</xdr:col>
      <xdr:colOff>177800</xdr:colOff>
      <xdr:row>98</xdr:row>
      <xdr:rowOff>42977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539077"/>
          <a:ext cx="889000" cy="30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66520</xdr:rowOff>
    </xdr:from>
    <xdr:to>
      <xdr:col>72</xdr:col>
      <xdr:colOff>38100</xdr:colOff>
      <xdr:row>98</xdr:row>
      <xdr:rowOff>168120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8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159247</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68428" y="169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62094</xdr:rowOff>
    </xdr:from>
    <xdr:to>
      <xdr:col>67</xdr:col>
      <xdr:colOff>101600</xdr:colOff>
      <xdr:row>98</xdr:row>
      <xdr:rowOff>163694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86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154821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95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165147</xdr:rowOff>
    </xdr:from>
    <xdr:to>
      <xdr:col>85</xdr:col>
      <xdr:colOff>177800</xdr:colOff>
      <xdr:row>96</xdr:row>
      <xdr:rowOff>95297</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45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118174</xdr:rowOff>
    </xdr:from>
    <xdr:ext cx="599010"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405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191,646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165777</xdr:rowOff>
    </xdr:from>
    <xdr:to>
      <xdr:col>81</xdr:col>
      <xdr:colOff>101600</xdr:colOff>
      <xdr:row>91</xdr:row>
      <xdr:rowOff>95927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559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89</xdr:row>
      <xdr:rowOff>112454</xdr:rowOff>
    </xdr:from>
    <xdr:ext cx="59901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181795" y="1537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566,370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45306</xdr:rowOff>
    </xdr:from>
    <xdr:to>
      <xdr:col>76</xdr:col>
      <xdr:colOff>165100</xdr:colOff>
      <xdr:row>96</xdr:row>
      <xdr:rowOff>146906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50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163433</xdr:rowOff>
    </xdr:from>
    <xdr:ext cx="59901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292795" y="1627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169,070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163627</xdr:rowOff>
    </xdr:from>
    <xdr:to>
      <xdr:col>72</xdr:col>
      <xdr:colOff>38100</xdr:colOff>
      <xdr:row>98</xdr:row>
      <xdr:rowOff>93777</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79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110304</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56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42,311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29077</xdr:rowOff>
    </xdr:from>
    <xdr:to>
      <xdr:col>67</xdr:col>
      <xdr:colOff>101600</xdr:colOff>
      <xdr:row>96</xdr:row>
      <xdr:rowOff>130677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48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147204</xdr:rowOff>
    </xdr:from>
    <xdr:ext cx="59901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14795" y="16263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176,169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96266</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239766"/>
          <a:ext cx="1269" cy="1491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42943</xdr:rowOff>
    </xdr:from>
    <xdr:ext cx="469744"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01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96266</xdr:rowOff>
    </xdr:from>
    <xdr:to>
      <xdr:col>116</xdr:col>
      <xdr:colOff>152400</xdr:colOff>
      <xdr:row>30</xdr:row>
      <xdr:rowOff>96266</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23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35116</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1323300" y="6721666"/>
          <a:ext cx="83820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35196</xdr:rowOff>
    </xdr:from>
    <xdr:ext cx="378565"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12319</xdr:rowOff>
    </xdr:from>
    <xdr:to>
      <xdr:col>116</xdr:col>
      <xdr:colOff>114300</xdr:colOff>
      <xdr:row>38</xdr:row>
      <xdr:rowOff>113919</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148146</xdr:rowOff>
    </xdr:from>
    <xdr:to>
      <xdr:col>112</xdr:col>
      <xdr:colOff>38100</xdr:colOff>
      <xdr:row>38</xdr:row>
      <xdr:rowOff>78296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94823</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34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38735</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72528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xdr:rowOff>
    </xdr:from>
    <xdr:to>
      <xdr:col>107</xdr:col>
      <xdr:colOff>101600</xdr:colOff>
      <xdr:row>38</xdr:row>
      <xdr:rowOff>102489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119016</xdr:rowOff>
    </xdr:from>
    <xdr:ext cx="378565"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5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38735</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8656300" y="672528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46419</xdr:rowOff>
    </xdr:from>
    <xdr:to>
      <xdr:col>102</xdr:col>
      <xdr:colOff>165100</xdr:colOff>
      <xdr:row>38</xdr:row>
      <xdr:rowOff>148019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164545</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6017" y="6336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19748</xdr:rowOff>
    </xdr:from>
    <xdr:to>
      <xdr:col>98</xdr:col>
      <xdr:colOff>38100</xdr:colOff>
      <xdr:row>38</xdr:row>
      <xdr:rowOff>121348</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137875</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7017" y="6310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155766</xdr:rowOff>
    </xdr:from>
    <xdr:to>
      <xdr:col>116</xdr:col>
      <xdr:colOff>114300</xdr:colOff>
      <xdr:row>39</xdr:row>
      <xdr:rowOff>85916</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7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70693</xdr:rowOff>
    </xdr:from>
    <xdr:ext cx="313932"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857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159385</xdr:rowOff>
    </xdr:from>
    <xdr:to>
      <xdr:col>102</xdr:col>
      <xdr:colOff>165100</xdr:colOff>
      <xdr:row>39</xdr:row>
      <xdr:rowOff>89535</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80662</xdr:rowOff>
    </xdr:from>
    <xdr:ext cx="313932"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88333" y="6767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60016</xdr:rowOff>
    </xdr:from>
    <xdr:to>
      <xdr:col>116</xdr:col>
      <xdr:colOff>62864</xdr:colOff>
      <xdr:row>59</xdr:row>
      <xdr:rowOff>98878</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803966"/>
          <a:ext cx="1269"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6693</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5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43,190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60016</xdr:rowOff>
    </xdr:from>
    <xdr:to>
      <xdr:col>116</xdr:col>
      <xdr:colOff>152400</xdr:colOff>
      <xdr:row>51</xdr:row>
      <xdr:rowOff>60016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80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36830</xdr:rowOff>
    </xdr:from>
    <xdr:to>
      <xdr:col>116</xdr:col>
      <xdr:colOff>63500</xdr:colOff>
      <xdr:row>56</xdr:row>
      <xdr:rowOff>36863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1323300" y="8952230"/>
          <a:ext cx="838200" cy="68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56354</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10000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77927</xdr:rowOff>
    </xdr:from>
    <xdr:to>
      <xdr:col>116</xdr:col>
      <xdr:colOff>114300</xdr:colOff>
      <xdr:row>59</xdr:row>
      <xdr:rowOff>8077</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100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151653</xdr:rowOff>
    </xdr:from>
    <xdr:to>
      <xdr:col>111</xdr:col>
      <xdr:colOff>177800</xdr:colOff>
      <xdr:row>56</xdr:row>
      <xdr:rowOff>36863</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0434300" y="9238503"/>
          <a:ext cx="889000" cy="39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95138</xdr:rowOff>
    </xdr:from>
    <xdr:to>
      <xdr:col>112</xdr:col>
      <xdr:colOff>38100</xdr:colOff>
      <xdr:row>59</xdr:row>
      <xdr:rowOff>25288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1003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16415</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10131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151653</xdr:rowOff>
    </xdr:from>
    <xdr:to>
      <xdr:col>107</xdr:col>
      <xdr:colOff>50800</xdr:colOff>
      <xdr:row>58</xdr:row>
      <xdr:rowOff>132320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9545300" y="9238503"/>
          <a:ext cx="889000" cy="83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86353</xdr:rowOff>
    </xdr:from>
    <xdr:to>
      <xdr:col>107</xdr:col>
      <xdr:colOff>101600</xdr:colOff>
      <xdr:row>59</xdr:row>
      <xdr:rowOff>16503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7630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1012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132320</xdr:rowOff>
    </xdr:from>
    <xdr:to>
      <xdr:col>102</xdr:col>
      <xdr:colOff>114300</xdr:colOff>
      <xdr:row>59</xdr:row>
      <xdr:rowOff>29090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8656300" y="10076420"/>
          <a:ext cx="889000" cy="68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92101</xdr:rowOff>
    </xdr:from>
    <xdr:to>
      <xdr:col>102</xdr:col>
      <xdr:colOff>165100</xdr:colOff>
      <xdr:row>59</xdr:row>
      <xdr:rowOff>22251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13378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1012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112120</xdr:rowOff>
    </xdr:from>
    <xdr:to>
      <xdr:col>98</xdr:col>
      <xdr:colOff>38100</xdr:colOff>
      <xdr:row>59</xdr:row>
      <xdr:rowOff>42270</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58797</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51</xdr:row>
      <xdr:rowOff>157480</xdr:rowOff>
    </xdr:from>
    <xdr:to>
      <xdr:col>116</xdr:col>
      <xdr:colOff>114300</xdr:colOff>
      <xdr:row>52</xdr:row>
      <xdr:rowOff>87630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890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8907</xdr:rowOff>
    </xdr:from>
    <xdr:ext cx="534377"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875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38,650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157513</xdr:rowOff>
    </xdr:from>
    <xdr:to>
      <xdr:col>112</xdr:col>
      <xdr:colOff>38100</xdr:colOff>
      <xdr:row>56</xdr:row>
      <xdr:rowOff>87663</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958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104190</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056111" y="936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17,649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100853</xdr:rowOff>
    </xdr:from>
    <xdr:to>
      <xdr:col>107</xdr:col>
      <xdr:colOff>101600</xdr:colOff>
      <xdr:row>54</xdr:row>
      <xdr:rowOff>31003</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918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47530</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167111" y="896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29,884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81520</xdr:rowOff>
    </xdr:from>
    <xdr:to>
      <xdr:col>102</xdr:col>
      <xdr:colOff>165100</xdr:colOff>
      <xdr:row>59</xdr:row>
      <xdr:rowOff>11670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1002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28197</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10428" y="980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149740</xdr:rowOff>
    </xdr:from>
    <xdr:to>
      <xdr:col>98</xdr:col>
      <xdr:colOff>38100</xdr:colOff>
      <xdr:row>59</xdr:row>
      <xdr:rowOff>79890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100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71017</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21428" y="1018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54051</xdr:rowOff>
    </xdr:from>
    <xdr:to>
      <xdr:col>116</xdr:col>
      <xdr:colOff>62864</xdr:colOff>
      <xdr:row>78</xdr:row>
      <xdr:rowOff>109449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227001"/>
          <a:ext cx="1269" cy="12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113276</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48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22,794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109449</xdr:rowOff>
    </xdr:from>
    <xdr:to>
      <xdr:col>116</xdr:col>
      <xdr:colOff>152400</xdr:colOff>
      <xdr:row>78</xdr:row>
      <xdr:rowOff>109449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48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728</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00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55,748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54051</xdr:rowOff>
    </xdr:from>
    <xdr:to>
      <xdr:col>116</xdr:col>
      <xdr:colOff>152400</xdr:colOff>
      <xdr:row>71</xdr:row>
      <xdr:rowOff>54051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227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54051</xdr:rowOff>
    </xdr:from>
    <xdr:to>
      <xdr:col>116</xdr:col>
      <xdr:colOff>63500</xdr:colOff>
      <xdr:row>71</xdr:row>
      <xdr:rowOff>120574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2227001"/>
          <a:ext cx="838200" cy="6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128402</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815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149975</xdr:rowOff>
    </xdr:from>
    <xdr:to>
      <xdr:col>116</xdr:col>
      <xdr:colOff>114300</xdr:colOff>
      <xdr:row>75</xdr:row>
      <xdr:rowOff>80125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120574</xdr:rowOff>
    </xdr:from>
    <xdr:to>
      <xdr:col>111</xdr:col>
      <xdr:colOff>177800</xdr:colOff>
      <xdr:row>72</xdr:row>
      <xdr:rowOff>86970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2293524"/>
          <a:ext cx="889000" cy="13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164338</xdr:rowOff>
    </xdr:from>
    <xdr:to>
      <xdr:col>112</xdr:col>
      <xdr:colOff>38100</xdr:colOff>
      <xdr:row>75</xdr:row>
      <xdr:rowOff>94488</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85615</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94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84189</xdr:rowOff>
    </xdr:from>
    <xdr:to>
      <xdr:col>107</xdr:col>
      <xdr:colOff>50800</xdr:colOff>
      <xdr:row>72</xdr:row>
      <xdr:rowOff>86970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2428589"/>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146926</xdr:rowOff>
    </xdr:from>
    <xdr:to>
      <xdr:col>107</xdr:col>
      <xdr:colOff>101600</xdr:colOff>
      <xdr:row>75</xdr:row>
      <xdr:rowOff>77076</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68203</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9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79426</xdr:rowOff>
    </xdr:from>
    <xdr:to>
      <xdr:col>102</xdr:col>
      <xdr:colOff>114300</xdr:colOff>
      <xdr:row>72</xdr:row>
      <xdr:rowOff>84189</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2423826"/>
          <a:ext cx="8890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113055</xdr:rowOff>
    </xdr:from>
    <xdr:to>
      <xdr:col>102</xdr:col>
      <xdr:colOff>165100</xdr:colOff>
      <xdr:row>75</xdr:row>
      <xdr:rowOff>43205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34332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89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151346</xdr:rowOff>
    </xdr:from>
    <xdr:to>
      <xdr:col>98</xdr:col>
      <xdr:colOff>38100</xdr:colOff>
      <xdr:row>75</xdr:row>
      <xdr:rowOff>81496</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83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72623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93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3251</xdr:rowOff>
    </xdr:from>
    <xdr:to>
      <xdr:col>116</xdr:col>
      <xdr:colOff>114300</xdr:colOff>
      <xdr:row>71</xdr:row>
      <xdr:rowOff>104851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17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127728</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12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55,748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69774</xdr:rowOff>
    </xdr:from>
    <xdr:to>
      <xdr:col>112</xdr:col>
      <xdr:colOff>38100</xdr:colOff>
      <xdr:row>71</xdr:row>
      <xdr:rowOff>171374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24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16451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01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36170</xdr:rowOff>
    </xdr:from>
    <xdr:to>
      <xdr:col>107</xdr:col>
      <xdr:colOff>101600</xdr:colOff>
      <xdr:row>72</xdr:row>
      <xdr:rowOff>137770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38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154297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15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50,384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33389</xdr:rowOff>
    </xdr:from>
    <xdr:to>
      <xdr:col>102</xdr:col>
      <xdr:colOff>165100</xdr:colOff>
      <xdr:row>72</xdr:row>
      <xdr:rowOff>134989</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37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151516</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15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50,457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28626</xdr:rowOff>
    </xdr:from>
    <xdr:to>
      <xdr:col>98</xdr:col>
      <xdr:colOff>38100</xdr:colOff>
      <xdr:row>72</xdr:row>
      <xdr:rowOff>130226</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37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146753</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14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50,582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rgbClr val="000000"/>
              </a:solidFill>
              <a:effectLst/>
              <a:latin typeface="+mn-lt"/>
              <a:ea typeface="+mn-ea"/>
              <a:cs typeface="+mn-cs"/>
            </a:rPr>
            <a:t>　</a:t>
          </a:r>
          <a:r>
            <a:rPr kumimoji="1" lang="ja-JP" altLang="ja-JP" sz="1100" b="0" i="0" baseline="0">
              <a:solidFill>
                <a:srgbClr val="000000"/>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1100" b="0" i="0" baseline="0">
              <a:solidFill>
                <a:srgbClr val="000000"/>
              </a:solidFill>
              <a:effectLst/>
              <a:latin typeface="ＭＳ ゴシック" panose="020B0609070205080204" pitchFamily="49" charset="-128"/>
              <a:ea typeface="ＭＳ ゴシック" panose="020B0609070205080204" pitchFamily="49" charset="-128"/>
              <a:cs typeface="+mn-cs"/>
            </a:rPr>
            <a:t>935,917</a:t>
          </a:r>
          <a:r>
            <a:rPr kumimoji="1" lang="ja-JP" altLang="ja-JP" sz="1100" b="0" i="0" baseline="0">
              <a:solidFill>
                <a:srgbClr val="000000"/>
              </a:solidFill>
              <a:effectLst/>
              <a:latin typeface="ＭＳ ゴシック" panose="020B0609070205080204" pitchFamily="49" charset="-128"/>
              <a:ea typeface="ＭＳ ゴシック" panose="020B0609070205080204" pitchFamily="49" charset="-128"/>
              <a:cs typeface="+mn-cs"/>
            </a:rPr>
            <a:t>円となっているが、そのうち性質別歳出項目で類似団体内平均値を上回っているのは、積立金、補助費等、物件費、公債費、貸付金、繰出金、普通建設事業費、扶助費である。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rgbClr val="000000"/>
              </a:solidFill>
              <a:effectLst/>
              <a:latin typeface="ＭＳ ゴシック" panose="020B0609070205080204" pitchFamily="49" charset="-128"/>
              <a:ea typeface="ＭＳ ゴシック" panose="020B0609070205080204" pitchFamily="49" charset="-128"/>
              <a:cs typeface="+mn-cs"/>
            </a:rPr>
            <a:t>　積立金については、ふるさと応援寄附</a:t>
          </a:r>
          <a:r>
            <a:rPr kumimoji="1" lang="ja-JP" altLang="en-US" sz="1100" b="0" i="0" baseline="0">
              <a:solidFill>
                <a:srgbClr val="000000"/>
              </a:solidFill>
              <a:effectLst/>
              <a:latin typeface="ＭＳ ゴシック" panose="020B0609070205080204" pitchFamily="49" charset="-128"/>
              <a:ea typeface="ＭＳ ゴシック" panose="020B0609070205080204" pitchFamily="49" charset="-128"/>
              <a:cs typeface="+mn-cs"/>
            </a:rPr>
            <a:t>金の積立ては、前年度と比べ大幅に減少したものの、</a:t>
          </a:r>
          <a:r>
            <a:rPr kumimoji="1" lang="ja-JP" altLang="ja-JP" sz="1100" b="0" i="0" baseline="0">
              <a:solidFill>
                <a:srgbClr val="000000"/>
              </a:solidFill>
              <a:effectLst/>
              <a:latin typeface="ＭＳ ゴシック" panose="020B0609070205080204" pitchFamily="49" charset="-128"/>
              <a:ea typeface="ＭＳ ゴシック" panose="020B0609070205080204" pitchFamily="49" charset="-128"/>
              <a:cs typeface="+mn-cs"/>
            </a:rPr>
            <a:t>類似団体内平均値と</a:t>
          </a:r>
          <a:r>
            <a:rPr kumimoji="1" lang="ja-JP" altLang="en-US" sz="1100" b="0" i="0" baseline="0">
              <a:solidFill>
                <a:srgbClr val="000000"/>
              </a:solidFill>
              <a:effectLst/>
              <a:latin typeface="ＭＳ ゴシック" panose="020B0609070205080204" pitchFamily="49" charset="-128"/>
              <a:ea typeface="ＭＳ ゴシック" panose="020B0609070205080204" pitchFamily="49" charset="-128"/>
              <a:cs typeface="+mn-cs"/>
            </a:rPr>
            <a:t>の</a:t>
          </a:r>
          <a:r>
            <a:rPr kumimoji="1" lang="ja-JP" altLang="ja-JP" sz="1100" b="0" i="0" baseline="0">
              <a:solidFill>
                <a:srgbClr val="000000"/>
              </a:solidFill>
              <a:effectLst/>
              <a:latin typeface="ＭＳ ゴシック" panose="020B0609070205080204" pitchFamily="49" charset="-128"/>
              <a:ea typeface="ＭＳ ゴシック" panose="020B0609070205080204" pitchFamily="49" charset="-128"/>
              <a:cs typeface="+mn-cs"/>
            </a:rPr>
            <a:t>比較</a:t>
          </a:r>
          <a:r>
            <a:rPr kumimoji="1" lang="ja-JP" altLang="en-US" sz="1100" b="0" i="0" baseline="0">
              <a:solidFill>
                <a:srgbClr val="000000"/>
              </a:solidFill>
              <a:effectLst/>
              <a:latin typeface="ＭＳ ゴシック" panose="020B0609070205080204" pitchFamily="49" charset="-128"/>
              <a:ea typeface="ＭＳ ゴシック" panose="020B0609070205080204" pitchFamily="49" charset="-128"/>
              <a:cs typeface="+mn-cs"/>
            </a:rPr>
            <a:t>では</a:t>
          </a:r>
          <a:r>
            <a:rPr kumimoji="1" lang="ja-JP" altLang="ja-JP" sz="1100" b="0" i="0" baseline="0">
              <a:solidFill>
                <a:srgbClr val="000000"/>
              </a:solidFill>
              <a:effectLst/>
              <a:latin typeface="ＭＳ ゴシック" panose="020B0609070205080204" pitchFamily="49" charset="-128"/>
              <a:ea typeface="ＭＳ ゴシック" panose="020B0609070205080204" pitchFamily="49" charset="-128"/>
              <a:cs typeface="+mn-cs"/>
            </a:rPr>
            <a:t>高い水準となっ</a:t>
          </a:r>
          <a:r>
            <a:rPr kumimoji="1" lang="ja-JP" altLang="en-US" sz="1100" b="0" i="0" baseline="0">
              <a:solidFill>
                <a:srgbClr val="000000"/>
              </a:solidFill>
              <a:effectLst/>
              <a:latin typeface="ＭＳ ゴシック" panose="020B0609070205080204" pitchFamily="49" charset="-128"/>
              <a:ea typeface="ＭＳ ゴシック" panose="020B0609070205080204" pitchFamily="49" charset="-128"/>
              <a:cs typeface="+mn-cs"/>
            </a:rPr>
            <a:t>ている</a:t>
          </a:r>
          <a:r>
            <a:rPr kumimoji="1" lang="ja-JP" altLang="ja-JP" sz="1100" b="0" i="0" baseline="0">
              <a:solidFill>
                <a:srgbClr val="000000"/>
              </a:solidFill>
              <a:effectLst/>
              <a:latin typeface="ＭＳ ゴシック" panose="020B0609070205080204" pitchFamily="49" charset="-128"/>
              <a:ea typeface="ＭＳ ゴシック" panose="020B0609070205080204" pitchFamily="49" charset="-128"/>
              <a:cs typeface="+mn-cs"/>
            </a:rPr>
            <a:t>。補助費等については、地方独立行政法人りんくう総合医療センターや泉州南消防組合、泉佐野市田尻町清掃施設組合などへの補助に加え、ふるさと応援寄附</a:t>
          </a:r>
          <a:r>
            <a:rPr kumimoji="1" lang="ja-JP" altLang="en-US" sz="1100" b="0" i="0" baseline="0">
              <a:solidFill>
                <a:srgbClr val="000000"/>
              </a:solidFill>
              <a:effectLst/>
              <a:latin typeface="ＭＳ ゴシック" panose="020B0609070205080204" pitchFamily="49" charset="-128"/>
              <a:ea typeface="ＭＳ ゴシック" panose="020B0609070205080204" pitchFamily="49" charset="-128"/>
              <a:cs typeface="+mn-cs"/>
            </a:rPr>
            <a:t>謝礼品</a:t>
          </a:r>
          <a:r>
            <a:rPr kumimoji="1" lang="ja-JP" altLang="ja-JP" sz="1100" b="0" i="0" baseline="0">
              <a:solidFill>
                <a:srgbClr val="000000"/>
              </a:solidFill>
              <a:effectLst/>
              <a:latin typeface="ＭＳ ゴシック" panose="020B0609070205080204" pitchFamily="49" charset="-128"/>
              <a:ea typeface="ＭＳ ゴシック" panose="020B0609070205080204" pitchFamily="49" charset="-128"/>
              <a:cs typeface="+mn-cs"/>
            </a:rPr>
            <a:t>の経費が増加したもの</a:t>
          </a:r>
          <a:r>
            <a:rPr kumimoji="1" lang="ja-JP" altLang="en-US" sz="1100" b="0" i="0" baseline="0">
              <a:solidFill>
                <a:srgbClr val="000000"/>
              </a:solidFill>
              <a:effectLst/>
              <a:latin typeface="ＭＳ ゴシック" panose="020B0609070205080204" pitchFamily="49" charset="-128"/>
              <a:ea typeface="ＭＳ ゴシック" panose="020B0609070205080204" pitchFamily="49" charset="-128"/>
              <a:cs typeface="+mn-cs"/>
            </a:rPr>
            <a:t>。</a:t>
          </a:r>
          <a:endParaRPr kumimoji="1" lang="en-US" altLang="ja-JP" sz="1100" b="0" i="0" baseline="0">
            <a:solidFill>
              <a:srgbClr val="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rgbClr val="000000"/>
              </a:solidFill>
              <a:effectLst/>
              <a:latin typeface="ＭＳ ゴシック" panose="020B0609070205080204" pitchFamily="49" charset="-128"/>
              <a:ea typeface="ＭＳ ゴシック" panose="020B0609070205080204" pitchFamily="49" charset="-128"/>
              <a:cs typeface="+mn-cs"/>
            </a:rPr>
            <a:t>物件費について</a:t>
          </a:r>
          <a:r>
            <a:rPr kumimoji="1" lang="ja-JP" altLang="en-US" sz="1100" b="0" i="0" baseline="0">
              <a:solidFill>
                <a:srgbClr val="000000"/>
              </a:solidFill>
              <a:effectLst/>
              <a:latin typeface="ＭＳ ゴシック" panose="020B0609070205080204" pitchFamily="49" charset="-128"/>
              <a:ea typeface="ＭＳ ゴシック" panose="020B0609070205080204" pitchFamily="49" charset="-128"/>
              <a:cs typeface="+mn-cs"/>
            </a:rPr>
            <a:t>は、ふるさと応援寄附事業に係る委託料が減少したものである。</a:t>
          </a:r>
          <a:r>
            <a:rPr kumimoji="1" lang="ja-JP" altLang="ja-JP" sz="1100" b="0" i="0" baseline="0">
              <a:solidFill>
                <a:srgbClr val="000000"/>
              </a:solidFill>
              <a:effectLst/>
              <a:latin typeface="ＭＳ ゴシック" panose="020B0609070205080204" pitchFamily="49" charset="-128"/>
              <a:ea typeface="ＭＳ ゴシック" panose="020B0609070205080204" pitchFamily="49" charset="-128"/>
              <a:cs typeface="+mn-cs"/>
            </a:rPr>
            <a:t>公債費は、前年度繰上償還</a:t>
          </a:r>
          <a:r>
            <a:rPr kumimoji="1" lang="ja-JP" altLang="en-US" sz="1100" b="0" i="0" baseline="0">
              <a:solidFill>
                <a:srgbClr val="000000"/>
              </a:solidFill>
              <a:effectLst/>
              <a:latin typeface="ＭＳ ゴシック" panose="020B0609070205080204" pitchFamily="49" charset="-128"/>
              <a:ea typeface="ＭＳ ゴシック" panose="020B0609070205080204" pitchFamily="49" charset="-128"/>
              <a:cs typeface="+mn-cs"/>
            </a:rPr>
            <a:t>を</a:t>
          </a:r>
          <a:r>
            <a:rPr kumimoji="1" lang="ja-JP" altLang="ja-JP" sz="1100" b="0" i="0" baseline="0">
              <a:solidFill>
                <a:srgbClr val="000000"/>
              </a:solidFill>
              <a:effectLst/>
              <a:latin typeface="ＭＳ ゴシック" panose="020B0609070205080204" pitchFamily="49" charset="-128"/>
              <a:ea typeface="ＭＳ ゴシック" panose="020B0609070205080204" pitchFamily="49" charset="-128"/>
              <a:cs typeface="+mn-cs"/>
            </a:rPr>
            <a:t>したこと</a:t>
          </a:r>
          <a:r>
            <a:rPr kumimoji="1" lang="ja-JP" altLang="en-US" sz="1100" b="0" i="0" baseline="0">
              <a:solidFill>
                <a:srgbClr val="000000"/>
              </a:solidFill>
              <a:effectLst/>
              <a:latin typeface="ＭＳ ゴシック" panose="020B0609070205080204" pitchFamily="49" charset="-128"/>
              <a:ea typeface="ＭＳ ゴシック" panose="020B0609070205080204" pitchFamily="49" charset="-128"/>
              <a:cs typeface="+mn-cs"/>
            </a:rPr>
            <a:t>など</a:t>
          </a:r>
          <a:r>
            <a:rPr kumimoji="1" lang="ja-JP" altLang="ja-JP" sz="1100" b="0" i="0" baseline="0">
              <a:solidFill>
                <a:srgbClr val="000000"/>
              </a:solidFill>
              <a:effectLst/>
              <a:latin typeface="ＭＳ ゴシック" panose="020B0609070205080204" pitchFamily="49" charset="-128"/>
              <a:ea typeface="ＭＳ ゴシック" panose="020B0609070205080204" pitchFamily="49" charset="-128"/>
              <a:cs typeface="+mn-cs"/>
            </a:rPr>
            <a:t>に</a:t>
          </a:r>
          <a:r>
            <a:rPr kumimoji="1" lang="ja-JP" altLang="en-US" sz="1100" b="0" i="0" baseline="0">
              <a:solidFill>
                <a:srgbClr val="000000"/>
              </a:solidFill>
              <a:effectLst/>
              <a:latin typeface="ＭＳ ゴシック" panose="020B0609070205080204" pitchFamily="49" charset="-128"/>
              <a:ea typeface="ＭＳ ゴシック" panose="020B0609070205080204" pitchFamily="49" charset="-128"/>
              <a:cs typeface="+mn-cs"/>
            </a:rPr>
            <a:t>より</a:t>
          </a:r>
          <a:r>
            <a:rPr kumimoji="1" lang="ja-JP" altLang="ja-JP" sz="1100" b="0" i="0" baseline="0">
              <a:solidFill>
                <a:srgbClr val="000000"/>
              </a:solidFill>
              <a:effectLst/>
              <a:latin typeface="ＭＳ ゴシック" panose="020B0609070205080204" pitchFamily="49" charset="-128"/>
              <a:ea typeface="ＭＳ ゴシック" panose="020B0609070205080204" pitchFamily="49" charset="-128"/>
              <a:cs typeface="+mn-cs"/>
            </a:rPr>
            <a:t>減となっている。しかしながら空港関連の都市基盤整備等の財源として地方債を活用した影響で、依然として高い水準となっている。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rgbClr val="000000"/>
              </a:solidFill>
              <a:effectLst/>
              <a:latin typeface="ＭＳ ゴシック" panose="020B0609070205080204" pitchFamily="49" charset="-128"/>
              <a:ea typeface="ＭＳ ゴシック" panose="020B0609070205080204" pitchFamily="49" charset="-128"/>
              <a:cs typeface="+mn-cs"/>
            </a:rPr>
            <a:t>　貸付金は</a:t>
          </a:r>
          <a:r>
            <a:rPr kumimoji="1" lang="ja-JP" altLang="en-US" sz="1100" b="0" i="0" baseline="0">
              <a:solidFill>
                <a:srgbClr val="000000"/>
              </a:solidFill>
              <a:effectLst/>
              <a:latin typeface="ＭＳ ゴシック" panose="020B0609070205080204" pitchFamily="49" charset="-128"/>
              <a:ea typeface="ＭＳ ゴシック" panose="020B0609070205080204" pitchFamily="49" charset="-128"/>
              <a:cs typeface="+mn-cs"/>
            </a:rPr>
            <a:t>、設立団体が地方債を発行し貸付ける仕組みとなっている</a:t>
          </a:r>
          <a:r>
            <a:rPr kumimoji="1" lang="ja-JP" altLang="ja-JP" sz="1100" b="0" i="0" baseline="0">
              <a:solidFill>
                <a:srgbClr val="000000"/>
              </a:solidFill>
              <a:effectLst/>
              <a:latin typeface="ＭＳ ゴシック" panose="020B0609070205080204" pitchFamily="49" charset="-128"/>
              <a:ea typeface="ＭＳ ゴシック" panose="020B0609070205080204" pitchFamily="49" charset="-128"/>
              <a:cs typeface="+mn-cs"/>
            </a:rPr>
            <a:t>地方独立行政法人りんくう総合医療センターに対する貸付金</a:t>
          </a:r>
          <a:r>
            <a:rPr kumimoji="1" lang="ja-JP" altLang="en-US" sz="1100" b="0" i="0" baseline="0">
              <a:solidFill>
                <a:srgbClr val="000000"/>
              </a:solidFill>
              <a:effectLst/>
              <a:latin typeface="ＭＳ ゴシック" panose="020B0609070205080204" pitchFamily="49" charset="-128"/>
              <a:ea typeface="ＭＳ ゴシック" panose="020B0609070205080204" pitchFamily="49" charset="-128"/>
              <a:cs typeface="+mn-cs"/>
            </a:rPr>
            <a:t>に加え、令和元年度は土地開発公社への短期の貸付金により増となっている</a:t>
          </a:r>
          <a:r>
            <a:rPr kumimoji="1" lang="ja-JP" altLang="ja-JP" sz="1100" b="0" i="0" baseline="0">
              <a:solidFill>
                <a:srgbClr val="000000"/>
              </a:solidFill>
              <a:effectLst/>
              <a:latin typeface="ＭＳ ゴシック" panose="020B0609070205080204" pitchFamily="49" charset="-128"/>
              <a:ea typeface="ＭＳ ゴシック" panose="020B0609070205080204" pitchFamily="49" charset="-128"/>
              <a:cs typeface="+mn-cs"/>
            </a:rPr>
            <a:t>。繰出金は「りんくうタウン」の造成時に進めた雨水整備に対する下水道事業特別会計への繰出が大きな影響を与えており、</a:t>
          </a:r>
          <a:r>
            <a:rPr kumimoji="1" lang="en-US" altLang="ja-JP" sz="1100" b="0" i="0" baseline="0">
              <a:solidFill>
                <a:srgbClr val="000000"/>
              </a:solidFill>
              <a:effectLst/>
              <a:latin typeface="ＭＳ ゴシック" panose="020B0609070205080204" pitchFamily="49" charset="-128"/>
              <a:ea typeface="ＭＳ ゴシック" panose="020B0609070205080204" pitchFamily="49" charset="-128"/>
              <a:cs typeface="+mn-cs"/>
            </a:rPr>
            <a:t/>
          </a:r>
          <a:br>
            <a:rPr kumimoji="1" lang="en-US" altLang="ja-JP" sz="1100" b="0" i="0" baseline="0">
              <a:solidFill>
                <a:srgbClr val="000000"/>
              </a:solidFill>
              <a:effectLst/>
              <a:latin typeface="ＭＳ ゴシック" panose="020B0609070205080204" pitchFamily="49" charset="-128"/>
              <a:ea typeface="ＭＳ ゴシック" panose="020B0609070205080204" pitchFamily="49" charset="-128"/>
              <a:cs typeface="+mn-cs"/>
            </a:rPr>
          </a:br>
          <a:r>
            <a:rPr kumimoji="1" lang="ja-JP" altLang="en-US" sz="1100" b="0" i="0" baseline="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rgbClr val="000000"/>
              </a:solidFill>
              <a:effectLst/>
              <a:latin typeface="ＭＳ ゴシック" panose="020B0609070205080204" pitchFamily="49" charset="-128"/>
              <a:ea typeface="ＭＳ ゴシック" panose="020B0609070205080204" pitchFamily="49" charset="-128"/>
              <a:cs typeface="+mn-cs"/>
            </a:rPr>
            <a:t>類似団体内平均値と比較すると高い水準となっている。普通建設事業費は小中学校プール</a:t>
          </a:r>
          <a:r>
            <a:rPr kumimoji="1" lang="ja-JP" altLang="en-US" sz="1100" b="0" i="0" baseline="0">
              <a:solidFill>
                <a:srgbClr val="000000"/>
              </a:solidFill>
              <a:effectLst/>
              <a:latin typeface="ＭＳ ゴシック" panose="020B0609070205080204" pitchFamily="49" charset="-128"/>
              <a:ea typeface="ＭＳ ゴシック" panose="020B0609070205080204" pitchFamily="49" charset="-128"/>
              <a:cs typeface="+mn-cs"/>
            </a:rPr>
            <a:t>や体育館への空調</a:t>
          </a:r>
          <a:r>
            <a:rPr kumimoji="1" lang="ja-JP" altLang="ja-JP" sz="1100" b="0" i="0" baseline="0">
              <a:solidFill>
                <a:srgbClr val="000000"/>
              </a:solidFill>
              <a:effectLst/>
              <a:latin typeface="ＭＳ ゴシック" panose="020B0609070205080204" pitchFamily="49" charset="-128"/>
              <a:ea typeface="ＭＳ ゴシック" panose="020B0609070205080204" pitchFamily="49" charset="-128"/>
              <a:cs typeface="+mn-cs"/>
            </a:rPr>
            <a:t>整備などで伸びたもの</a:t>
          </a:r>
          <a:r>
            <a:rPr kumimoji="1" lang="ja-JP" altLang="en-US" sz="1100" b="0" i="0" baseline="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100" b="0" i="0" baseline="0">
              <a:solidFill>
                <a:srgbClr val="000000"/>
              </a:solidFill>
              <a:effectLst/>
              <a:latin typeface="ＭＳ ゴシック" panose="020B0609070205080204" pitchFamily="49" charset="-128"/>
              <a:ea typeface="ＭＳ ゴシック" panose="020B0609070205080204" pitchFamily="49" charset="-128"/>
              <a:cs typeface="+mn-cs"/>
            </a:rPr>
            <a:t>扶助費は</a:t>
          </a:r>
          <a:r>
            <a:rPr kumimoji="1" lang="ja-JP" altLang="en-US" sz="1100" b="0" i="0" baseline="0">
              <a:solidFill>
                <a:srgbClr val="000000"/>
              </a:solidFill>
              <a:effectLst/>
              <a:latin typeface="ＭＳ ゴシック" panose="020B0609070205080204" pitchFamily="49" charset="-128"/>
              <a:ea typeface="ＭＳ ゴシック" panose="020B0609070205080204" pitchFamily="49" charset="-128"/>
              <a:cs typeface="+mn-cs"/>
            </a:rPr>
            <a:t>、民間保育所対策、障害者施設入所等支援など</a:t>
          </a:r>
          <a:r>
            <a:rPr kumimoji="1" lang="ja-JP" altLang="ja-JP" sz="1100" b="0" i="0" baseline="0">
              <a:solidFill>
                <a:srgbClr val="000000"/>
              </a:solidFill>
              <a:effectLst/>
              <a:latin typeface="ＭＳ ゴシック" panose="020B0609070205080204" pitchFamily="49" charset="-128"/>
              <a:ea typeface="ＭＳ ゴシック" panose="020B0609070205080204" pitchFamily="49" charset="-128"/>
              <a:cs typeface="+mn-cs"/>
            </a:rPr>
            <a:t>の増によるものである。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endParaRPr kumimoji="1" lang="ja-JP" altLang="en-US" sz="1300">
            <a:solidFill>
              <a:srgbClr val="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大阪府泉佐野市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100,420
98,257
56.51
94,267,543
93,984,764
133,171
23,272,374
63,086,141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79.3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133604</xdr:rowOff>
    </xdr:from>
    <xdr:to>
      <xdr:col>24</xdr:col>
      <xdr:colOff>62865</xdr:colOff>
      <xdr:row>39</xdr:row>
      <xdr:rowOff>103124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48554"/>
          <a:ext cx="127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106951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9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103124</xdr:rowOff>
    </xdr:from>
    <xdr:to>
      <xdr:col>24</xdr:col>
      <xdr:colOff>152400</xdr:colOff>
      <xdr:row>39</xdr:row>
      <xdr:rowOff>103124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89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80281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22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3,683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31</xdr:row>
      <xdr:rowOff>133604</xdr:rowOff>
    </xdr:from>
    <xdr:to>
      <xdr:col>24</xdr:col>
      <xdr:colOff>152400</xdr:colOff>
      <xdr:row>31</xdr:row>
      <xdr:rowOff>133604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4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79502</xdr:rowOff>
    </xdr:from>
    <xdr:to>
      <xdr:col>24</xdr:col>
      <xdr:colOff>63500</xdr:colOff>
      <xdr:row>36</xdr:row>
      <xdr:rowOff>93218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5170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62247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2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39370</xdr:rowOff>
    </xdr:from>
    <xdr:to>
      <xdr:col>24</xdr:col>
      <xdr:colOff>114300</xdr:colOff>
      <xdr:row>36</xdr:row>
      <xdr:rowOff>140970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164846</xdr:rowOff>
    </xdr:from>
    <xdr:to>
      <xdr:col>19</xdr:col>
      <xdr:colOff>177800</xdr:colOff>
      <xdr:row>36</xdr:row>
      <xdr:rowOff>79502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65596"/>
          <a:ext cx="889000" cy="8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10414</xdr:rowOff>
    </xdr:from>
    <xdr:to>
      <xdr:col>20</xdr:col>
      <xdr:colOff>38100</xdr:colOff>
      <xdr:row>36</xdr:row>
      <xdr:rowOff>112014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8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128541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5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133604</xdr:rowOff>
    </xdr:from>
    <xdr:to>
      <xdr:col>15</xdr:col>
      <xdr:colOff>50800</xdr:colOff>
      <xdr:row>35</xdr:row>
      <xdr:rowOff>164846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34354"/>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170434</xdr:rowOff>
    </xdr:from>
    <xdr:to>
      <xdr:col>15</xdr:col>
      <xdr:colOff>101600</xdr:colOff>
      <xdr:row>36</xdr:row>
      <xdr:rowOff>100584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91711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75692</xdr:rowOff>
    </xdr:from>
    <xdr:to>
      <xdr:col>10</xdr:col>
      <xdr:colOff>114300</xdr:colOff>
      <xdr:row>35</xdr:row>
      <xdr:rowOff>133604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04992"/>
          <a:ext cx="889000" cy="22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170434</xdr:rowOff>
    </xdr:from>
    <xdr:to>
      <xdr:col>10</xdr:col>
      <xdr:colOff>165100</xdr:colOff>
      <xdr:row>36</xdr:row>
      <xdr:rowOff>100584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91711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7366</xdr:rowOff>
    </xdr:from>
    <xdr:to>
      <xdr:col>6</xdr:col>
      <xdr:colOff>38100</xdr:colOff>
      <xdr:row>35</xdr:row>
      <xdr:rowOff>108966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100093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42418</xdr:rowOff>
    </xdr:from>
    <xdr:to>
      <xdr:col>24</xdr:col>
      <xdr:colOff>114300</xdr:colOff>
      <xdr:row>36</xdr:row>
      <xdr:rowOff>144018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1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20845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9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28702</xdr:rowOff>
    </xdr:from>
    <xdr:to>
      <xdr:col>20</xdr:col>
      <xdr:colOff>38100</xdr:colOff>
      <xdr:row>36</xdr:row>
      <xdr:rowOff>130302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0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121429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9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114046</xdr:rowOff>
    </xdr:from>
    <xdr:to>
      <xdr:col>15</xdr:col>
      <xdr:colOff>101600</xdr:colOff>
      <xdr:row>36</xdr:row>
      <xdr:rowOff>44196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1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60723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82804</xdr:rowOff>
    </xdr:from>
    <xdr:to>
      <xdr:col>10</xdr:col>
      <xdr:colOff>165100</xdr:colOff>
      <xdr:row>36</xdr:row>
      <xdr:rowOff>12954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8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29481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85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24892</xdr:rowOff>
    </xdr:from>
    <xdr:to>
      <xdr:col>6</xdr:col>
      <xdr:colOff>38100</xdr:colOff>
      <xdr:row>34</xdr:row>
      <xdr:rowOff>126492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5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143019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2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102873</xdr:rowOff>
    </xdr:from>
    <xdr:to>
      <xdr:col>24</xdr:col>
      <xdr:colOff>62865</xdr:colOff>
      <xdr:row>58</xdr:row>
      <xdr:rowOff>160398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9189723"/>
          <a:ext cx="1270" cy="914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1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160398</xdr:rowOff>
    </xdr:from>
    <xdr:to>
      <xdr:col>24</xdr:col>
      <xdr:colOff>152400</xdr:colOff>
      <xdr:row>58</xdr:row>
      <xdr:rowOff>160398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104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49550</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964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509,332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53</xdr:row>
      <xdr:rowOff>102873</xdr:rowOff>
    </xdr:from>
    <xdr:to>
      <xdr:col>24</xdr:col>
      <xdr:colOff>152400</xdr:colOff>
      <xdr:row>53</xdr:row>
      <xdr:rowOff>102873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189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70589</xdr:rowOff>
    </xdr:from>
    <xdr:to>
      <xdr:col>24</xdr:col>
      <xdr:colOff>63500</xdr:colOff>
      <xdr:row>53</xdr:row>
      <xdr:rowOff>102873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8643089"/>
          <a:ext cx="838200" cy="5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44494</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988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66067</xdr:rowOff>
    </xdr:from>
    <xdr:to>
      <xdr:col>24</xdr:col>
      <xdr:colOff>114300</xdr:colOff>
      <xdr:row>58</xdr:row>
      <xdr:rowOff>167667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1001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70589</xdr:rowOff>
    </xdr:from>
    <xdr:to>
      <xdr:col>19</xdr:col>
      <xdr:colOff>177800</xdr:colOff>
      <xdr:row>55</xdr:row>
      <xdr:rowOff>138664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8643089"/>
          <a:ext cx="889000" cy="92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58782</xdr:rowOff>
    </xdr:from>
    <xdr:to>
      <xdr:col>20</xdr:col>
      <xdr:colOff>38100</xdr:colOff>
      <xdr:row>58</xdr:row>
      <xdr:rowOff>160382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1000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151509</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1009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138664</xdr:rowOff>
    </xdr:from>
    <xdr:to>
      <xdr:col>15</xdr:col>
      <xdr:colOff>50800</xdr:colOff>
      <xdr:row>58</xdr:row>
      <xdr:rowOff>16315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568414"/>
          <a:ext cx="889000" cy="39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74782</xdr:rowOff>
    </xdr:from>
    <xdr:to>
      <xdr:col>15</xdr:col>
      <xdr:colOff>101600</xdr:colOff>
      <xdr:row>59</xdr:row>
      <xdr:rowOff>4932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1001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167509</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1011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137964</xdr:rowOff>
    </xdr:from>
    <xdr:to>
      <xdr:col>10</xdr:col>
      <xdr:colOff>114300</xdr:colOff>
      <xdr:row>58</xdr:row>
      <xdr:rowOff>16315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739164"/>
          <a:ext cx="889000" cy="22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78960</xdr:rowOff>
    </xdr:from>
    <xdr:to>
      <xdr:col>10</xdr:col>
      <xdr:colOff>165100</xdr:colOff>
      <xdr:row>59</xdr:row>
      <xdr:rowOff>9110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100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237</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1011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78742</xdr:rowOff>
    </xdr:from>
    <xdr:to>
      <xdr:col>6</xdr:col>
      <xdr:colOff>38100</xdr:colOff>
      <xdr:row>59</xdr:row>
      <xdr:rowOff>8892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1002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1011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52073</xdr:rowOff>
    </xdr:from>
    <xdr:to>
      <xdr:col>24</xdr:col>
      <xdr:colOff>114300</xdr:colOff>
      <xdr:row>53</xdr:row>
      <xdr:rowOff>153673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13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5100</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091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509,332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19789</xdr:rowOff>
    </xdr:from>
    <xdr:to>
      <xdr:col>20</xdr:col>
      <xdr:colOff>38100</xdr:colOff>
      <xdr:row>50</xdr:row>
      <xdr:rowOff>121389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859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137916</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8367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796,279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87864</xdr:rowOff>
    </xdr:from>
    <xdr:to>
      <xdr:col>15</xdr:col>
      <xdr:colOff>101600</xdr:colOff>
      <xdr:row>56</xdr:row>
      <xdr:rowOff>18014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51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34541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292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310,544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136965</xdr:rowOff>
    </xdr:from>
    <xdr:to>
      <xdr:col>10</xdr:col>
      <xdr:colOff>165100</xdr:colOff>
      <xdr:row>58</xdr:row>
      <xdr:rowOff>67115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0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83642</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684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104,769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87164</xdr:rowOff>
    </xdr:from>
    <xdr:to>
      <xdr:col>6</xdr:col>
      <xdr:colOff>38100</xdr:colOff>
      <xdr:row>57</xdr:row>
      <xdr:rowOff>17314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68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33841</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46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220,911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68796</xdr:rowOff>
    </xdr:from>
    <xdr:to>
      <xdr:col>24</xdr:col>
      <xdr:colOff>62865</xdr:colOff>
      <xdr:row>79</xdr:row>
      <xdr:rowOff>127939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70296"/>
          <a:ext cx="1270" cy="160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131766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676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127939</xdr:rowOff>
    </xdr:from>
    <xdr:to>
      <xdr:col>24</xdr:col>
      <xdr:colOff>152400</xdr:colOff>
      <xdr:row>79</xdr:row>
      <xdr:rowOff>127939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672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15473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45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239,583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70</xdr:row>
      <xdr:rowOff>68796</xdr:rowOff>
    </xdr:from>
    <xdr:to>
      <xdr:col>24</xdr:col>
      <xdr:colOff>152400</xdr:colOff>
      <xdr:row>70</xdr:row>
      <xdr:rowOff>68796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70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79858</xdr:rowOff>
    </xdr:from>
    <xdr:to>
      <xdr:col>24</xdr:col>
      <xdr:colOff>63500</xdr:colOff>
      <xdr:row>75</xdr:row>
      <xdr:rowOff>79959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767158"/>
          <a:ext cx="838200" cy="17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71937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306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93510</xdr:rowOff>
    </xdr:from>
    <xdr:to>
      <xdr:col>24</xdr:col>
      <xdr:colOff>114300</xdr:colOff>
      <xdr:row>76</xdr:row>
      <xdr:rowOff>23661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5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79858</xdr:rowOff>
    </xdr:from>
    <xdr:to>
      <xdr:col>19</xdr:col>
      <xdr:colOff>177800</xdr:colOff>
      <xdr:row>75</xdr:row>
      <xdr:rowOff>144208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767158"/>
          <a:ext cx="889000" cy="23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10770</xdr:rowOff>
    </xdr:from>
    <xdr:to>
      <xdr:col>20</xdr:col>
      <xdr:colOff>38100</xdr:colOff>
      <xdr:row>76</xdr:row>
      <xdr:rowOff>112370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103497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33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144208</xdr:rowOff>
    </xdr:from>
    <xdr:to>
      <xdr:col>15</xdr:col>
      <xdr:colOff>50800</xdr:colOff>
      <xdr:row>76</xdr:row>
      <xdr:rowOff>26099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02958"/>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14084</xdr:rowOff>
    </xdr:from>
    <xdr:to>
      <xdr:col>15</xdr:col>
      <xdr:colOff>101600</xdr:colOff>
      <xdr:row>76</xdr:row>
      <xdr:rowOff>115684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4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106811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37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26099</xdr:rowOff>
    </xdr:from>
    <xdr:to>
      <xdr:col>10</xdr:col>
      <xdr:colOff>114300</xdr:colOff>
      <xdr:row>76</xdr:row>
      <xdr:rowOff>85573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056299"/>
          <a:ext cx="889000" cy="5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60350</xdr:rowOff>
    </xdr:from>
    <xdr:to>
      <xdr:col>10</xdr:col>
      <xdr:colOff>165100</xdr:colOff>
      <xdr:row>76</xdr:row>
      <xdr:rowOff>161950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9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153077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83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38328</xdr:rowOff>
    </xdr:from>
    <xdr:to>
      <xdr:col>6</xdr:col>
      <xdr:colOff>38100</xdr:colOff>
      <xdr:row>77</xdr:row>
      <xdr:rowOff>139928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3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131055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33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143,482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29159</xdr:rowOff>
    </xdr:from>
    <xdr:to>
      <xdr:col>24</xdr:col>
      <xdr:colOff>114300</xdr:colOff>
      <xdr:row>75</xdr:row>
      <xdr:rowOff>130759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8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52036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3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171,204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29058</xdr:rowOff>
    </xdr:from>
    <xdr:to>
      <xdr:col>20</xdr:col>
      <xdr:colOff>38100</xdr:colOff>
      <xdr:row>74</xdr:row>
      <xdr:rowOff>130658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71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147185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491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184,712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93408</xdr:rowOff>
    </xdr:from>
    <xdr:to>
      <xdr:col>15</xdr:col>
      <xdr:colOff>101600</xdr:colOff>
      <xdr:row>76</xdr:row>
      <xdr:rowOff>23558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5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40085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27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146749</xdr:rowOff>
    </xdr:from>
    <xdr:to>
      <xdr:col>10</xdr:col>
      <xdr:colOff>165100</xdr:colOff>
      <xdr:row>76</xdr:row>
      <xdr:rowOff>76899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0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93425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780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161,945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34773</xdr:rowOff>
    </xdr:from>
    <xdr:to>
      <xdr:col>6</xdr:col>
      <xdr:colOff>38100</xdr:colOff>
      <xdr:row>76</xdr:row>
      <xdr:rowOff>136373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6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152899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840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157,262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93</xdr:row>
      <xdr:rowOff>90413</xdr:rowOff>
    </xdr:from>
    <xdr:to>
      <xdr:col>24</xdr:col>
      <xdr:colOff>62865</xdr:colOff>
      <xdr:row>99</xdr:row>
      <xdr:rowOff>27046</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6035263"/>
          <a:ext cx="1270" cy="965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30873</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700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17,428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27046</xdr:rowOff>
    </xdr:from>
    <xdr:to>
      <xdr:col>24</xdr:col>
      <xdr:colOff>152400</xdr:colOff>
      <xdr:row>99</xdr:row>
      <xdr:rowOff>27046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700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37090</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81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59,656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93</xdr:row>
      <xdr:rowOff>90413</xdr:rowOff>
    </xdr:from>
    <xdr:to>
      <xdr:col>24</xdr:col>
      <xdr:colOff>152400</xdr:colOff>
      <xdr:row>93</xdr:row>
      <xdr:rowOff>90413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035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59576</xdr:rowOff>
    </xdr:from>
    <xdr:to>
      <xdr:col>24</xdr:col>
      <xdr:colOff>63500</xdr:colOff>
      <xdr:row>93</xdr:row>
      <xdr:rowOff>116656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5832976"/>
          <a:ext cx="838200" cy="22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123539</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582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145112</xdr:rowOff>
    </xdr:from>
    <xdr:to>
      <xdr:col>24</xdr:col>
      <xdr:colOff>114300</xdr:colOff>
      <xdr:row>97</xdr:row>
      <xdr:rowOff>75262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132316</xdr:rowOff>
    </xdr:from>
    <xdr:to>
      <xdr:col>19</xdr:col>
      <xdr:colOff>177800</xdr:colOff>
      <xdr:row>92</xdr:row>
      <xdr:rowOff>59576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5734266"/>
          <a:ext cx="889000" cy="9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80807</xdr:rowOff>
    </xdr:from>
    <xdr:to>
      <xdr:col>20</xdr:col>
      <xdr:colOff>38100</xdr:colOff>
      <xdr:row>97</xdr:row>
      <xdr:rowOff>10957</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2084</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63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132316</xdr:rowOff>
    </xdr:from>
    <xdr:to>
      <xdr:col>15</xdr:col>
      <xdr:colOff>50800</xdr:colOff>
      <xdr:row>95</xdr:row>
      <xdr:rowOff>108725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5734266"/>
          <a:ext cx="889000" cy="66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131671</xdr:rowOff>
    </xdr:from>
    <xdr:to>
      <xdr:col>15</xdr:col>
      <xdr:colOff>101600</xdr:colOff>
      <xdr:row>97</xdr:row>
      <xdr:rowOff>61821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52948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68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108725</xdr:rowOff>
    </xdr:from>
    <xdr:to>
      <xdr:col>10</xdr:col>
      <xdr:colOff>114300</xdr:colOff>
      <xdr:row>96</xdr:row>
      <xdr:rowOff>27229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396475"/>
          <a:ext cx="889000" cy="8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138117</xdr:rowOff>
    </xdr:from>
    <xdr:to>
      <xdr:col>10</xdr:col>
      <xdr:colOff>165100</xdr:colOff>
      <xdr:row>97</xdr:row>
      <xdr:rowOff>68267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59394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69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139421</xdr:rowOff>
    </xdr:from>
    <xdr:to>
      <xdr:col>6</xdr:col>
      <xdr:colOff>38100</xdr:colOff>
      <xdr:row>97</xdr:row>
      <xdr:rowOff>69571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60698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69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65856</xdr:rowOff>
    </xdr:from>
    <xdr:to>
      <xdr:col>24</xdr:col>
      <xdr:colOff>114300</xdr:colOff>
      <xdr:row>93</xdr:row>
      <xdr:rowOff>167456</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01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164090</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5937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58,508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8776</xdr:rowOff>
    </xdr:from>
    <xdr:to>
      <xdr:col>20</xdr:col>
      <xdr:colOff>38100</xdr:colOff>
      <xdr:row>92</xdr:row>
      <xdr:rowOff>110376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578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126903</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555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68,505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81516</xdr:rowOff>
    </xdr:from>
    <xdr:to>
      <xdr:col>15</xdr:col>
      <xdr:colOff>101600</xdr:colOff>
      <xdr:row>92</xdr:row>
      <xdr:rowOff>11666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568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28193</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545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72,823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57925</xdr:rowOff>
    </xdr:from>
    <xdr:to>
      <xdr:col>10</xdr:col>
      <xdr:colOff>165100</xdr:colOff>
      <xdr:row>95</xdr:row>
      <xdr:rowOff>159525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34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4602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12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43,855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147879</xdr:rowOff>
    </xdr:from>
    <xdr:to>
      <xdr:col>6</xdr:col>
      <xdr:colOff>38100</xdr:colOff>
      <xdr:row>96</xdr:row>
      <xdr:rowOff>78029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43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94556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21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39,920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15342</xdr:rowOff>
    </xdr:from>
    <xdr:to>
      <xdr:col>54</xdr:col>
      <xdr:colOff>189865</xdr:colOff>
      <xdr:row>38</xdr:row>
      <xdr:rowOff>136499</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158842"/>
          <a:ext cx="1270" cy="1492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140326</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54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136499</xdr:rowOff>
    </xdr:from>
    <xdr:to>
      <xdr:col>55</xdr:col>
      <xdr:colOff>88900</xdr:colOff>
      <xdr:row>38</xdr:row>
      <xdr:rowOff>136499</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133469</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493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3,272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30</xdr:row>
      <xdr:rowOff>15342</xdr:rowOff>
    </xdr:from>
    <xdr:to>
      <xdr:col>55</xdr:col>
      <xdr:colOff>88900</xdr:colOff>
      <xdr:row>30</xdr:row>
      <xdr:rowOff>15342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149758</xdr:rowOff>
    </xdr:from>
    <xdr:to>
      <xdr:col>55</xdr:col>
      <xdr:colOff>0</xdr:colOff>
      <xdr:row>36</xdr:row>
      <xdr:rowOff>153416</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9639300" y="6321958"/>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85717</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0864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62840</xdr:rowOff>
    </xdr:from>
    <xdr:to>
      <xdr:col>55</xdr:col>
      <xdr:colOff>50800</xdr:colOff>
      <xdr:row>36</xdr:row>
      <xdr:rowOff>164440</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149301</xdr:rowOff>
    </xdr:from>
    <xdr:to>
      <xdr:col>50</xdr:col>
      <xdr:colOff>114300</xdr:colOff>
      <xdr:row>36</xdr:row>
      <xdr:rowOff>149758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8750300" y="632150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51867</xdr:rowOff>
    </xdr:from>
    <xdr:to>
      <xdr:col>50</xdr:col>
      <xdr:colOff>165100</xdr:colOff>
      <xdr:row>36</xdr:row>
      <xdr:rowOff>153467</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169994</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5999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74320</xdr:rowOff>
    </xdr:from>
    <xdr:to>
      <xdr:col>45</xdr:col>
      <xdr:colOff>177800</xdr:colOff>
      <xdr:row>36</xdr:row>
      <xdr:rowOff>149301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7861300" y="6246520"/>
          <a:ext cx="889000" cy="7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167996</xdr:rowOff>
    </xdr:from>
    <xdr:to>
      <xdr:col>46</xdr:col>
      <xdr:colOff>38100</xdr:colOff>
      <xdr:row>36</xdr:row>
      <xdr:rowOff>98146</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114673</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83007</xdr:rowOff>
    </xdr:from>
    <xdr:to>
      <xdr:col>41</xdr:col>
      <xdr:colOff>50800</xdr:colOff>
      <xdr:row>36</xdr:row>
      <xdr:rowOff>74320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5397957"/>
          <a:ext cx="889000" cy="84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18948</xdr:rowOff>
    </xdr:from>
    <xdr:to>
      <xdr:col>41</xdr:col>
      <xdr:colOff>101600</xdr:colOff>
      <xdr:row>36</xdr:row>
      <xdr:rowOff>120548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137075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596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158852</xdr:rowOff>
    </xdr:from>
    <xdr:to>
      <xdr:col>36</xdr:col>
      <xdr:colOff>165100</xdr:colOff>
      <xdr:row>36</xdr:row>
      <xdr:rowOff>89002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15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80129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6252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102616</xdr:rowOff>
    </xdr:from>
    <xdr:to>
      <xdr:col>55</xdr:col>
      <xdr:colOff>50800</xdr:colOff>
      <xdr:row>37</xdr:row>
      <xdr:rowOff>32766</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27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81043</xdr:rowOff>
    </xdr:from>
    <xdr:ext cx="378565"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253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98958</xdr:rowOff>
    </xdr:from>
    <xdr:to>
      <xdr:col>50</xdr:col>
      <xdr:colOff>165100</xdr:colOff>
      <xdr:row>37</xdr:row>
      <xdr:rowOff>29108</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27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20235</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50017" y="6363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98501</xdr:rowOff>
    </xdr:from>
    <xdr:to>
      <xdr:col>46</xdr:col>
      <xdr:colOff>38100</xdr:colOff>
      <xdr:row>37</xdr:row>
      <xdr:rowOff>28651</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27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19778</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61017" y="6363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23520</xdr:rowOff>
    </xdr:from>
    <xdr:to>
      <xdr:col>41</xdr:col>
      <xdr:colOff>101600</xdr:colOff>
      <xdr:row>36</xdr:row>
      <xdr:rowOff>125120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1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116247</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2017" y="628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32207</xdr:rowOff>
    </xdr:from>
    <xdr:to>
      <xdr:col>36</xdr:col>
      <xdr:colOff>165100</xdr:colOff>
      <xdr:row>31</xdr:row>
      <xdr:rowOff>133807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534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150334</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37428" y="5122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40396</xdr:rowOff>
    </xdr:from>
    <xdr:to>
      <xdr:col>54</xdr:col>
      <xdr:colOff>189865</xdr:colOff>
      <xdr:row>58</xdr:row>
      <xdr:rowOff>138054</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955796"/>
          <a:ext cx="1270" cy="112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141881</xdr:rowOff>
    </xdr:from>
    <xdr:ext cx="313932"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10085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138054</xdr:rowOff>
    </xdr:from>
    <xdr:to>
      <xdr:col>55</xdr:col>
      <xdr:colOff>88900</xdr:colOff>
      <xdr:row>58</xdr:row>
      <xdr:rowOff>138054</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10082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158523</xdr:rowOff>
    </xdr:from>
    <xdr:ext cx="534377"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73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24,672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52</xdr:row>
      <xdr:rowOff>40396</xdr:rowOff>
    </xdr:from>
    <xdr:to>
      <xdr:col>55</xdr:col>
      <xdr:colOff>88900</xdr:colOff>
      <xdr:row>52</xdr:row>
      <xdr:rowOff>40396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955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63805</xdr:rowOff>
    </xdr:from>
    <xdr:to>
      <xdr:col>55</xdr:col>
      <xdr:colOff>0</xdr:colOff>
      <xdr:row>58</xdr:row>
      <xdr:rowOff>29789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9639300" y="9836455"/>
          <a:ext cx="838200" cy="13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58777</xdr:rowOff>
    </xdr:from>
    <xdr:ext cx="469744"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83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80350</xdr:rowOff>
    </xdr:from>
    <xdr:to>
      <xdr:col>55</xdr:col>
      <xdr:colOff>50800</xdr:colOff>
      <xdr:row>58</xdr:row>
      <xdr:rowOff>10500</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29789</xdr:rowOff>
    </xdr:from>
    <xdr:to>
      <xdr:col>50</xdr:col>
      <xdr:colOff>114300</xdr:colOff>
      <xdr:row>58</xdr:row>
      <xdr:rowOff>30658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8750300" y="9973889"/>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78659</xdr:rowOff>
    </xdr:from>
    <xdr:to>
      <xdr:col>50</xdr:col>
      <xdr:colOff>165100</xdr:colOff>
      <xdr:row>58</xdr:row>
      <xdr:rowOff>8809</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25336</xdr:rowOff>
    </xdr:from>
    <xdr:ext cx="469744"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404428" y="96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30658</xdr:rowOff>
    </xdr:from>
    <xdr:to>
      <xdr:col>45</xdr:col>
      <xdr:colOff>177800</xdr:colOff>
      <xdr:row>58</xdr:row>
      <xdr:rowOff>49540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7861300" y="9974758"/>
          <a:ext cx="889000" cy="1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58679</xdr:rowOff>
    </xdr:from>
    <xdr:to>
      <xdr:col>46</xdr:col>
      <xdr:colOff>38100</xdr:colOff>
      <xdr:row>57</xdr:row>
      <xdr:rowOff>160279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5356</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515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39939</xdr:rowOff>
    </xdr:from>
    <xdr:to>
      <xdr:col>41</xdr:col>
      <xdr:colOff>50800</xdr:colOff>
      <xdr:row>58</xdr:row>
      <xdr:rowOff>49540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6972300" y="9984039"/>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77881</xdr:rowOff>
    </xdr:from>
    <xdr:to>
      <xdr:col>41</xdr:col>
      <xdr:colOff>101600</xdr:colOff>
      <xdr:row>58</xdr:row>
      <xdr:rowOff>8031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85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24558</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626428" y="962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107188</xdr:rowOff>
    </xdr:from>
    <xdr:to>
      <xdr:col>36</xdr:col>
      <xdr:colOff>165100</xdr:colOff>
      <xdr:row>58</xdr:row>
      <xdr:rowOff>37338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8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53865</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37428" y="9655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13005</xdr:rowOff>
    </xdr:from>
    <xdr:to>
      <xdr:col>55</xdr:col>
      <xdr:colOff>50800</xdr:colOff>
      <xdr:row>57</xdr:row>
      <xdr:rowOff>114605</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978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35882</xdr:rowOff>
    </xdr:from>
    <xdr:ext cx="469744"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63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150439</xdr:rowOff>
    </xdr:from>
    <xdr:to>
      <xdr:col>50</xdr:col>
      <xdr:colOff>165100</xdr:colOff>
      <xdr:row>58</xdr:row>
      <xdr:rowOff>80589</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992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71716</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04428" y="1001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151308</xdr:rowOff>
    </xdr:from>
    <xdr:to>
      <xdr:col>46</xdr:col>
      <xdr:colOff>38100</xdr:colOff>
      <xdr:row>58</xdr:row>
      <xdr:rowOff>81458</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992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72585</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15428" y="1001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170190</xdr:rowOff>
    </xdr:from>
    <xdr:to>
      <xdr:col>41</xdr:col>
      <xdr:colOff>101600</xdr:colOff>
      <xdr:row>58</xdr:row>
      <xdr:rowOff>100340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994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91467</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26428" y="10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160589</xdr:rowOff>
    </xdr:from>
    <xdr:to>
      <xdr:col>36</xdr:col>
      <xdr:colOff>165100</xdr:colOff>
      <xdr:row>58</xdr:row>
      <xdr:rowOff>90739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993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81866</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37428" y="1002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99336</xdr:rowOff>
    </xdr:from>
    <xdr:to>
      <xdr:col>54</xdr:col>
      <xdr:colOff>189865</xdr:colOff>
      <xdr:row>79</xdr:row>
      <xdr:rowOff>78991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100836"/>
          <a:ext cx="1270" cy="1522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82818</xdr:rowOff>
    </xdr:from>
    <xdr:ext cx="378565"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627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78991</xdr:rowOff>
    </xdr:from>
    <xdr:to>
      <xdr:col>55</xdr:col>
      <xdr:colOff>88900</xdr:colOff>
      <xdr:row>79</xdr:row>
      <xdr:rowOff>78991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623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46013</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7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47,236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70</xdr:row>
      <xdr:rowOff>99336</xdr:rowOff>
    </xdr:from>
    <xdr:to>
      <xdr:col>55</xdr:col>
      <xdr:colOff>88900</xdr:colOff>
      <xdr:row>70</xdr:row>
      <xdr:rowOff>99336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100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112170</xdr:rowOff>
    </xdr:from>
    <xdr:to>
      <xdr:col>55</xdr:col>
      <xdr:colOff>0</xdr:colOff>
      <xdr:row>78</xdr:row>
      <xdr:rowOff>16354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142370"/>
          <a:ext cx="838200" cy="24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140054</xdr:rowOff>
    </xdr:from>
    <xdr:ext cx="469744"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341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161627</xdr:rowOff>
    </xdr:from>
    <xdr:to>
      <xdr:col>55</xdr:col>
      <xdr:colOff>50800</xdr:colOff>
      <xdr:row>78</xdr:row>
      <xdr:rowOff>91777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112170</xdr:rowOff>
    </xdr:from>
    <xdr:to>
      <xdr:col>50</xdr:col>
      <xdr:colOff>114300</xdr:colOff>
      <xdr:row>77</xdr:row>
      <xdr:rowOff>159849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142370"/>
          <a:ext cx="889000" cy="21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1313</xdr:rowOff>
    </xdr:from>
    <xdr:to>
      <xdr:col>50</xdr:col>
      <xdr:colOff>165100</xdr:colOff>
      <xdr:row>78</xdr:row>
      <xdr:rowOff>102913</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7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94040</xdr:rowOff>
    </xdr:from>
    <xdr:ext cx="469744"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404428" y="13467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150411</xdr:rowOff>
    </xdr:from>
    <xdr:to>
      <xdr:col>45</xdr:col>
      <xdr:colOff>177800</xdr:colOff>
      <xdr:row>77</xdr:row>
      <xdr:rowOff>159849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352061"/>
          <a:ext cx="889000" cy="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142229</xdr:rowOff>
    </xdr:from>
    <xdr:to>
      <xdr:col>46</xdr:col>
      <xdr:colOff>38100</xdr:colOff>
      <xdr:row>78</xdr:row>
      <xdr:rowOff>72379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4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63506</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515428" y="13436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150411</xdr:rowOff>
    </xdr:from>
    <xdr:to>
      <xdr:col>41</xdr:col>
      <xdr:colOff>50800</xdr:colOff>
      <xdr:row>78</xdr:row>
      <xdr:rowOff>1789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352061"/>
          <a:ext cx="889000" cy="2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9674</xdr:rowOff>
    </xdr:from>
    <xdr:to>
      <xdr:col>41</xdr:col>
      <xdr:colOff>101600</xdr:colOff>
      <xdr:row>78</xdr:row>
      <xdr:rowOff>111274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102401</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26428" y="13475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11633</xdr:rowOff>
    </xdr:from>
    <xdr:to>
      <xdr:col>36</xdr:col>
      <xdr:colOff>165100</xdr:colOff>
      <xdr:row>78</xdr:row>
      <xdr:rowOff>113233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8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104360</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37428" y="1347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137004</xdr:rowOff>
    </xdr:from>
    <xdr:to>
      <xdr:col>55</xdr:col>
      <xdr:colOff>50800</xdr:colOff>
      <xdr:row>78</xdr:row>
      <xdr:rowOff>67154</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3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159881</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190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61370</xdr:rowOff>
    </xdr:from>
    <xdr:to>
      <xdr:col>50</xdr:col>
      <xdr:colOff>165100</xdr:colOff>
      <xdr:row>76</xdr:row>
      <xdr:rowOff>162970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09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8047</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2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109049</xdr:rowOff>
    </xdr:from>
    <xdr:to>
      <xdr:col>46</xdr:col>
      <xdr:colOff>38100</xdr:colOff>
      <xdr:row>78</xdr:row>
      <xdr:rowOff>39199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1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55726</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085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99611</xdr:rowOff>
    </xdr:from>
    <xdr:to>
      <xdr:col>41</xdr:col>
      <xdr:colOff>101600</xdr:colOff>
      <xdr:row>78</xdr:row>
      <xdr:rowOff>29761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0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46288</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07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122439</xdr:rowOff>
    </xdr:from>
    <xdr:to>
      <xdr:col>36</xdr:col>
      <xdr:colOff>165100</xdr:colOff>
      <xdr:row>78</xdr:row>
      <xdr:rowOff>52589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2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69116</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099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54781</xdr:rowOff>
    </xdr:from>
    <xdr:to>
      <xdr:col>54</xdr:col>
      <xdr:colOff>189865</xdr:colOff>
      <xdr:row>98</xdr:row>
      <xdr:rowOff>62161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656731"/>
          <a:ext cx="1270" cy="1207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65988</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86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62161</xdr:rowOff>
    </xdr:from>
    <xdr:to>
      <xdr:col>55</xdr:col>
      <xdr:colOff>88900</xdr:colOff>
      <xdr:row>98</xdr:row>
      <xdr:rowOff>62161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86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1458</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43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130,051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91</xdr:row>
      <xdr:rowOff>54781</xdr:rowOff>
    </xdr:from>
    <xdr:to>
      <xdr:col>55</xdr:col>
      <xdr:colOff>88900</xdr:colOff>
      <xdr:row>91</xdr:row>
      <xdr:rowOff>54781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65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131590</xdr:rowOff>
    </xdr:from>
    <xdr:to>
      <xdr:col>55</xdr:col>
      <xdr:colOff>0</xdr:colOff>
      <xdr:row>96</xdr:row>
      <xdr:rowOff>65906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419340"/>
          <a:ext cx="838200" cy="10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129233</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588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150806</xdr:rowOff>
    </xdr:from>
    <xdr:to>
      <xdr:col>55</xdr:col>
      <xdr:colOff>50800</xdr:colOff>
      <xdr:row>97</xdr:row>
      <xdr:rowOff>80956</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61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65906</xdr:rowOff>
    </xdr:from>
    <xdr:to>
      <xdr:col>50</xdr:col>
      <xdr:colOff>114300</xdr:colOff>
      <xdr:row>96</xdr:row>
      <xdr:rowOff>73569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525106"/>
          <a:ext cx="889000" cy="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140084</xdr:rowOff>
    </xdr:from>
    <xdr:to>
      <xdr:col>50</xdr:col>
      <xdr:colOff>165100</xdr:colOff>
      <xdr:row>97</xdr:row>
      <xdr:rowOff>70234</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59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61361</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69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73569</xdr:rowOff>
    </xdr:from>
    <xdr:to>
      <xdr:col>45</xdr:col>
      <xdr:colOff>177800</xdr:colOff>
      <xdr:row>97</xdr:row>
      <xdr:rowOff>47749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532769"/>
          <a:ext cx="889000" cy="14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167549</xdr:rowOff>
    </xdr:from>
    <xdr:to>
      <xdr:col>46</xdr:col>
      <xdr:colOff>38100</xdr:colOff>
      <xdr:row>97</xdr:row>
      <xdr:rowOff>97699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62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88826</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71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47749</xdr:rowOff>
    </xdr:from>
    <xdr:to>
      <xdr:col>41</xdr:col>
      <xdr:colOff>50800</xdr:colOff>
      <xdr:row>97</xdr:row>
      <xdr:rowOff>108894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678399"/>
          <a:ext cx="889000" cy="6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168278</xdr:rowOff>
    </xdr:from>
    <xdr:to>
      <xdr:col>41</xdr:col>
      <xdr:colOff>101600</xdr:colOff>
      <xdr:row>97</xdr:row>
      <xdr:rowOff>98428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62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114955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40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2141</xdr:rowOff>
    </xdr:from>
    <xdr:to>
      <xdr:col>36</xdr:col>
      <xdr:colOff>165100</xdr:colOff>
      <xdr:row>97</xdr:row>
      <xdr:rowOff>103741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63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120268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40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80790</xdr:rowOff>
    </xdr:from>
    <xdr:to>
      <xdr:col>55</xdr:col>
      <xdr:colOff>50800</xdr:colOff>
      <xdr:row>96</xdr:row>
      <xdr:rowOff>10940</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103667</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21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59,995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15106</xdr:rowOff>
    </xdr:from>
    <xdr:to>
      <xdr:col>50</xdr:col>
      <xdr:colOff>165100</xdr:colOff>
      <xdr:row>96</xdr:row>
      <xdr:rowOff>116706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47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133233</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24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22769</xdr:rowOff>
    </xdr:from>
    <xdr:to>
      <xdr:col>46</xdr:col>
      <xdr:colOff>38100</xdr:colOff>
      <xdr:row>96</xdr:row>
      <xdr:rowOff>124369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48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140896</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25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49,575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168399</xdr:rowOff>
    </xdr:from>
    <xdr:to>
      <xdr:col>41</xdr:col>
      <xdr:colOff>101600</xdr:colOff>
      <xdr:row>97</xdr:row>
      <xdr:rowOff>98549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62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89676</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72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36,197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58094</xdr:rowOff>
    </xdr:from>
    <xdr:to>
      <xdr:col>36</xdr:col>
      <xdr:colOff>165100</xdr:colOff>
      <xdr:row>97</xdr:row>
      <xdr:rowOff>159694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68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150821</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7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30,580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24420</xdr:rowOff>
    </xdr:from>
    <xdr:to>
      <xdr:col>85</xdr:col>
      <xdr:colOff>126364</xdr:colOff>
      <xdr:row>39</xdr:row>
      <xdr:rowOff>105192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67920"/>
          <a:ext cx="1269" cy="162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109019</xdr:rowOff>
    </xdr:from>
    <xdr:ext cx="469744"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79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105192</xdr:rowOff>
    </xdr:from>
    <xdr:to>
      <xdr:col>86</xdr:col>
      <xdr:colOff>25400</xdr:colOff>
      <xdr:row>39</xdr:row>
      <xdr:rowOff>105192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791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142547</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4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23,859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30</xdr:row>
      <xdr:rowOff>24420</xdr:rowOff>
    </xdr:from>
    <xdr:to>
      <xdr:col>86</xdr:col>
      <xdr:colOff>25400</xdr:colOff>
      <xdr:row>30</xdr:row>
      <xdr:rowOff>24420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6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122283</xdr:rowOff>
    </xdr:from>
    <xdr:to>
      <xdr:col>85</xdr:col>
      <xdr:colOff>127000</xdr:colOff>
      <xdr:row>37</xdr:row>
      <xdr:rowOff>39878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6294483"/>
          <a:ext cx="838200" cy="8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16092</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016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164665</xdr:rowOff>
    </xdr:from>
    <xdr:to>
      <xdr:col>85</xdr:col>
      <xdr:colOff>177800</xdr:colOff>
      <xdr:row>36</xdr:row>
      <xdr:rowOff>94815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16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122283</xdr:rowOff>
    </xdr:from>
    <xdr:to>
      <xdr:col>81</xdr:col>
      <xdr:colOff>50800</xdr:colOff>
      <xdr:row>37</xdr:row>
      <xdr:rowOff>120541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294483"/>
          <a:ext cx="889000" cy="16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51780</xdr:rowOff>
    </xdr:from>
    <xdr:to>
      <xdr:col>81</xdr:col>
      <xdr:colOff>101600</xdr:colOff>
      <xdr:row>36</xdr:row>
      <xdr:rowOff>153380</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22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169907</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599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51634</xdr:rowOff>
    </xdr:from>
    <xdr:to>
      <xdr:col>76</xdr:col>
      <xdr:colOff>114300</xdr:colOff>
      <xdr:row>37</xdr:row>
      <xdr:rowOff>120541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395284"/>
          <a:ext cx="889000" cy="6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62230</xdr:rowOff>
    </xdr:from>
    <xdr:to>
      <xdr:col>76</xdr:col>
      <xdr:colOff>165100</xdr:colOff>
      <xdr:row>36</xdr:row>
      <xdr:rowOff>163830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8907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00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41728</xdr:rowOff>
    </xdr:from>
    <xdr:to>
      <xdr:col>71</xdr:col>
      <xdr:colOff>177800</xdr:colOff>
      <xdr:row>37</xdr:row>
      <xdr:rowOff>51634</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385378"/>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68326</xdr:rowOff>
    </xdr:from>
    <xdr:to>
      <xdr:col>72</xdr:col>
      <xdr:colOff>38100</xdr:colOff>
      <xdr:row>36</xdr:row>
      <xdr:rowOff>169926</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24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15003</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01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40894</xdr:rowOff>
    </xdr:from>
    <xdr:to>
      <xdr:col>67</xdr:col>
      <xdr:colOff>101600</xdr:colOff>
      <xdr:row>35</xdr:row>
      <xdr:rowOff>142494</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159021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581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160528</xdr:rowOff>
    </xdr:from>
    <xdr:to>
      <xdr:col>85</xdr:col>
      <xdr:colOff>177800</xdr:colOff>
      <xdr:row>37</xdr:row>
      <xdr:rowOff>90678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33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138955</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31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12,692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71483</xdr:rowOff>
    </xdr:from>
    <xdr:to>
      <xdr:col>81</xdr:col>
      <xdr:colOff>101600</xdr:colOff>
      <xdr:row>37</xdr:row>
      <xdr:rowOff>1633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24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164210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33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69741</xdr:rowOff>
    </xdr:from>
    <xdr:to>
      <xdr:col>76</xdr:col>
      <xdr:colOff>165100</xdr:colOff>
      <xdr:row>37</xdr:row>
      <xdr:rowOff>171341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41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162468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50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834</xdr:rowOff>
    </xdr:from>
    <xdr:to>
      <xdr:col>72</xdr:col>
      <xdr:colOff>38100</xdr:colOff>
      <xdr:row>37</xdr:row>
      <xdr:rowOff>102434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34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93561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43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162378</xdr:rowOff>
    </xdr:from>
    <xdr:to>
      <xdr:col>67</xdr:col>
      <xdr:colOff>101600</xdr:colOff>
      <xdr:row>37</xdr:row>
      <xdr:rowOff>92528</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33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83655</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42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53</xdr:row>
      <xdr:rowOff>109792</xdr:rowOff>
    </xdr:from>
    <xdr:to>
      <xdr:col>85</xdr:col>
      <xdr:colOff>126364</xdr:colOff>
      <xdr:row>58</xdr:row>
      <xdr:rowOff>112858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9196642"/>
          <a:ext cx="1269" cy="860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116685</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06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25,409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112858</xdr:rowOff>
    </xdr:from>
    <xdr:to>
      <xdr:col>86</xdr:col>
      <xdr:colOff>25400</xdr:colOff>
      <xdr:row>58</xdr:row>
      <xdr:rowOff>112858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056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56469</xdr:rowOff>
    </xdr:from>
    <xdr:ext cx="534377"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97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70,570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53</xdr:row>
      <xdr:rowOff>109792</xdr:rowOff>
    </xdr:from>
    <xdr:to>
      <xdr:col>86</xdr:col>
      <xdr:colOff>25400</xdr:colOff>
      <xdr:row>53</xdr:row>
      <xdr:rowOff>109792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9196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100076</xdr:rowOff>
    </xdr:from>
    <xdr:to>
      <xdr:col>85</xdr:col>
      <xdr:colOff>127000</xdr:colOff>
      <xdr:row>55</xdr:row>
      <xdr:rowOff>137433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8672576"/>
          <a:ext cx="838200" cy="89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18197</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619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39770</xdr:rowOff>
    </xdr:from>
    <xdr:to>
      <xdr:col>85</xdr:col>
      <xdr:colOff>177800</xdr:colOff>
      <xdr:row>56</xdr:row>
      <xdr:rowOff>141370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6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100076</xdr:rowOff>
    </xdr:from>
    <xdr:to>
      <xdr:col>81</xdr:col>
      <xdr:colOff>50800</xdr:colOff>
      <xdr:row>57</xdr:row>
      <xdr:rowOff>29572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8672576"/>
          <a:ext cx="889000" cy="112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132220</xdr:rowOff>
    </xdr:from>
    <xdr:to>
      <xdr:col>81</xdr:col>
      <xdr:colOff>101600</xdr:colOff>
      <xdr:row>57</xdr:row>
      <xdr:rowOff>62370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73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53497</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82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29572</xdr:rowOff>
    </xdr:from>
    <xdr:to>
      <xdr:col>76</xdr:col>
      <xdr:colOff>114300</xdr:colOff>
      <xdr:row>58</xdr:row>
      <xdr:rowOff>75159</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802222"/>
          <a:ext cx="889000" cy="21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119037</xdr:rowOff>
    </xdr:from>
    <xdr:to>
      <xdr:col>76</xdr:col>
      <xdr:colOff>165100</xdr:colOff>
      <xdr:row>57</xdr:row>
      <xdr:rowOff>49187</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72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65714</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49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31000</xdr:rowOff>
    </xdr:from>
    <xdr:to>
      <xdr:col>71</xdr:col>
      <xdr:colOff>177800</xdr:colOff>
      <xdr:row>58</xdr:row>
      <xdr:rowOff>75159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9975100"/>
          <a:ext cx="889000" cy="4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151746</xdr:rowOff>
    </xdr:from>
    <xdr:to>
      <xdr:col>72</xdr:col>
      <xdr:colOff>38100</xdr:colOff>
      <xdr:row>57</xdr:row>
      <xdr:rowOff>81896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7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98423</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52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88367</xdr:rowOff>
    </xdr:from>
    <xdr:to>
      <xdr:col>67</xdr:col>
      <xdr:colOff>101600</xdr:colOff>
      <xdr:row>57</xdr:row>
      <xdr:rowOff>18517</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68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35044</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46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86633</xdr:rowOff>
    </xdr:from>
    <xdr:to>
      <xdr:col>85</xdr:col>
      <xdr:colOff>177800</xdr:colOff>
      <xdr:row>56</xdr:row>
      <xdr:rowOff>16783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51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109510</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36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49276</xdr:rowOff>
    </xdr:from>
    <xdr:to>
      <xdr:col>81</xdr:col>
      <xdr:colOff>101600</xdr:colOff>
      <xdr:row>50</xdr:row>
      <xdr:rowOff>150876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862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48</xdr:row>
      <xdr:rowOff>167403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839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150222</xdr:rowOff>
    </xdr:from>
    <xdr:to>
      <xdr:col>76</xdr:col>
      <xdr:colOff>165100</xdr:colOff>
      <xdr:row>57</xdr:row>
      <xdr:rowOff>80372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75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71499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84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38,781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24359</xdr:rowOff>
    </xdr:from>
    <xdr:to>
      <xdr:col>72</xdr:col>
      <xdr:colOff>38100</xdr:colOff>
      <xdr:row>58</xdr:row>
      <xdr:rowOff>125959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96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117086</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1006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27,388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151650</xdr:rowOff>
    </xdr:from>
    <xdr:to>
      <xdr:col>67</xdr:col>
      <xdr:colOff>101600</xdr:colOff>
      <xdr:row>58</xdr:row>
      <xdr:rowOff>81800</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92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72927</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1001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29,706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45174</xdr:rowOff>
    </xdr:from>
    <xdr:to>
      <xdr:col>85</xdr:col>
      <xdr:colOff>126364</xdr:colOff>
      <xdr:row>78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218124"/>
          <a:ext cx="1269" cy="11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163301</xdr:rowOff>
    </xdr:from>
    <xdr:ext cx="534377"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9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20,654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71</xdr:row>
      <xdr:rowOff>45174</xdr:rowOff>
    </xdr:from>
    <xdr:to>
      <xdr:col>86</xdr:col>
      <xdr:colOff>25400</xdr:colOff>
      <xdr:row>71</xdr:row>
      <xdr:rowOff>45174</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21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154445</xdr:rowOff>
    </xdr:from>
    <xdr:to>
      <xdr:col>85</xdr:col>
      <xdr:colOff>127000</xdr:colOff>
      <xdr:row>78</xdr:row>
      <xdr:rowOff>1797</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184645"/>
          <a:ext cx="838200" cy="19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97204</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127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74327</xdr:rowOff>
    </xdr:from>
    <xdr:to>
      <xdr:col>85</xdr:col>
      <xdr:colOff>177800</xdr:colOff>
      <xdr:row>78</xdr:row>
      <xdr:rowOff>4477</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27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154445</xdr:rowOff>
    </xdr:from>
    <xdr:to>
      <xdr:col>81</xdr:col>
      <xdr:colOff>50800</xdr:colOff>
      <xdr:row>78</xdr:row>
      <xdr:rowOff>24485</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4592300" y="13184645"/>
          <a:ext cx="889000" cy="21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65582</xdr:rowOff>
    </xdr:from>
    <xdr:to>
      <xdr:col>81</xdr:col>
      <xdr:colOff>101600</xdr:colOff>
      <xdr:row>77</xdr:row>
      <xdr:rowOff>167182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26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158309</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46428" y="13359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24485</xdr:rowOff>
    </xdr:from>
    <xdr:to>
      <xdr:col>76</xdr:col>
      <xdr:colOff>114300</xdr:colOff>
      <xdr:row>78</xdr:row>
      <xdr:rowOff>25400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3703300" y="1339758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118218</xdr:rowOff>
    </xdr:from>
    <xdr:to>
      <xdr:col>76</xdr:col>
      <xdr:colOff>165100</xdr:colOff>
      <xdr:row>78</xdr:row>
      <xdr:rowOff>48368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31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64895</xdr:rowOff>
    </xdr:from>
    <xdr:ext cx="378565"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403017" y="13095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114503</xdr:rowOff>
    </xdr:from>
    <xdr:to>
      <xdr:col>72</xdr:col>
      <xdr:colOff>38100</xdr:colOff>
      <xdr:row>78</xdr:row>
      <xdr:rowOff>44653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61180</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4017" y="13091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118790</xdr:rowOff>
    </xdr:from>
    <xdr:to>
      <xdr:col>67</xdr:col>
      <xdr:colOff>101600</xdr:colOff>
      <xdr:row>78</xdr:row>
      <xdr:rowOff>48940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32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65467</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5017" y="13095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122447</xdr:rowOff>
    </xdr:from>
    <xdr:to>
      <xdr:col>85</xdr:col>
      <xdr:colOff>177800</xdr:colOff>
      <xdr:row>78</xdr:row>
      <xdr:rowOff>52597</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32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52754</xdr:rowOff>
    </xdr:from>
    <xdr:ext cx="378565"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254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103645</xdr:rowOff>
    </xdr:from>
    <xdr:to>
      <xdr:col>81</xdr:col>
      <xdr:colOff>101600</xdr:colOff>
      <xdr:row>77</xdr:row>
      <xdr:rowOff>33795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1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50322</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290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145135</xdr:rowOff>
    </xdr:from>
    <xdr:to>
      <xdr:col>76</xdr:col>
      <xdr:colOff>165100</xdr:colOff>
      <xdr:row>78</xdr:row>
      <xdr:rowOff>75285</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34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78</xdr:row>
      <xdr:rowOff>66412</xdr:rowOff>
    </xdr:from>
    <xdr:ext cx="313932"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35333" y="134395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96</xdr:row>
      <xdr:rowOff>125878</xdr:rowOff>
    </xdr:from>
    <xdr:to>
      <xdr:col>85</xdr:col>
      <xdr:colOff>126364</xdr:colOff>
      <xdr:row>98</xdr:row>
      <xdr:rowOff>129245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6585078"/>
          <a:ext cx="1269" cy="346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133072</xdr:rowOff>
    </xdr:from>
    <xdr:ext cx="534377"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3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129245</xdr:rowOff>
    </xdr:from>
    <xdr:to>
      <xdr:col>86</xdr:col>
      <xdr:colOff>25400</xdr:colOff>
      <xdr:row>98</xdr:row>
      <xdr:rowOff>129245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3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72555</xdr:rowOff>
    </xdr:from>
    <xdr:ext cx="534377"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636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56,814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96</xdr:row>
      <xdr:rowOff>125878</xdr:rowOff>
    </xdr:from>
    <xdr:to>
      <xdr:col>86</xdr:col>
      <xdr:colOff>25400</xdr:colOff>
      <xdr:row>96</xdr:row>
      <xdr:rowOff>125878</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58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133688</xdr:rowOff>
    </xdr:from>
    <xdr:to>
      <xdr:col>85</xdr:col>
      <xdr:colOff>127000</xdr:colOff>
      <xdr:row>96</xdr:row>
      <xdr:rowOff>145042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5481300" y="16421438"/>
          <a:ext cx="838200" cy="18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72913</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703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94486</xdr:rowOff>
    </xdr:from>
    <xdr:to>
      <xdr:col>85</xdr:col>
      <xdr:colOff>177800</xdr:colOff>
      <xdr:row>98</xdr:row>
      <xdr:rowOff>24636</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72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133688</xdr:rowOff>
    </xdr:from>
    <xdr:to>
      <xdr:col>81</xdr:col>
      <xdr:colOff>50800</xdr:colOff>
      <xdr:row>96</xdr:row>
      <xdr:rowOff>57496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421438"/>
          <a:ext cx="889000" cy="9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86888</xdr:rowOff>
    </xdr:from>
    <xdr:to>
      <xdr:col>81</xdr:col>
      <xdr:colOff>101600</xdr:colOff>
      <xdr:row>98</xdr:row>
      <xdr:rowOff>17038</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71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8165</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81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146496</xdr:rowOff>
    </xdr:from>
    <xdr:to>
      <xdr:col>76</xdr:col>
      <xdr:colOff>114300</xdr:colOff>
      <xdr:row>96</xdr:row>
      <xdr:rowOff>57496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5748446"/>
          <a:ext cx="889000" cy="76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81318</xdr:rowOff>
    </xdr:from>
    <xdr:to>
      <xdr:col>76</xdr:col>
      <xdr:colOff>165100</xdr:colOff>
      <xdr:row>98</xdr:row>
      <xdr:rowOff>11468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71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2595</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80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146496</xdr:rowOff>
    </xdr:from>
    <xdr:to>
      <xdr:col>71</xdr:col>
      <xdr:colOff>177800</xdr:colOff>
      <xdr:row>94</xdr:row>
      <xdr:rowOff>147717</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5748446"/>
          <a:ext cx="889000" cy="51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71107</xdr:rowOff>
    </xdr:from>
    <xdr:to>
      <xdr:col>72</xdr:col>
      <xdr:colOff>38100</xdr:colOff>
      <xdr:row>98</xdr:row>
      <xdr:rowOff>1257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70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163834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79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89433</xdr:rowOff>
    </xdr:from>
    <xdr:to>
      <xdr:col>67</xdr:col>
      <xdr:colOff>101600</xdr:colOff>
      <xdr:row>98</xdr:row>
      <xdr:rowOff>19583</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72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10710</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81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94242</xdr:rowOff>
    </xdr:from>
    <xdr:to>
      <xdr:col>85</xdr:col>
      <xdr:colOff>177800</xdr:colOff>
      <xdr:row>97</xdr:row>
      <xdr:rowOff>24392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55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28105</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48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54,299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82888</xdr:rowOff>
    </xdr:from>
    <xdr:to>
      <xdr:col>81</xdr:col>
      <xdr:colOff>101600</xdr:colOff>
      <xdr:row>96</xdr:row>
      <xdr:rowOff>13038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37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29565</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14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78,289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6696</xdr:rowOff>
    </xdr:from>
    <xdr:to>
      <xdr:col>76</xdr:col>
      <xdr:colOff>165100</xdr:colOff>
      <xdr:row>96</xdr:row>
      <xdr:rowOff>108296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46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124823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24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65,788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95696</xdr:rowOff>
    </xdr:from>
    <xdr:to>
      <xdr:col>72</xdr:col>
      <xdr:colOff>38100</xdr:colOff>
      <xdr:row>92</xdr:row>
      <xdr:rowOff>25846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569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42373</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03795" y="1547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166,608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96917</xdr:rowOff>
    </xdr:from>
    <xdr:to>
      <xdr:col>67</xdr:col>
      <xdr:colOff>101600</xdr:colOff>
      <xdr:row>95</xdr:row>
      <xdr:rowOff>27067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21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43594</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598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98,948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37</xdr:row>
      <xdr:rowOff>37211</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6380861"/>
          <a:ext cx="1269" cy="35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93362</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79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155338</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61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1,838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37</xdr:row>
      <xdr:rowOff>37211</xdr:rowOff>
    </xdr:from>
    <xdr:to>
      <xdr:col>116</xdr:col>
      <xdr:colOff>152400</xdr:colOff>
      <xdr:row>37</xdr:row>
      <xdr:rowOff>37211</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380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128079</xdr:rowOff>
    </xdr:from>
    <xdr:to>
      <xdr:col>116</xdr:col>
      <xdr:colOff>63500</xdr:colOff>
      <xdr:row>37</xdr:row>
      <xdr:rowOff>37211</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300279"/>
          <a:ext cx="838200" cy="8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137812</xdr:rowOff>
    </xdr:from>
    <xdr:ext cx="313932"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65291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159385</xdr:rowOff>
    </xdr:from>
    <xdr:to>
      <xdr:col>116</xdr:col>
      <xdr:colOff>114300</xdr:colOff>
      <xdr:row>39</xdr:row>
      <xdr:rowOff>89535</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80264</xdr:rowOff>
    </xdr:from>
    <xdr:to>
      <xdr:col>111</xdr:col>
      <xdr:colOff>177800</xdr:colOff>
      <xdr:row>36</xdr:row>
      <xdr:rowOff>128079</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5909564"/>
          <a:ext cx="889000" cy="390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152908</xdr:rowOff>
    </xdr:from>
    <xdr:to>
      <xdr:col>112</xdr:col>
      <xdr:colOff>38100</xdr:colOff>
      <xdr:row>39</xdr:row>
      <xdr:rowOff>83058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6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74185</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66333" y="67607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125413</xdr:rowOff>
    </xdr:from>
    <xdr:to>
      <xdr:col>107</xdr:col>
      <xdr:colOff>50800</xdr:colOff>
      <xdr:row>34</xdr:row>
      <xdr:rowOff>80264</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5440363"/>
          <a:ext cx="889000" cy="46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132334</xdr:rowOff>
    </xdr:from>
    <xdr:to>
      <xdr:col>107</xdr:col>
      <xdr:colOff>101600</xdr:colOff>
      <xdr:row>39</xdr:row>
      <xdr:rowOff>62484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64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53611</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740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118935</xdr:rowOff>
    </xdr:from>
    <xdr:to>
      <xdr:col>102</xdr:col>
      <xdr:colOff>114300</xdr:colOff>
      <xdr:row>31</xdr:row>
      <xdr:rowOff>125413</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5433885"/>
          <a:ext cx="889000" cy="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135954</xdr:rowOff>
    </xdr:from>
    <xdr:to>
      <xdr:col>102</xdr:col>
      <xdr:colOff>165100</xdr:colOff>
      <xdr:row>39</xdr:row>
      <xdr:rowOff>66104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65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57231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74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121094</xdr:rowOff>
    </xdr:from>
    <xdr:to>
      <xdr:col>98</xdr:col>
      <xdr:colOff>38100</xdr:colOff>
      <xdr:row>39</xdr:row>
      <xdr:rowOff>51244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63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42371</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728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157861</xdr:rowOff>
    </xdr:from>
    <xdr:to>
      <xdr:col>116</xdr:col>
      <xdr:colOff>114300</xdr:colOff>
      <xdr:row>37</xdr:row>
      <xdr:rowOff>88011</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33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110888</xdr:rowOff>
    </xdr:from>
    <xdr:ext cx="469744"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28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77279</xdr:rowOff>
    </xdr:from>
    <xdr:to>
      <xdr:col>112</xdr:col>
      <xdr:colOff>38100</xdr:colOff>
      <xdr:row>37</xdr:row>
      <xdr:rowOff>7429</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24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23956</xdr:rowOff>
    </xdr:from>
    <xdr:ext cx="469744"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088428" y="602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29464</xdr:rowOff>
    </xdr:from>
    <xdr:to>
      <xdr:col>107</xdr:col>
      <xdr:colOff>101600</xdr:colOff>
      <xdr:row>34</xdr:row>
      <xdr:rowOff>131064</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585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147591</xdr:rowOff>
    </xdr:from>
    <xdr:ext cx="469744"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199428" y="563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74613</xdr:rowOff>
    </xdr:from>
    <xdr:to>
      <xdr:col>102</xdr:col>
      <xdr:colOff>165100</xdr:colOff>
      <xdr:row>32</xdr:row>
      <xdr:rowOff>4763</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538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30</xdr:row>
      <xdr:rowOff>21290</xdr:rowOff>
    </xdr:from>
    <xdr:ext cx="469744"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10428" y="516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68135</xdr:rowOff>
    </xdr:from>
    <xdr:to>
      <xdr:col>98</xdr:col>
      <xdr:colOff>38100</xdr:colOff>
      <xdr:row>31</xdr:row>
      <xdr:rowOff>169735</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538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14812</xdr:rowOff>
    </xdr:from>
    <xdr:ext cx="469744"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21428" y="5158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目的別歳出項目で類似団体内平均値を上回っているのは、総務費、民生費、衛生費、</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農林水産業費、</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商工費、土木費、教育費、公債費及び諸支出金である。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中でも特に大きく乖離しているのは、総務費、衛生費、</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土木費、</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公債費及び諸支出金であるが、総務費はふるさと応援寄附に係る経費など</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による</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ものであ</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る。</a:t>
          </a:r>
          <a:endPar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衛生費については、地方独立行政法人りんくう総合医療センターに対する運営負担金及び貸付金によるものである。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土木費</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は</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、熊取駅西地区整備事業などの事業費の増によるものである。</a:t>
          </a:r>
          <a:endPar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公債費は繰上償還額が約</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18.5</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憶</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円</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したこと</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などで、</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減となっている</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ものの、</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空港関連の都市基盤整備等の財源として地方債を活用した影響で、依然として高い水準となっている。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諸支出金が類似団体内平均値を大きく上回るのは、</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ふるさと応援寄附金を特定目的基金に積立てて</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いるためである。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大阪府泉佐野市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ja-JP" sz="1050">
              <a:solidFill>
                <a:srgbClr val="000000"/>
              </a:solidFill>
              <a:effectLst/>
              <a:latin typeface="+mn-lt"/>
              <a:ea typeface="+mn-ea"/>
              <a:cs typeface="+mn-cs"/>
            </a:rPr>
            <a:t>　</a:t>
          </a:r>
          <a:r>
            <a:rPr kumimoji="1" lang="ja-JP" altLang="ja-JP" sz="900">
              <a:solidFill>
                <a:srgbClr val="000000"/>
              </a:solidFill>
              <a:effectLst/>
              <a:latin typeface="ＭＳ ゴシック" panose="020B0609070205080204" pitchFamily="49" charset="-128"/>
              <a:ea typeface="ＭＳ ゴシック" panose="020B0609070205080204" pitchFamily="49" charset="-128"/>
              <a:cs typeface="+mn-cs"/>
            </a:rPr>
            <a:t>空港関連整備等に係る公債費負担が重く、平成</a:t>
          </a:r>
          <a:r>
            <a:rPr kumimoji="1" lang="en-US" altLang="ja-JP" sz="900">
              <a:solidFill>
                <a:srgbClr val="000000"/>
              </a:solidFill>
              <a:effectLst/>
              <a:latin typeface="ＭＳ ゴシック" panose="020B0609070205080204" pitchFamily="49" charset="-128"/>
              <a:ea typeface="ＭＳ ゴシック" panose="020B0609070205080204" pitchFamily="49" charset="-128"/>
              <a:cs typeface="+mn-cs"/>
            </a:rPr>
            <a:t>15</a:t>
          </a:r>
          <a:r>
            <a:rPr kumimoji="1" lang="ja-JP" altLang="ja-JP" sz="900">
              <a:solidFill>
                <a:srgbClr val="000000"/>
              </a:solidFill>
              <a:effectLst/>
              <a:latin typeface="ＭＳ ゴシック" panose="020B0609070205080204" pitchFamily="49" charset="-128"/>
              <a:ea typeface="ＭＳ ゴシック" panose="020B0609070205080204" pitchFamily="49" charset="-128"/>
              <a:cs typeface="+mn-cs"/>
            </a:rPr>
            <a:t>年度で約</a:t>
          </a:r>
          <a:r>
            <a:rPr kumimoji="1" lang="en-US" altLang="ja-JP" sz="9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ja-JP" sz="900">
              <a:solidFill>
                <a:srgbClr val="000000"/>
              </a:solidFill>
              <a:effectLst/>
              <a:latin typeface="ＭＳ ゴシック" panose="020B0609070205080204" pitchFamily="49" charset="-128"/>
              <a:ea typeface="ＭＳ ゴシック" panose="020B0609070205080204" pitchFamily="49" charset="-128"/>
              <a:cs typeface="+mn-cs"/>
            </a:rPr>
            <a:t>億円の累積赤字となったことを受け、平成</a:t>
          </a:r>
          <a:r>
            <a:rPr kumimoji="1" lang="en-US" altLang="ja-JP" sz="900">
              <a:solidFill>
                <a:srgbClr val="000000"/>
              </a:solidFill>
              <a:effectLst/>
              <a:latin typeface="ＭＳ ゴシック" panose="020B0609070205080204" pitchFamily="49" charset="-128"/>
              <a:ea typeface="ＭＳ ゴシック" panose="020B0609070205080204" pitchFamily="49" charset="-128"/>
              <a:cs typeface="+mn-cs"/>
            </a:rPr>
            <a:t>16</a:t>
          </a:r>
          <a:r>
            <a:rPr kumimoji="1" lang="ja-JP" altLang="ja-JP" sz="900">
              <a:solidFill>
                <a:srgbClr val="000000"/>
              </a:solidFill>
              <a:effectLst/>
              <a:latin typeface="ＭＳ ゴシック" panose="020B0609070205080204" pitchFamily="49" charset="-128"/>
              <a:ea typeface="ＭＳ ゴシック" panose="020B0609070205080204" pitchFamily="49" charset="-128"/>
              <a:cs typeface="+mn-cs"/>
            </a:rPr>
            <a:t>年度に財政非常事態宣言を発表、独自の財政健全化計画を策定した。その後、平成</a:t>
          </a:r>
          <a:r>
            <a:rPr kumimoji="1" lang="en-US" altLang="ja-JP" sz="900">
              <a:solidFill>
                <a:srgbClr val="000000"/>
              </a:solidFill>
              <a:effectLst/>
              <a:latin typeface="ＭＳ ゴシック" panose="020B0609070205080204" pitchFamily="49" charset="-128"/>
              <a:ea typeface="ＭＳ ゴシック" panose="020B0609070205080204" pitchFamily="49" charset="-128"/>
              <a:cs typeface="+mn-cs"/>
            </a:rPr>
            <a:t>18</a:t>
          </a:r>
          <a:r>
            <a:rPr kumimoji="1" lang="ja-JP" altLang="ja-JP" sz="900">
              <a:solidFill>
                <a:srgbClr val="000000"/>
              </a:solidFill>
              <a:effectLst/>
              <a:latin typeface="ＭＳ ゴシック" panose="020B0609070205080204" pitchFamily="49" charset="-128"/>
              <a:ea typeface="ＭＳ ゴシック" panose="020B0609070205080204" pitchFamily="49" charset="-128"/>
              <a:cs typeface="+mn-cs"/>
            </a:rPr>
            <a:t>年度で、計画通り実質収支額を黒字化（累積赤字を解消）し、平成</a:t>
          </a:r>
          <a:r>
            <a:rPr kumimoji="1" lang="en-US" altLang="ja-JP" sz="900">
              <a:solidFill>
                <a:srgbClr val="000000"/>
              </a:solidFill>
              <a:effectLst/>
              <a:latin typeface="ＭＳ ゴシック" panose="020B0609070205080204" pitchFamily="49" charset="-128"/>
              <a:ea typeface="ＭＳ ゴシック" panose="020B0609070205080204" pitchFamily="49" charset="-128"/>
              <a:cs typeface="+mn-cs"/>
            </a:rPr>
            <a:t>21</a:t>
          </a:r>
          <a:r>
            <a:rPr kumimoji="1" lang="ja-JP" altLang="ja-JP" sz="900">
              <a:solidFill>
                <a:srgbClr val="000000"/>
              </a:solidFill>
              <a:effectLst/>
              <a:latin typeface="ＭＳ ゴシック" panose="020B0609070205080204" pitchFamily="49" charset="-128"/>
              <a:ea typeface="ＭＳ ゴシック" panose="020B0609070205080204" pitchFamily="49" charset="-128"/>
              <a:cs typeface="+mn-cs"/>
            </a:rPr>
            <a:t>年度まで黒字を維持した。平成</a:t>
          </a:r>
          <a:r>
            <a:rPr kumimoji="1" lang="en-US" altLang="ja-JP" sz="900">
              <a:solidFill>
                <a:srgbClr val="000000"/>
              </a:solidFill>
              <a:effectLst/>
              <a:latin typeface="ＭＳ ゴシック" panose="020B0609070205080204" pitchFamily="49" charset="-128"/>
              <a:ea typeface="ＭＳ ゴシック" panose="020B0609070205080204" pitchFamily="49" charset="-128"/>
              <a:cs typeface="+mn-cs"/>
            </a:rPr>
            <a:t>22</a:t>
          </a:r>
          <a:r>
            <a:rPr kumimoji="1" lang="ja-JP" altLang="ja-JP" sz="900">
              <a:solidFill>
                <a:srgbClr val="000000"/>
              </a:solidFill>
              <a:effectLst/>
              <a:latin typeface="ＭＳ ゴシック" panose="020B0609070205080204" pitchFamily="49" charset="-128"/>
              <a:ea typeface="ＭＳ ゴシック" panose="020B0609070205080204" pitchFamily="49" charset="-128"/>
              <a:cs typeface="+mn-cs"/>
            </a:rPr>
            <a:t>年度及び</a:t>
          </a:r>
          <a:r>
            <a:rPr kumimoji="1" lang="en-US" altLang="ja-JP" sz="900">
              <a:solidFill>
                <a:srgbClr val="000000"/>
              </a:solidFill>
              <a:effectLst/>
              <a:latin typeface="ＭＳ ゴシック" panose="020B0609070205080204" pitchFamily="49" charset="-128"/>
              <a:ea typeface="ＭＳ ゴシック" panose="020B0609070205080204" pitchFamily="49" charset="-128"/>
              <a:cs typeface="+mn-cs"/>
            </a:rPr>
            <a:t>23</a:t>
          </a:r>
          <a:r>
            <a:rPr kumimoji="1" lang="ja-JP" altLang="ja-JP" sz="900">
              <a:solidFill>
                <a:srgbClr val="000000"/>
              </a:solidFill>
              <a:effectLst/>
              <a:latin typeface="ＭＳ ゴシック" panose="020B0609070205080204" pitchFamily="49" charset="-128"/>
              <a:ea typeface="ＭＳ ゴシック" panose="020B0609070205080204" pitchFamily="49" charset="-128"/>
              <a:cs typeface="+mn-cs"/>
            </a:rPr>
            <a:t>年度は、財政健全化法による連結実質赤字額を解消するために発行した第三セクター等改革推進債の元利償還による歳出の増加や、空港連絡橋国有化による税収の減少等により、実質収支が赤字となったが、人件費をはじめとする歳出削減や遊休財産売却等による歳入増加により平成</a:t>
          </a:r>
          <a:r>
            <a:rPr kumimoji="1" lang="en-US" altLang="ja-JP" sz="900">
              <a:solidFill>
                <a:srgbClr val="000000"/>
              </a:solidFill>
              <a:effectLst/>
              <a:latin typeface="ＭＳ ゴシック" panose="020B0609070205080204" pitchFamily="49" charset="-128"/>
              <a:ea typeface="ＭＳ ゴシック" panose="020B0609070205080204" pitchFamily="49" charset="-128"/>
              <a:cs typeface="+mn-cs"/>
            </a:rPr>
            <a:t>25</a:t>
          </a:r>
          <a:r>
            <a:rPr kumimoji="1" lang="ja-JP" altLang="ja-JP" sz="900">
              <a:solidFill>
                <a:srgbClr val="000000"/>
              </a:solidFill>
              <a:effectLst/>
              <a:latin typeface="ＭＳ ゴシック" panose="020B0609070205080204" pitchFamily="49" charset="-128"/>
              <a:ea typeface="ＭＳ ゴシック" panose="020B0609070205080204" pitchFamily="49" charset="-128"/>
              <a:cs typeface="+mn-cs"/>
            </a:rPr>
            <a:t>年度決算で早期健全化団体から脱却した。</a:t>
          </a:r>
          <a:endParaRPr lang="ja-JP" altLang="ja-JP" sz="900">
            <a:solidFill>
              <a:srgbClr val="000000"/>
            </a:solidFill>
            <a:effectLst/>
            <a:latin typeface="ＭＳ ゴシック" panose="020B0609070205080204" pitchFamily="49" charset="-128"/>
            <a:ea typeface="ＭＳ ゴシック" panose="020B0609070205080204" pitchFamily="49" charset="-128"/>
          </a:endParaRPr>
        </a:p>
        <a:p>
          <a:pPr algn="l"/>
          <a:r>
            <a:rPr kumimoji="1" lang="ja-JP" altLang="ja-JP" sz="900">
              <a:solidFill>
                <a:srgbClr val="000000"/>
              </a:solidFill>
              <a:effectLst/>
              <a:latin typeface="ＭＳ ゴシック" panose="020B0609070205080204" pitchFamily="49" charset="-128"/>
              <a:ea typeface="ＭＳ ゴシック" panose="020B0609070205080204" pitchFamily="49" charset="-128"/>
              <a:cs typeface="+mn-cs"/>
            </a:rPr>
            <a:t>　地方債繰上償還</a:t>
          </a:r>
          <a:r>
            <a:rPr kumimoji="1" lang="ja-JP" altLang="en-US" sz="900">
              <a:solidFill>
                <a:srgbClr val="000000"/>
              </a:solidFill>
              <a:effectLst/>
              <a:latin typeface="ＭＳ ゴシック" panose="020B0609070205080204" pitchFamily="49" charset="-128"/>
              <a:ea typeface="ＭＳ ゴシック" panose="020B0609070205080204" pitchFamily="49" charset="-128"/>
              <a:cs typeface="+mn-cs"/>
            </a:rPr>
            <a:t>金の</a:t>
          </a:r>
          <a:r>
            <a:rPr kumimoji="1" lang="en-US" altLang="ja-JP" sz="900">
              <a:solidFill>
                <a:srgbClr val="000000"/>
              </a:solidFill>
              <a:effectLst/>
              <a:latin typeface="ＭＳ ゴシック" panose="020B0609070205080204" pitchFamily="49" charset="-128"/>
              <a:ea typeface="ＭＳ ゴシック" panose="020B0609070205080204" pitchFamily="49" charset="-128"/>
              <a:cs typeface="+mn-cs"/>
            </a:rPr>
            <a:t>18.5</a:t>
          </a:r>
          <a:r>
            <a:rPr kumimoji="1" lang="ja-JP" altLang="ja-JP" sz="900">
              <a:solidFill>
                <a:srgbClr val="000000"/>
              </a:solidFill>
              <a:effectLst/>
              <a:latin typeface="ＭＳ ゴシック" panose="020B0609070205080204" pitchFamily="49" charset="-128"/>
              <a:ea typeface="ＭＳ ゴシック" panose="020B0609070205080204" pitchFamily="49" charset="-128"/>
              <a:cs typeface="+mn-cs"/>
            </a:rPr>
            <a:t>憶円</a:t>
          </a:r>
          <a:r>
            <a:rPr kumimoji="1" lang="ja-JP" altLang="en-US" sz="900">
              <a:solidFill>
                <a:srgbClr val="000000"/>
              </a:solidFill>
              <a:effectLst/>
              <a:latin typeface="ＭＳ ゴシック" panose="020B0609070205080204" pitchFamily="49" charset="-128"/>
              <a:ea typeface="ＭＳ ゴシック" panose="020B0609070205080204" pitchFamily="49" charset="-128"/>
              <a:cs typeface="+mn-cs"/>
            </a:rPr>
            <a:t>減</a:t>
          </a:r>
          <a:r>
            <a:rPr kumimoji="1" lang="ja-JP" altLang="ja-JP" sz="900">
              <a:solidFill>
                <a:srgbClr val="000000"/>
              </a:solidFill>
              <a:effectLst/>
              <a:latin typeface="ＭＳ ゴシック" panose="020B0609070205080204" pitchFamily="49" charset="-128"/>
              <a:ea typeface="ＭＳ ゴシック" panose="020B0609070205080204" pitchFamily="49" charset="-128"/>
              <a:cs typeface="+mn-cs"/>
            </a:rPr>
            <a:t>などで実質単年度収支額</a:t>
          </a:r>
          <a:r>
            <a:rPr kumimoji="1" lang="ja-JP" altLang="en-US" sz="900">
              <a:solidFill>
                <a:srgbClr val="000000"/>
              </a:solidFill>
              <a:effectLst/>
              <a:latin typeface="ＭＳ ゴシック" panose="020B0609070205080204" pitchFamily="49" charset="-128"/>
              <a:ea typeface="ＭＳ ゴシック" panose="020B0609070205080204" pitchFamily="49" charset="-128"/>
              <a:cs typeface="+mn-cs"/>
            </a:rPr>
            <a:t>は</a:t>
          </a:r>
          <a:r>
            <a:rPr kumimoji="1" lang="ja-JP" altLang="ja-JP" sz="900">
              <a:solidFill>
                <a:srgbClr val="000000"/>
              </a:solidFill>
              <a:effectLst/>
              <a:latin typeface="ＭＳ ゴシック" panose="020B0609070205080204" pitchFamily="49" charset="-128"/>
              <a:ea typeface="ＭＳ ゴシック" panose="020B0609070205080204" pitchFamily="49" charset="-128"/>
              <a:cs typeface="+mn-cs"/>
            </a:rPr>
            <a:t>前年度より</a:t>
          </a:r>
          <a:r>
            <a:rPr kumimoji="1" lang="ja-JP" altLang="en-US" sz="900">
              <a:solidFill>
                <a:srgbClr val="000000"/>
              </a:solidFill>
              <a:effectLst/>
              <a:latin typeface="ＭＳ ゴシック" panose="020B0609070205080204" pitchFamily="49" charset="-128"/>
              <a:ea typeface="ＭＳ ゴシック" panose="020B0609070205080204" pitchFamily="49" charset="-128"/>
              <a:cs typeface="+mn-cs"/>
            </a:rPr>
            <a:t>減少したものの、</a:t>
          </a:r>
          <a:r>
            <a:rPr kumimoji="1" lang="ja-JP" altLang="ja-JP" sz="900">
              <a:solidFill>
                <a:srgbClr val="000000"/>
              </a:solidFill>
              <a:effectLst/>
              <a:latin typeface="ＭＳ ゴシック" panose="020B0609070205080204" pitchFamily="49" charset="-128"/>
              <a:ea typeface="ＭＳ ゴシック" panose="020B0609070205080204" pitchFamily="49" charset="-128"/>
              <a:cs typeface="+mn-cs"/>
            </a:rPr>
            <a:t>令和元年度も引き続き実質収支は黒字</a:t>
          </a:r>
          <a:r>
            <a:rPr kumimoji="1" lang="ja-JP" altLang="en-US" sz="900">
              <a:solidFill>
                <a:srgbClr val="000000"/>
              </a:solidFill>
              <a:effectLst/>
              <a:latin typeface="ＭＳ ゴシック" panose="020B0609070205080204" pitchFamily="49" charset="-128"/>
              <a:ea typeface="ＭＳ ゴシック" panose="020B0609070205080204" pitchFamily="49" charset="-128"/>
              <a:cs typeface="+mn-cs"/>
            </a:rPr>
            <a:t>となった。</a:t>
          </a:r>
          <a:r>
            <a:rPr kumimoji="1" lang="ja-JP" altLang="ja-JP" sz="900">
              <a:solidFill>
                <a:srgbClr val="000000"/>
              </a:solidFill>
              <a:effectLst/>
              <a:latin typeface="ＭＳ ゴシック" panose="020B0609070205080204" pitchFamily="49" charset="-128"/>
              <a:ea typeface="ＭＳ ゴシック" panose="020B0609070205080204" pitchFamily="49" charset="-128"/>
              <a:cs typeface="+mn-cs"/>
            </a:rPr>
            <a:t>今後も中期財政運営方針に基づき、実質収支の黒字維持に努める。</a:t>
          </a:r>
          <a:endParaRPr lang="ja-JP" altLang="ja-JP" sz="900">
            <a:solidFill>
              <a:srgbClr val="000000"/>
            </a:solidFill>
            <a:effectLst/>
            <a:latin typeface="ＭＳ ゴシック" panose="020B0609070205080204" pitchFamily="49" charset="-128"/>
            <a:ea typeface="ＭＳ ゴシック" panose="020B0609070205080204" pitchFamily="49" charset="-128"/>
          </a:endParaRPr>
        </a:p>
        <a:p>
          <a:endParaRPr kumimoji="1" lang="ja-JP" altLang="en-US" sz="1400">
            <a:solidFill>
              <a:srgbClr val="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大阪府泉佐野市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平成</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21</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年</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月</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日に施行された財政健全化法に基づく健全化判断比率において、本市は平成</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20</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年度決算における連結実質赤字比率が</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26.42</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％（早期健全化基準</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17.44</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％）と早期健全化基準以上となった。</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本市は、財政健全化法施行前の地方財政再建促進特別措置法に規定する財政再建準用団体に陥らないよう普通会計の収支改善を最優先に取り組んできた結果、平成</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18</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年度に普通会計において実質収支の黒字転換を達成したが、特別会計等の根本的な改善措置を講じるまでは至っていなかった。　</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そのような状況下、財政健全化法において、新たに設けられた連結実質赤字比率では、宅地造成事業会計における資金不足額約</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66</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億円により、連結実質赤字比率が早期健全化基準以上となったものである。また、同会計の資金不足は、現病院（りんくうタウン）建設の財源として、旧病院跡地（上町）の売却収入を充てることとし、将来の公共施設等の整備のために宅地造成事業に売却したものであるが、景気低迷による事業計画の頓挫などにより、その間の金利負担の累積と地価下落による売却差損の発生で生じたものであ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なお、同会計は既に役割を終えていることから、平成</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21</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年度に第三セクター等改革推進債を活用して、これを廃止し、一般会計の負債として引継ぐことで同年度の決算で連結実質赤字額を解消した。</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平成</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22</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年度及び平成</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23</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年度決算では、一般会計で赤字額が生じたものの（（</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7</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）実質収支比率等に係る経年分析を参照）、連結実質赤字額は生じておらず、平成</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25</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年度決算で早期健全化団体から脱却した。</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年度においても、</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公債費の減</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などで、一般会計は引き続き実質収支額は黒字となっており、今後も中期財政運営方針に基づき、実質収支の黒字維持に努める。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endParaRPr kumimoji="1" lang="ja-JP" altLang="en-US" sz="1400">
            <a:solidFill>
              <a:srgbClr val="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36001;&#25919;/02&#27770;&#31639;&#12539;&#20581;&#20840;&#21270;/&#9733;&#36001;&#25919;&#29366;&#27841;&#36039;&#26009;&#38598;/02-4%20&#12481;&#12455;&#12483;&#12463;&#20316;&#26989;&#65288;&#65298;&#22238;&#30446;&#65289;/&#12481;&#12455;&#12483;&#12463;&#23436;&#20102;&#12375;&#12383;&#12425;&#12371;&#12385;&#12425;&#12395;&#26684;&#32013;/&#65298;&#22238;&#30446;&#23436;&#25104;&#12487;&#12540;&#12479;/14izumisano_2019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X51">
            <v>176.2</v>
          </cell>
          <cell r="CF51">
            <v>149.1</v>
          </cell>
        </row>
        <row r="53">
          <cell r="BX53">
            <v>55</v>
          </cell>
          <cell r="CF53">
            <v>56.9</v>
          </cell>
        </row>
        <row r="55">
          <cell r="AN55" t="str">
            <v>類似団体内平均値</v>
          </cell>
          <cell r="BX55">
            <v>15</v>
          </cell>
          <cell r="CF55">
            <v>12.2</v>
          </cell>
        </row>
        <row r="57">
          <cell r="BX57">
            <v>60.1</v>
          </cell>
          <cell r="CF57">
            <v>61.2</v>
          </cell>
        </row>
        <row r="72">
          <cell r="BP72" t="str">
            <v>H27</v>
          </cell>
          <cell r="BX72" t="str">
            <v>H28</v>
          </cell>
          <cell r="CF72" t="str">
            <v>H29</v>
          </cell>
          <cell r="CN72" t="str">
            <v>H30</v>
          </cell>
          <cell r="CV72" t="str">
            <v>R01</v>
          </cell>
        </row>
        <row r="73">
          <cell r="AN73" t="str">
            <v>当該団体値</v>
          </cell>
          <cell r="BP73">
            <v>191.6</v>
          </cell>
          <cell r="BX73">
            <v>176.2</v>
          </cell>
          <cell r="CF73">
            <v>149.1</v>
          </cell>
          <cell r="CN73">
            <v>35.700000000000003</v>
          </cell>
          <cell r="CV73">
            <v>79.3</v>
          </cell>
        </row>
        <row r="75">
          <cell r="BP75">
            <v>22.4</v>
          </cell>
          <cell r="BX75">
            <v>20.9</v>
          </cell>
          <cell r="CF75">
            <v>18.2</v>
          </cell>
          <cell r="CN75">
            <v>16</v>
          </cell>
          <cell r="CV75">
            <v>13.5</v>
          </cell>
        </row>
        <row r="77">
          <cell r="AN77" t="str">
            <v>類似団体内平均値</v>
          </cell>
          <cell r="BP77">
            <v>17.8</v>
          </cell>
          <cell r="BX77">
            <v>15</v>
          </cell>
          <cell r="CF77">
            <v>12.2</v>
          </cell>
          <cell r="CN77">
            <v>5</v>
          </cell>
          <cell r="CV77">
            <v>5.4</v>
          </cell>
        </row>
        <row r="79">
          <cell r="BP79">
            <v>5.3</v>
          </cell>
          <cell r="BX79">
            <v>5</v>
          </cell>
          <cell r="CF79">
            <v>4.8</v>
          </cell>
          <cell r="CN79">
            <v>4.5</v>
          </cell>
          <cell r="CV79">
            <v>4.2</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79</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81</v>
      </c>
      <c r="C3" s="403"/>
      <c r="D3" s="403"/>
      <c r="E3" s="404"/>
      <c r="F3" s="404"/>
      <c r="G3" s="404"/>
      <c r="H3" s="404"/>
      <c r="I3" s="404"/>
      <c r="J3" s="404"/>
      <c r="K3" s="404"/>
      <c r="L3" s="404" t="s">
        <v>82</v>
      </c>
      <c r="M3" s="404"/>
      <c r="N3" s="404"/>
      <c r="O3" s="404"/>
      <c r="P3" s="404"/>
      <c r="Q3" s="404"/>
      <c r="R3" s="411"/>
      <c r="S3" s="411"/>
      <c r="T3" s="411"/>
      <c r="U3" s="411"/>
      <c r="V3" s="412"/>
      <c r="W3" s="386" t="s">
        <v>83</v>
      </c>
      <c r="X3" s="387"/>
      <c r="Y3" s="387"/>
      <c r="Z3" s="387"/>
      <c r="AA3" s="387"/>
      <c r="AB3" s="403"/>
      <c r="AC3" s="411" t="s">
        <v>84</v>
      </c>
      <c r="AD3" s="387"/>
      <c r="AE3" s="387"/>
      <c r="AF3" s="387"/>
      <c r="AG3" s="387"/>
      <c r="AH3" s="387"/>
      <c r="AI3" s="387"/>
      <c r="AJ3" s="387"/>
      <c r="AK3" s="387"/>
      <c r="AL3" s="388"/>
      <c r="AM3" s="386" t="s">
        <v>85</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86</v>
      </c>
      <c r="BO3" s="387"/>
      <c r="BP3" s="387"/>
      <c r="BQ3" s="387"/>
      <c r="BR3" s="387"/>
      <c r="BS3" s="387"/>
      <c r="BT3" s="387"/>
      <c r="BU3" s="388"/>
      <c r="BV3" s="386" t="s">
        <v>87</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88</v>
      </c>
      <c r="CU3" s="387"/>
      <c r="CV3" s="387"/>
      <c r="CW3" s="387"/>
      <c r="CX3" s="387"/>
      <c r="CY3" s="387"/>
      <c r="CZ3" s="387"/>
      <c r="DA3" s="388"/>
      <c r="DB3" s="386" t="s">
        <v>89</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90</v>
      </c>
      <c r="AZ4" s="390"/>
      <c r="BA4" s="390"/>
      <c r="BB4" s="390"/>
      <c r="BC4" s="390"/>
      <c r="BD4" s="390"/>
      <c r="BE4" s="390"/>
      <c r="BF4" s="390"/>
      <c r="BG4" s="390"/>
      <c r="BH4" s="390"/>
      <c r="BI4" s="390"/>
      <c r="BJ4" s="390"/>
      <c r="BK4" s="390"/>
      <c r="BL4" s="390"/>
      <c r="BM4" s="391"/>
      <c r="BN4" s="392">
        <v>94267543</v>
      </c>
      <c r="BO4" s="393"/>
      <c r="BP4" s="393"/>
      <c r="BQ4" s="393"/>
      <c r="BR4" s="393"/>
      <c r="BS4" s="393"/>
      <c r="BT4" s="393"/>
      <c r="BU4" s="394"/>
      <c r="BV4" s="392">
        <v>133046847</v>
      </c>
      <c r="BW4" s="393"/>
      <c r="BX4" s="393"/>
      <c r="BY4" s="393"/>
      <c r="BZ4" s="393"/>
      <c r="CA4" s="393"/>
      <c r="CB4" s="393"/>
      <c r="CC4" s="394"/>
      <c r="CD4" s="395" t="s">
        <v>91</v>
      </c>
      <c r="CE4" s="396"/>
      <c r="CF4" s="396"/>
      <c r="CG4" s="396"/>
      <c r="CH4" s="396"/>
      <c r="CI4" s="396"/>
      <c r="CJ4" s="396"/>
      <c r="CK4" s="396"/>
      <c r="CL4" s="396"/>
      <c r="CM4" s="396"/>
      <c r="CN4" s="396"/>
      <c r="CO4" s="396"/>
      <c r="CP4" s="396"/>
      <c r="CQ4" s="396"/>
      <c r="CR4" s="396"/>
      <c r="CS4" s="397"/>
      <c r="CT4" s="398">
        <v>0.6</v>
      </c>
      <c r="CU4" s="399"/>
      <c r="CV4" s="399"/>
      <c r="CW4" s="399"/>
      <c r="CX4" s="399"/>
      <c r="CY4" s="399"/>
      <c r="CZ4" s="399"/>
      <c r="DA4" s="400"/>
      <c r="DB4" s="398">
        <v>0.3</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92</v>
      </c>
      <c r="AN5" s="459"/>
      <c r="AO5" s="459"/>
      <c r="AP5" s="459"/>
      <c r="AQ5" s="459"/>
      <c r="AR5" s="459"/>
      <c r="AS5" s="459"/>
      <c r="AT5" s="460"/>
      <c r="AU5" s="461" t="s">
        <v>93</v>
      </c>
      <c r="AV5" s="462"/>
      <c r="AW5" s="462"/>
      <c r="AX5" s="462"/>
      <c r="AY5" s="463" t="s">
        <v>94</v>
      </c>
      <c r="AZ5" s="464"/>
      <c r="BA5" s="464"/>
      <c r="BB5" s="464"/>
      <c r="BC5" s="464"/>
      <c r="BD5" s="464"/>
      <c r="BE5" s="464"/>
      <c r="BF5" s="464"/>
      <c r="BG5" s="464"/>
      <c r="BH5" s="464"/>
      <c r="BI5" s="464"/>
      <c r="BJ5" s="464"/>
      <c r="BK5" s="464"/>
      <c r="BL5" s="464"/>
      <c r="BM5" s="465"/>
      <c r="BN5" s="429">
        <v>93984764</v>
      </c>
      <c r="BO5" s="430"/>
      <c r="BP5" s="430"/>
      <c r="BQ5" s="430"/>
      <c r="BR5" s="430"/>
      <c r="BS5" s="430"/>
      <c r="BT5" s="430"/>
      <c r="BU5" s="431"/>
      <c r="BV5" s="429">
        <v>132600609</v>
      </c>
      <c r="BW5" s="430"/>
      <c r="BX5" s="430"/>
      <c r="BY5" s="430"/>
      <c r="BZ5" s="430"/>
      <c r="CA5" s="430"/>
      <c r="CB5" s="430"/>
      <c r="CC5" s="431"/>
      <c r="CD5" s="432" t="s">
        <v>95</v>
      </c>
      <c r="CE5" s="433"/>
      <c r="CF5" s="433"/>
      <c r="CG5" s="433"/>
      <c r="CH5" s="433"/>
      <c r="CI5" s="433"/>
      <c r="CJ5" s="433"/>
      <c r="CK5" s="433"/>
      <c r="CL5" s="433"/>
      <c r="CM5" s="433"/>
      <c r="CN5" s="433"/>
      <c r="CO5" s="433"/>
      <c r="CP5" s="433"/>
      <c r="CQ5" s="433"/>
      <c r="CR5" s="433"/>
      <c r="CS5" s="434"/>
      <c r="CT5" s="426">
        <v>103.1</v>
      </c>
      <c r="CU5" s="427"/>
      <c r="CV5" s="427"/>
      <c r="CW5" s="427"/>
      <c r="CX5" s="427"/>
      <c r="CY5" s="427"/>
      <c r="CZ5" s="427"/>
      <c r="DA5" s="428"/>
      <c r="DB5" s="426">
        <v>104.8</v>
      </c>
      <c r="DC5" s="427"/>
      <c r="DD5" s="427"/>
      <c r="DE5" s="427"/>
      <c r="DF5" s="427"/>
      <c r="DG5" s="427"/>
      <c r="DH5" s="427"/>
      <c r="DI5" s="428"/>
      <c r="DJ5" s="186"/>
      <c r="DK5" s="186"/>
      <c r="DL5" s="186"/>
      <c r="DM5" s="186"/>
      <c r="DN5" s="186"/>
      <c r="DO5" s="186"/>
    </row>
    <row r="6" spans="1:119" ht="18.75" customHeight="1" x14ac:dyDescent="0.15">
      <c r="A6" s="187"/>
      <c r="B6" s="435" t="s">
        <v>96</v>
      </c>
      <c r="C6" s="436"/>
      <c r="D6" s="436"/>
      <c r="E6" s="437"/>
      <c r="F6" s="437"/>
      <c r="G6" s="437"/>
      <c r="H6" s="437"/>
      <c r="I6" s="437"/>
      <c r="J6" s="437"/>
      <c r="K6" s="437"/>
      <c r="L6" s="437" t="s">
        <v>97</v>
      </c>
      <c r="M6" s="437"/>
      <c r="N6" s="437"/>
      <c r="O6" s="437"/>
      <c r="P6" s="437"/>
      <c r="Q6" s="437"/>
      <c r="R6" s="441"/>
      <c r="S6" s="441"/>
      <c r="T6" s="441"/>
      <c r="U6" s="441"/>
      <c r="V6" s="442"/>
      <c r="W6" s="445" t="s">
        <v>98</v>
      </c>
      <c r="X6" s="446"/>
      <c r="Y6" s="446"/>
      <c r="Z6" s="446"/>
      <c r="AA6" s="446"/>
      <c r="AB6" s="436"/>
      <c r="AC6" s="449" t="s">
        <v>99</v>
      </c>
      <c r="AD6" s="450"/>
      <c r="AE6" s="450"/>
      <c r="AF6" s="450"/>
      <c r="AG6" s="450"/>
      <c r="AH6" s="450"/>
      <c r="AI6" s="450"/>
      <c r="AJ6" s="450"/>
      <c r="AK6" s="450"/>
      <c r="AL6" s="451"/>
      <c r="AM6" s="458" t="s">
        <v>100</v>
      </c>
      <c r="AN6" s="459"/>
      <c r="AO6" s="459"/>
      <c r="AP6" s="459"/>
      <c r="AQ6" s="459"/>
      <c r="AR6" s="459"/>
      <c r="AS6" s="459"/>
      <c r="AT6" s="460"/>
      <c r="AU6" s="461" t="s">
        <v>101</v>
      </c>
      <c r="AV6" s="462"/>
      <c r="AW6" s="462"/>
      <c r="AX6" s="462"/>
      <c r="AY6" s="463" t="s">
        <v>102</v>
      </c>
      <c r="AZ6" s="464"/>
      <c r="BA6" s="464"/>
      <c r="BB6" s="464"/>
      <c r="BC6" s="464"/>
      <c r="BD6" s="464"/>
      <c r="BE6" s="464"/>
      <c r="BF6" s="464"/>
      <c r="BG6" s="464"/>
      <c r="BH6" s="464"/>
      <c r="BI6" s="464"/>
      <c r="BJ6" s="464"/>
      <c r="BK6" s="464"/>
      <c r="BL6" s="464"/>
      <c r="BM6" s="465"/>
      <c r="BN6" s="429">
        <v>282779</v>
      </c>
      <c r="BO6" s="430"/>
      <c r="BP6" s="430"/>
      <c r="BQ6" s="430"/>
      <c r="BR6" s="430"/>
      <c r="BS6" s="430"/>
      <c r="BT6" s="430"/>
      <c r="BU6" s="431"/>
      <c r="BV6" s="429">
        <v>446238</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107.7</v>
      </c>
      <c r="CU6" s="467"/>
      <c r="CV6" s="467"/>
      <c r="CW6" s="467"/>
      <c r="CX6" s="467"/>
      <c r="CY6" s="467"/>
      <c r="CZ6" s="467"/>
      <c r="DA6" s="468"/>
      <c r="DB6" s="466">
        <v>110.9</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105</v>
      </c>
      <c r="AV7" s="462"/>
      <c r="AW7" s="462"/>
      <c r="AX7" s="462"/>
      <c r="AY7" s="463" t="s">
        <v>106</v>
      </c>
      <c r="AZ7" s="464"/>
      <c r="BA7" s="464"/>
      <c r="BB7" s="464"/>
      <c r="BC7" s="464"/>
      <c r="BD7" s="464"/>
      <c r="BE7" s="464"/>
      <c r="BF7" s="464"/>
      <c r="BG7" s="464"/>
      <c r="BH7" s="464"/>
      <c r="BI7" s="464"/>
      <c r="BJ7" s="464"/>
      <c r="BK7" s="464"/>
      <c r="BL7" s="464"/>
      <c r="BM7" s="465"/>
      <c r="BN7" s="429">
        <v>149608</v>
      </c>
      <c r="BO7" s="430"/>
      <c r="BP7" s="430"/>
      <c r="BQ7" s="430"/>
      <c r="BR7" s="430"/>
      <c r="BS7" s="430"/>
      <c r="BT7" s="430"/>
      <c r="BU7" s="431"/>
      <c r="BV7" s="429">
        <v>385699</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23272374</v>
      </c>
      <c r="CU7" s="430"/>
      <c r="CV7" s="430"/>
      <c r="CW7" s="430"/>
      <c r="CX7" s="430"/>
      <c r="CY7" s="430"/>
      <c r="CZ7" s="430"/>
      <c r="DA7" s="431"/>
      <c r="DB7" s="429">
        <v>22660156</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109</v>
      </c>
      <c r="AV8" s="462"/>
      <c r="AW8" s="462"/>
      <c r="AX8" s="462"/>
      <c r="AY8" s="463" t="s">
        <v>110</v>
      </c>
      <c r="AZ8" s="464"/>
      <c r="BA8" s="464"/>
      <c r="BB8" s="464"/>
      <c r="BC8" s="464"/>
      <c r="BD8" s="464"/>
      <c r="BE8" s="464"/>
      <c r="BF8" s="464"/>
      <c r="BG8" s="464"/>
      <c r="BH8" s="464"/>
      <c r="BI8" s="464"/>
      <c r="BJ8" s="464"/>
      <c r="BK8" s="464"/>
      <c r="BL8" s="464"/>
      <c r="BM8" s="465"/>
      <c r="BN8" s="429">
        <v>133171</v>
      </c>
      <c r="BO8" s="430"/>
      <c r="BP8" s="430"/>
      <c r="BQ8" s="430"/>
      <c r="BR8" s="430"/>
      <c r="BS8" s="430"/>
      <c r="BT8" s="430"/>
      <c r="BU8" s="431"/>
      <c r="BV8" s="429">
        <v>60539</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0.95</v>
      </c>
      <c r="CU8" s="470"/>
      <c r="CV8" s="470"/>
      <c r="CW8" s="470"/>
      <c r="CX8" s="470"/>
      <c r="CY8" s="470"/>
      <c r="CZ8" s="470"/>
      <c r="DA8" s="471"/>
      <c r="DB8" s="469">
        <v>0.95</v>
      </c>
      <c r="DC8" s="470"/>
      <c r="DD8" s="470"/>
      <c r="DE8" s="470"/>
      <c r="DF8" s="470"/>
      <c r="DG8" s="470"/>
      <c r="DH8" s="470"/>
      <c r="DI8" s="471"/>
      <c r="DJ8" s="186"/>
      <c r="DK8" s="186"/>
      <c r="DL8" s="186"/>
      <c r="DM8" s="186"/>
      <c r="DN8" s="186"/>
      <c r="DO8" s="186"/>
    </row>
    <row r="9" spans="1:119" ht="18.75" customHeight="1" thickBot="1" x14ac:dyDescent="0.2">
      <c r="A9" s="187"/>
      <c r="B9" s="423" t="s">
        <v>112</v>
      </c>
      <c r="C9" s="424"/>
      <c r="D9" s="424"/>
      <c r="E9" s="424"/>
      <c r="F9" s="424"/>
      <c r="G9" s="424"/>
      <c r="H9" s="424"/>
      <c r="I9" s="424"/>
      <c r="J9" s="424"/>
      <c r="K9" s="472"/>
      <c r="L9" s="473" t="s">
        <v>113</v>
      </c>
      <c r="M9" s="474"/>
      <c r="N9" s="474"/>
      <c r="O9" s="474"/>
      <c r="P9" s="474"/>
      <c r="Q9" s="475"/>
      <c r="R9" s="476">
        <v>100966</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116</v>
      </c>
      <c r="AV9" s="462"/>
      <c r="AW9" s="462"/>
      <c r="AX9" s="462"/>
      <c r="AY9" s="463" t="s">
        <v>117</v>
      </c>
      <c r="AZ9" s="464"/>
      <c r="BA9" s="464"/>
      <c r="BB9" s="464"/>
      <c r="BC9" s="464"/>
      <c r="BD9" s="464"/>
      <c r="BE9" s="464"/>
      <c r="BF9" s="464"/>
      <c r="BG9" s="464"/>
      <c r="BH9" s="464"/>
      <c r="BI9" s="464"/>
      <c r="BJ9" s="464"/>
      <c r="BK9" s="464"/>
      <c r="BL9" s="464"/>
      <c r="BM9" s="465"/>
      <c r="BN9" s="429">
        <v>72632</v>
      </c>
      <c r="BO9" s="430"/>
      <c r="BP9" s="430"/>
      <c r="BQ9" s="430"/>
      <c r="BR9" s="430"/>
      <c r="BS9" s="430"/>
      <c r="BT9" s="430"/>
      <c r="BU9" s="431"/>
      <c r="BV9" s="429">
        <v>3558</v>
      </c>
      <c r="BW9" s="430"/>
      <c r="BX9" s="430"/>
      <c r="BY9" s="430"/>
      <c r="BZ9" s="430"/>
      <c r="CA9" s="430"/>
      <c r="CB9" s="430"/>
      <c r="CC9" s="431"/>
      <c r="CD9" s="432" t="s">
        <v>118</v>
      </c>
      <c r="CE9" s="433"/>
      <c r="CF9" s="433"/>
      <c r="CG9" s="433"/>
      <c r="CH9" s="433"/>
      <c r="CI9" s="433"/>
      <c r="CJ9" s="433"/>
      <c r="CK9" s="433"/>
      <c r="CL9" s="433"/>
      <c r="CM9" s="433"/>
      <c r="CN9" s="433"/>
      <c r="CO9" s="433"/>
      <c r="CP9" s="433"/>
      <c r="CQ9" s="433"/>
      <c r="CR9" s="433"/>
      <c r="CS9" s="434"/>
      <c r="CT9" s="426">
        <v>9.1</v>
      </c>
      <c r="CU9" s="427"/>
      <c r="CV9" s="427"/>
      <c r="CW9" s="427"/>
      <c r="CX9" s="427"/>
      <c r="CY9" s="427"/>
      <c r="CZ9" s="427"/>
      <c r="DA9" s="428"/>
      <c r="DB9" s="426">
        <v>12.3</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119</v>
      </c>
      <c r="M10" s="459"/>
      <c r="N10" s="459"/>
      <c r="O10" s="459"/>
      <c r="P10" s="459"/>
      <c r="Q10" s="460"/>
      <c r="R10" s="480">
        <v>100801</v>
      </c>
      <c r="S10" s="481"/>
      <c r="T10" s="481"/>
      <c r="U10" s="481"/>
      <c r="V10" s="482"/>
      <c r="W10" s="417"/>
      <c r="X10" s="418"/>
      <c r="Y10" s="418"/>
      <c r="Z10" s="418"/>
      <c r="AA10" s="418"/>
      <c r="AB10" s="418"/>
      <c r="AC10" s="418"/>
      <c r="AD10" s="418"/>
      <c r="AE10" s="418"/>
      <c r="AF10" s="418"/>
      <c r="AG10" s="418"/>
      <c r="AH10" s="418"/>
      <c r="AI10" s="418"/>
      <c r="AJ10" s="418"/>
      <c r="AK10" s="418"/>
      <c r="AL10" s="421"/>
      <c r="AM10" s="458" t="s">
        <v>120</v>
      </c>
      <c r="AN10" s="459"/>
      <c r="AO10" s="459"/>
      <c r="AP10" s="459"/>
      <c r="AQ10" s="459"/>
      <c r="AR10" s="459"/>
      <c r="AS10" s="459"/>
      <c r="AT10" s="460"/>
      <c r="AU10" s="461" t="s">
        <v>121</v>
      </c>
      <c r="AV10" s="462"/>
      <c r="AW10" s="462"/>
      <c r="AX10" s="462"/>
      <c r="AY10" s="463" t="s">
        <v>122</v>
      </c>
      <c r="AZ10" s="464"/>
      <c r="BA10" s="464"/>
      <c r="BB10" s="464"/>
      <c r="BC10" s="464"/>
      <c r="BD10" s="464"/>
      <c r="BE10" s="464"/>
      <c r="BF10" s="464"/>
      <c r="BG10" s="464"/>
      <c r="BH10" s="464"/>
      <c r="BI10" s="464"/>
      <c r="BJ10" s="464"/>
      <c r="BK10" s="464"/>
      <c r="BL10" s="464"/>
      <c r="BM10" s="465"/>
      <c r="BN10" s="429">
        <v>269219</v>
      </c>
      <c r="BO10" s="430"/>
      <c r="BP10" s="430"/>
      <c r="BQ10" s="430"/>
      <c r="BR10" s="430"/>
      <c r="BS10" s="430"/>
      <c r="BT10" s="430"/>
      <c r="BU10" s="431"/>
      <c r="BV10" s="429">
        <v>213713</v>
      </c>
      <c r="BW10" s="430"/>
      <c r="BX10" s="430"/>
      <c r="BY10" s="430"/>
      <c r="BZ10" s="430"/>
      <c r="CA10" s="430"/>
      <c r="CB10" s="430"/>
      <c r="CC10" s="43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124</v>
      </c>
      <c r="M11" s="484"/>
      <c r="N11" s="484"/>
      <c r="O11" s="484"/>
      <c r="P11" s="484"/>
      <c r="Q11" s="485"/>
      <c r="R11" s="486" t="s">
        <v>125</v>
      </c>
      <c r="S11" s="487"/>
      <c r="T11" s="487"/>
      <c r="U11" s="487"/>
      <c r="V11" s="488"/>
      <c r="W11" s="417"/>
      <c r="X11" s="418"/>
      <c r="Y11" s="418"/>
      <c r="Z11" s="418"/>
      <c r="AA11" s="418"/>
      <c r="AB11" s="418"/>
      <c r="AC11" s="418"/>
      <c r="AD11" s="418"/>
      <c r="AE11" s="418"/>
      <c r="AF11" s="418"/>
      <c r="AG11" s="418"/>
      <c r="AH11" s="418"/>
      <c r="AI11" s="418"/>
      <c r="AJ11" s="418"/>
      <c r="AK11" s="418"/>
      <c r="AL11" s="421"/>
      <c r="AM11" s="458" t="s">
        <v>126</v>
      </c>
      <c r="AN11" s="459"/>
      <c r="AO11" s="459"/>
      <c r="AP11" s="459"/>
      <c r="AQ11" s="459"/>
      <c r="AR11" s="459"/>
      <c r="AS11" s="459"/>
      <c r="AT11" s="460"/>
      <c r="AU11" s="461" t="s">
        <v>101</v>
      </c>
      <c r="AV11" s="462"/>
      <c r="AW11" s="462"/>
      <c r="AX11" s="462"/>
      <c r="AY11" s="463" t="s">
        <v>127</v>
      </c>
      <c r="AZ11" s="464"/>
      <c r="BA11" s="464"/>
      <c r="BB11" s="464"/>
      <c r="BC11" s="464"/>
      <c r="BD11" s="464"/>
      <c r="BE11" s="464"/>
      <c r="BF11" s="464"/>
      <c r="BG11" s="464"/>
      <c r="BH11" s="464"/>
      <c r="BI11" s="464"/>
      <c r="BJ11" s="464"/>
      <c r="BK11" s="464"/>
      <c r="BL11" s="464"/>
      <c r="BM11" s="465"/>
      <c r="BN11" s="429">
        <v>238400</v>
      </c>
      <c r="BO11" s="430"/>
      <c r="BP11" s="430"/>
      <c r="BQ11" s="430"/>
      <c r="BR11" s="430"/>
      <c r="BS11" s="430"/>
      <c r="BT11" s="430"/>
      <c r="BU11" s="431"/>
      <c r="BV11" s="429">
        <v>2089400</v>
      </c>
      <c r="BW11" s="430"/>
      <c r="BX11" s="430"/>
      <c r="BY11" s="430"/>
      <c r="BZ11" s="430"/>
      <c r="CA11" s="430"/>
      <c r="CB11" s="430"/>
      <c r="CC11" s="431"/>
      <c r="CD11" s="432" t="s">
        <v>128</v>
      </c>
      <c r="CE11" s="433"/>
      <c r="CF11" s="433"/>
      <c r="CG11" s="433"/>
      <c r="CH11" s="433"/>
      <c r="CI11" s="433"/>
      <c r="CJ11" s="433"/>
      <c r="CK11" s="433"/>
      <c r="CL11" s="433"/>
      <c r="CM11" s="433"/>
      <c r="CN11" s="433"/>
      <c r="CO11" s="433"/>
      <c r="CP11" s="433"/>
      <c r="CQ11" s="433"/>
      <c r="CR11" s="433"/>
      <c r="CS11" s="434"/>
      <c r="CT11" s="469" t="s">
        <v>129</v>
      </c>
      <c r="CU11" s="470"/>
      <c r="CV11" s="470"/>
      <c r="CW11" s="470"/>
      <c r="CX11" s="470"/>
      <c r="CY11" s="470"/>
      <c r="CZ11" s="470"/>
      <c r="DA11" s="471"/>
      <c r="DB11" s="469" t="s">
        <v>129</v>
      </c>
      <c r="DC11" s="470"/>
      <c r="DD11" s="470"/>
      <c r="DE11" s="470"/>
      <c r="DF11" s="470"/>
      <c r="DG11" s="470"/>
      <c r="DH11" s="470"/>
      <c r="DI11" s="471"/>
      <c r="DJ11" s="186"/>
      <c r="DK11" s="186"/>
      <c r="DL11" s="186"/>
      <c r="DM11" s="186"/>
      <c r="DN11" s="186"/>
      <c r="DO11" s="186"/>
    </row>
    <row r="12" spans="1:119" ht="18.75" customHeight="1" x14ac:dyDescent="0.15">
      <c r="A12" s="187"/>
      <c r="B12" s="489" t="s">
        <v>130</v>
      </c>
      <c r="C12" s="490"/>
      <c r="D12" s="490"/>
      <c r="E12" s="490"/>
      <c r="F12" s="490"/>
      <c r="G12" s="490"/>
      <c r="H12" s="490"/>
      <c r="I12" s="490"/>
      <c r="J12" s="490"/>
      <c r="K12" s="491"/>
      <c r="L12" s="498" t="s">
        <v>131</v>
      </c>
      <c r="M12" s="499"/>
      <c r="N12" s="499"/>
      <c r="O12" s="499"/>
      <c r="P12" s="499"/>
      <c r="Q12" s="500"/>
      <c r="R12" s="501">
        <v>100420</v>
      </c>
      <c r="S12" s="502"/>
      <c r="T12" s="502"/>
      <c r="U12" s="502"/>
      <c r="V12" s="503"/>
      <c r="W12" s="504" t="s">
        <v>1</v>
      </c>
      <c r="X12" s="462"/>
      <c r="Y12" s="462"/>
      <c r="Z12" s="462"/>
      <c r="AA12" s="462"/>
      <c r="AB12" s="505"/>
      <c r="AC12" s="506" t="s">
        <v>132</v>
      </c>
      <c r="AD12" s="507"/>
      <c r="AE12" s="507"/>
      <c r="AF12" s="507"/>
      <c r="AG12" s="508"/>
      <c r="AH12" s="506" t="s">
        <v>133</v>
      </c>
      <c r="AI12" s="507"/>
      <c r="AJ12" s="507"/>
      <c r="AK12" s="507"/>
      <c r="AL12" s="509"/>
      <c r="AM12" s="458" t="s">
        <v>134</v>
      </c>
      <c r="AN12" s="459"/>
      <c r="AO12" s="459"/>
      <c r="AP12" s="459"/>
      <c r="AQ12" s="459"/>
      <c r="AR12" s="459"/>
      <c r="AS12" s="459"/>
      <c r="AT12" s="460"/>
      <c r="AU12" s="461" t="s">
        <v>135</v>
      </c>
      <c r="AV12" s="462"/>
      <c r="AW12" s="462"/>
      <c r="AX12" s="462"/>
      <c r="AY12" s="463" t="s">
        <v>136</v>
      </c>
      <c r="AZ12" s="464"/>
      <c r="BA12" s="464"/>
      <c r="BB12" s="464"/>
      <c r="BC12" s="464"/>
      <c r="BD12" s="464"/>
      <c r="BE12" s="464"/>
      <c r="BF12" s="464"/>
      <c r="BG12" s="464"/>
      <c r="BH12" s="464"/>
      <c r="BI12" s="464"/>
      <c r="BJ12" s="464"/>
      <c r="BK12" s="464"/>
      <c r="BL12" s="464"/>
      <c r="BM12" s="465"/>
      <c r="BN12" s="429">
        <v>0</v>
      </c>
      <c r="BO12" s="430"/>
      <c r="BP12" s="430"/>
      <c r="BQ12" s="430"/>
      <c r="BR12" s="430"/>
      <c r="BS12" s="430"/>
      <c r="BT12" s="430"/>
      <c r="BU12" s="431"/>
      <c r="BV12" s="429">
        <v>0</v>
      </c>
      <c r="BW12" s="430"/>
      <c r="BX12" s="430"/>
      <c r="BY12" s="430"/>
      <c r="BZ12" s="430"/>
      <c r="CA12" s="430"/>
      <c r="CB12" s="430"/>
      <c r="CC12" s="431"/>
      <c r="CD12" s="432" t="s">
        <v>137</v>
      </c>
      <c r="CE12" s="433"/>
      <c r="CF12" s="433"/>
      <c r="CG12" s="433"/>
      <c r="CH12" s="433"/>
      <c r="CI12" s="433"/>
      <c r="CJ12" s="433"/>
      <c r="CK12" s="433"/>
      <c r="CL12" s="433"/>
      <c r="CM12" s="433"/>
      <c r="CN12" s="433"/>
      <c r="CO12" s="433"/>
      <c r="CP12" s="433"/>
      <c r="CQ12" s="433"/>
      <c r="CR12" s="433"/>
      <c r="CS12" s="434"/>
      <c r="CT12" s="469" t="s">
        <v>138</v>
      </c>
      <c r="CU12" s="470"/>
      <c r="CV12" s="470"/>
      <c r="CW12" s="470"/>
      <c r="CX12" s="470"/>
      <c r="CY12" s="470"/>
      <c r="CZ12" s="470"/>
      <c r="DA12" s="471"/>
      <c r="DB12" s="469" t="s">
        <v>138</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139</v>
      </c>
      <c r="N13" s="521"/>
      <c r="O13" s="521"/>
      <c r="P13" s="521"/>
      <c r="Q13" s="522"/>
      <c r="R13" s="513">
        <v>98257</v>
      </c>
      <c r="S13" s="514"/>
      <c r="T13" s="514"/>
      <c r="U13" s="514"/>
      <c r="V13" s="515"/>
      <c r="W13" s="445" t="s">
        <v>140</v>
      </c>
      <c r="X13" s="446"/>
      <c r="Y13" s="446"/>
      <c r="Z13" s="446"/>
      <c r="AA13" s="446"/>
      <c r="AB13" s="436"/>
      <c r="AC13" s="480">
        <v>1006</v>
      </c>
      <c r="AD13" s="481"/>
      <c r="AE13" s="481"/>
      <c r="AF13" s="481"/>
      <c r="AG13" s="523"/>
      <c r="AH13" s="480">
        <v>1118</v>
      </c>
      <c r="AI13" s="481"/>
      <c r="AJ13" s="481"/>
      <c r="AK13" s="481"/>
      <c r="AL13" s="482"/>
      <c r="AM13" s="458" t="s">
        <v>141</v>
      </c>
      <c r="AN13" s="459"/>
      <c r="AO13" s="459"/>
      <c r="AP13" s="459"/>
      <c r="AQ13" s="459"/>
      <c r="AR13" s="459"/>
      <c r="AS13" s="459"/>
      <c r="AT13" s="460"/>
      <c r="AU13" s="461" t="s">
        <v>142</v>
      </c>
      <c r="AV13" s="462"/>
      <c r="AW13" s="462"/>
      <c r="AX13" s="462"/>
      <c r="AY13" s="463" t="s">
        <v>143</v>
      </c>
      <c r="AZ13" s="464"/>
      <c r="BA13" s="464"/>
      <c r="BB13" s="464"/>
      <c r="BC13" s="464"/>
      <c r="BD13" s="464"/>
      <c r="BE13" s="464"/>
      <c r="BF13" s="464"/>
      <c r="BG13" s="464"/>
      <c r="BH13" s="464"/>
      <c r="BI13" s="464"/>
      <c r="BJ13" s="464"/>
      <c r="BK13" s="464"/>
      <c r="BL13" s="464"/>
      <c r="BM13" s="465"/>
      <c r="BN13" s="429">
        <v>580251</v>
      </c>
      <c r="BO13" s="430"/>
      <c r="BP13" s="430"/>
      <c r="BQ13" s="430"/>
      <c r="BR13" s="430"/>
      <c r="BS13" s="430"/>
      <c r="BT13" s="430"/>
      <c r="BU13" s="431"/>
      <c r="BV13" s="429">
        <v>2306671</v>
      </c>
      <c r="BW13" s="430"/>
      <c r="BX13" s="430"/>
      <c r="BY13" s="430"/>
      <c r="BZ13" s="430"/>
      <c r="CA13" s="430"/>
      <c r="CB13" s="430"/>
      <c r="CC13" s="431"/>
      <c r="CD13" s="432" t="s">
        <v>144</v>
      </c>
      <c r="CE13" s="433"/>
      <c r="CF13" s="433"/>
      <c r="CG13" s="433"/>
      <c r="CH13" s="433"/>
      <c r="CI13" s="433"/>
      <c r="CJ13" s="433"/>
      <c r="CK13" s="433"/>
      <c r="CL13" s="433"/>
      <c r="CM13" s="433"/>
      <c r="CN13" s="433"/>
      <c r="CO13" s="433"/>
      <c r="CP13" s="433"/>
      <c r="CQ13" s="433"/>
      <c r="CR13" s="433"/>
      <c r="CS13" s="434"/>
      <c r="CT13" s="426">
        <v>13.5</v>
      </c>
      <c r="CU13" s="427"/>
      <c r="CV13" s="427"/>
      <c r="CW13" s="427"/>
      <c r="CX13" s="427"/>
      <c r="CY13" s="427"/>
      <c r="CZ13" s="427"/>
      <c r="DA13" s="428"/>
      <c r="DB13" s="426">
        <v>16</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145</v>
      </c>
      <c r="M14" s="511"/>
      <c r="N14" s="511"/>
      <c r="O14" s="511"/>
      <c r="P14" s="511"/>
      <c r="Q14" s="512"/>
      <c r="R14" s="513">
        <v>100702</v>
      </c>
      <c r="S14" s="514"/>
      <c r="T14" s="514"/>
      <c r="U14" s="514"/>
      <c r="V14" s="515"/>
      <c r="W14" s="419"/>
      <c r="X14" s="420"/>
      <c r="Y14" s="420"/>
      <c r="Z14" s="420"/>
      <c r="AA14" s="420"/>
      <c r="AB14" s="409"/>
      <c r="AC14" s="516">
        <v>2.2999999999999998</v>
      </c>
      <c r="AD14" s="517"/>
      <c r="AE14" s="517"/>
      <c r="AF14" s="517"/>
      <c r="AG14" s="518"/>
      <c r="AH14" s="516">
        <v>2.6</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146</v>
      </c>
      <c r="CE14" s="525"/>
      <c r="CF14" s="525"/>
      <c r="CG14" s="525"/>
      <c r="CH14" s="525"/>
      <c r="CI14" s="525"/>
      <c r="CJ14" s="525"/>
      <c r="CK14" s="525"/>
      <c r="CL14" s="525"/>
      <c r="CM14" s="525"/>
      <c r="CN14" s="525"/>
      <c r="CO14" s="525"/>
      <c r="CP14" s="525"/>
      <c r="CQ14" s="525"/>
      <c r="CR14" s="525"/>
      <c r="CS14" s="526"/>
      <c r="CT14" s="527">
        <v>79.3</v>
      </c>
      <c r="CU14" s="528"/>
      <c r="CV14" s="528"/>
      <c r="CW14" s="528"/>
      <c r="CX14" s="528"/>
      <c r="CY14" s="528"/>
      <c r="CZ14" s="528"/>
      <c r="DA14" s="529"/>
      <c r="DB14" s="527">
        <v>35.700000000000003</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139</v>
      </c>
      <c r="N15" s="521"/>
      <c r="O15" s="521"/>
      <c r="P15" s="521"/>
      <c r="Q15" s="522"/>
      <c r="R15" s="513">
        <v>98767</v>
      </c>
      <c r="S15" s="514"/>
      <c r="T15" s="514"/>
      <c r="U15" s="514"/>
      <c r="V15" s="515"/>
      <c r="W15" s="445" t="s">
        <v>147</v>
      </c>
      <c r="X15" s="446"/>
      <c r="Y15" s="446"/>
      <c r="Z15" s="446"/>
      <c r="AA15" s="446"/>
      <c r="AB15" s="436"/>
      <c r="AC15" s="480">
        <v>10292</v>
      </c>
      <c r="AD15" s="481"/>
      <c r="AE15" s="481"/>
      <c r="AF15" s="481"/>
      <c r="AG15" s="523"/>
      <c r="AH15" s="480">
        <v>10484</v>
      </c>
      <c r="AI15" s="481"/>
      <c r="AJ15" s="481"/>
      <c r="AK15" s="481"/>
      <c r="AL15" s="482"/>
      <c r="AM15" s="458"/>
      <c r="AN15" s="459"/>
      <c r="AO15" s="459"/>
      <c r="AP15" s="459"/>
      <c r="AQ15" s="459"/>
      <c r="AR15" s="459"/>
      <c r="AS15" s="459"/>
      <c r="AT15" s="460"/>
      <c r="AU15" s="461"/>
      <c r="AV15" s="462"/>
      <c r="AW15" s="462"/>
      <c r="AX15" s="462"/>
      <c r="AY15" s="389" t="s">
        <v>148</v>
      </c>
      <c r="AZ15" s="390"/>
      <c r="BA15" s="390"/>
      <c r="BB15" s="390"/>
      <c r="BC15" s="390"/>
      <c r="BD15" s="390"/>
      <c r="BE15" s="390"/>
      <c r="BF15" s="390"/>
      <c r="BG15" s="390"/>
      <c r="BH15" s="390"/>
      <c r="BI15" s="390"/>
      <c r="BJ15" s="390"/>
      <c r="BK15" s="390"/>
      <c r="BL15" s="390"/>
      <c r="BM15" s="391"/>
      <c r="BN15" s="392">
        <v>16439029</v>
      </c>
      <c r="BO15" s="393"/>
      <c r="BP15" s="393"/>
      <c r="BQ15" s="393"/>
      <c r="BR15" s="393"/>
      <c r="BS15" s="393"/>
      <c r="BT15" s="393"/>
      <c r="BU15" s="394"/>
      <c r="BV15" s="392">
        <v>15773091</v>
      </c>
      <c r="BW15" s="393"/>
      <c r="BX15" s="393"/>
      <c r="BY15" s="393"/>
      <c r="BZ15" s="393"/>
      <c r="CA15" s="393"/>
      <c r="CB15" s="393"/>
      <c r="CC15" s="394"/>
      <c r="CD15" s="530" t="s">
        <v>149</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150</v>
      </c>
      <c r="M16" s="541"/>
      <c r="N16" s="541"/>
      <c r="O16" s="541"/>
      <c r="P16" s="541"/>
      <c r="Q16" s="542"/>
      <c r="R16" s="533" t="s">
        <v>151</v>
      </c>
      <c r="S16" s="534"/>
      <c r="T16" s="534"/>
      <c r="U16" s="534"/>
      <c r="V16" s="535"/>
      <c r="W16" s="419"/>
      <c r="X16" s="420"/>
      <c r="Y16" s="420"/>
      <c r="Z16" s="420"/>
      <c r="AA16" s="420"/>
      <c r="AB16" s="409"/>
      <c r="AC16" s="516">
        <v>23.8</v>
      </c>
      <c r="AD16" s="517"/>
      <c r="AE16" s="517"/>
      <c r="AF16" s="517"/>
      <c r="AG16" s="518"/>
      <c r="AH16" s="516">
        <v>24.8</v>
      </c>
      <c r="AI16" s="517"/>
      <c r="AJ16" s="517"/>
      <c r="AK16" s="517"/>
      <c r="AL16" s="519"/>
      <c r="AM16" s="458"/>
      <c r="AN16" s="459"/>
      <c r="AO16" s="459"/>
      <c r="AP16" s="459"/>
      <c r="AQ16" s="459"/>
      <c r="AR16" s="459"/>
      <c r="AS16" s="459"/>
      <c r="AT16" s="460"/>
      <c r="AU16" s="461"/>
      <c r="AV16" s="462"/>
      <c r="AW16" s="462"/>
      <c r="AX16" s="462"/>
      <c r="AY16" s="463" t="s">
        <v>152</v>
      </c>
      <c r="AZ16" s="464"/>
      <c r="BA16" s="464"/>
      <c r="BB16" s="464"/>
      <c r="BC16" s="464"/>
      <c r="BD16" s="464"/>
      <c r="BE16" s="464"/>
      <c r="BF16" s="464"/>
      <c r="BG16" s="464"/>
      <c r="BH16" s="464"/>
      <c r="BI16" s="464"/>
      <c r="BJ16" s="464"/>
      <c r="BK16" s="464"/>
      <c r="BL16" s="464"/>
      <c r="BM16" s="465"/>
      <c r="BN16" s="429">
        <v>17382079</v>
      </c>
      <c r="BO16" s="430"/>
      <c r="BP16" s="430"/>
      <c r="BQ16" s="430"/>
      <c r="BR16" s="430"/>
      <c r="BS16" s="430"/>
      <c r="BT16" s="430"/>
      <c r="BU16" s="431"/>
      <c r="BV16" s="429">
        <v>16716115</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153</v>
      </c>
      <c r="N17" s="537"/>
      <c r="O17" s="537"/>
      <c r="P17" s="537"/>
      <c r="Q17" s="538"/>
      <c r="R17" s="533" t="s">
        <v>154</v>
      </c>
      <c r="S17" s="534"/>
      <c r="T17" s="534"/>
      <c r="U17" s="534"/>
      <c r="V17" s="535"/>
      <c r="W17" s="445" t="s">
        <v>155</v>
      </c>
      <c r="X17" s="446"/>
      <c r="Y17" s="446"/>
      <c r="Z17" s="446"/>
      <c r="AA17" s="446"/>
      <c r="AB17" s="436"/>
      <c r="AC17" s="480">
        <v>31934</v>
      </c>
      <c r="AD17" s="481"/>
      <c r="AE17" s="481"/>
      <c r="AF17" s="481"/>
      <c r="AG17" s="523"/>
      <c r="AH17" s="480">
        <v>30595</v>
      </c>
      <c r="AI17" s="481"/>
      <c r="AJ17" s="481"/>
      <c r="AK17" s="481"/>
      <c r="AL17" s="482"/>
      <c r="AM17" s="458"/>
      <c r="AN17" s="459"/>
      <c r="AO17" s="459"/>
      <c r="AP17" s="459"/>
      <c r="AQ17" s="459"/>
      <c r="AR17" s="459"/>
      <c r="AS17" s="459"/>
      <c r="AT17" s="460"/>
      <c r="AU17" s="461"/>
      <c r="AV17" s="462"/>
      <c r="AW17" s="462"/>
      <c r="AX17" s="462"/>
      <c r="AY17" s="463" t="s">
        <v>156</v>
      </c>
      <c r="AZ17" s="464"/>
      <c r="BA17" s="464"/>
      <c r="BB17" s="464"/>
      <c r="BC17" s="464"/>
      <c r="BD17" s="464"/>
      <c r="BE17" s="464"/>
      <c r="BF17" s="464"/>
      <c r="BG17" s="464"/>
      <c r="BH17" s="464"/>
      <c r="BI17" s="464"/>
      <c r="BJ17" s="464"/>
      <c r="BK17" s="464"/>
      <c r="BL17" s="464"/>
      <c r="BM17" s="465"/>
      <c r="BN17" s="429">
        <v>21307032</v>
      </c>
      <c r="BO17" s="430"/>
      <c r="BP17" s="430"/>
      <c r="BQ17" s="430"/>
      <c r="BR17" s="430"/>
      <c r="BS17" s="430"/>
      <c r="BT17" s="430"/>
      <c r="BU17" s="431"/>
      <c r="BV17" s="429">
        <v>20397280</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157</v>
      </c>
      <c r="C18" s="472"/>
      <c r="D18" s="472"/>
      <c r="E18" s="544"/>
      <c r="F18" s="544"/>
      <c r="G18" s="544"/>
      <c r="H18" s="544"/>
      <c r="I18" s="544"/>
      <c r="J18" s="544"/>
      <c r="K18" s="544"/>
      <c r="L18" s="545">
        <v>56.51</v>
      </c>
      <c r="M18" s="545"/>
      <c r="N18" s="545"/>
      <c r="O18" s="545"/>
      <c r="P18" s="545"/>
      <c r="Q18" s="545"/>
      <c r="R18" s="546"/>
      <c r="S18" s="546"/>
      <c r="T18" s="546"/>
      <c r="U18" s="546"/>
      <c r="V18" s="547"/>
      <c r="W18" s="447"/>
      <c r="X18" s="448"/>
      <c r="Y18" s="448"/>
      <c r="Z18" s="448"/>
      <c r="AA18" s="448"/>
      <c r="AB18" s="439"/>
      <c r="AC18" s="548">
        <v>73.900000000000006</v>
      </c>
      <c r="AD18" s="549"/>
      <c r="AE18" s="549"/>
      <c r="AF18" s="549"/>
      <c r="AG18" s="550"/>
      <c r="AH18" s="548">
        <v>72.5</v>
      </c>
      <c r="AI18" s="549"/>
      <c r="AJ18" s="549"/>
      <c r="AK18" s="549"/>
      <c r="AL18" s="551"/>
      <c r="AM18" s="458"/>
      <c r="AN18" s="459"/>
      <c r="AO18" s="459"/>
      <c r="AP18" s="459"/>
      <c r="AQ18" s="459"/>
      <c r="AR18" s="459"/>
      <c r="AS18" s="459"/>
      <c r="AT18" s="460"/>
      <c r="AU18" s="461"/>
      <c r="AV18" s="462"/>
      <c r="AW18" s="462"/>
      <c r="AX18" s="462"/>
      <c r="AY18" s="463" t="s">
        <v>158</v>
      </c>
      <c r="AZ18" s="464"/>
      <c r="BA18" s="464"/>
      <c r="BB18" s="464"/>
      <c r="BC18" s="464"/>
      <c r="BD18" s="464"/>
      <c r="BE18" s="464"/>
      <c r="BF18" s="464"/>
      <c r="BG18" s="464"/>
      <c r="BH18" s="464"/>
      <c r="BI18" s="464"/>
      <c r="BJ18" s="464"/>
      <c r="BK18" s="464"/>
      <c r="BL18" s="464"/>
      <c r="BM18" s="465"/>
      <c r="BN18" s="429">
        <v>25201016</v>
      </c>
      <c r="BO18" s="430"/>
      <c r="BP18" s="430"/>
      <c r="BQ18" s="430"/>
      <c r="BR18" s="430"/>
      <c r="BS18" s="430"/>
      <c r="BT18" s="430"/>
      <c r="BU18" s="431"/>
      <c r="BV18" s="429">
        <v>25444198</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159</v>
      </c>
      <c r="C19" s="472"/>
      <c r="D19" s="472"/>
      <c r="E19" s="544"/>
      <c r="F19" s="544"/>
      <c r="G19" s="544"/>
      <c r="H19" s="544"/>
      <c r="I19" s="544"/>
      <c r="J19" s="544"/>
      <c r="K19" s="544"/>
      <c r="L19" s="552">
        <v>1787</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160</v>
      </c>
      <c r="AZ19" s="464"/>
      <c r="BA19" s="464"/>
      <c r="BB19" s="464"/>
      <c r="BC19" s="464"/>
      <c r="BD19" s="464"/>
      <c r="BE19" s="464"/>
      <c r="BF19" s="464"/>
      <c r="BG19" s="464"/>
      <c r="BH19" s="464"/>
      <c r="BI19" s="464"/>
      <c r="BJ19" s="464"/>
      <c r="BK19" s="464"/>
      <c r="BL19" s="464"/>
      <c r="BM19" s="465"/>
      <c r="BN19" s="429">
        <v>55786154</v>
      </c>
      <c r="BO19" s="430"/>
      <c r="BP19" s="430"/>
      <c r="BQ19" s="430"/>
      <c r="BR19" s="430"/>
      <c r="BS19" s="430"/>
      <c r="BT19" s="430"/>
      <c r="BU19" s="431"/>
      <c r="BV19" s="429">
        <v>61066108</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161</v>
      </c>
      <c r="C20" s="472"/>
      <c r="D20" s="472"/>
      <c r="E20" s="544"/>
      <c r="F20" s="544"/>
      <c r="G20" s="544"/>
      <c r="H20" s="544"/>
      <c r="I20" s="544"/>
      <c r="J20" s="544"/>
      <c r="K20" s="544"/>
      <c r="L20" s="552">
        <v>41566</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162</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163</v>
      </c>
      <c r="C22" s="567"/>
      <c r="D22" s="568"/>
      <c r="E22" s="441" t="s">
        <v>1</v>
      </c>
      <c r="F22" s="446"/>
      <c r="G22" s="446"/>
      <c r="H22" s="446"/>
      <c r="I22" s="446"/>
      <c r="J22" s="446"/>
      <c r="K22" s="436"/>
      <c r="L22" s="441" t="s">
        <v>164</v>
      </c>
      <c r="M22" s="446"/>
      <c r="N22" s="446"/>
      <c r="O22" s="446"/>
      <c r="P22" s="436"/>
      <c r="Q22" s="575" t="s">
        <v>165</v>
      </c>
      <c r="R22" s="576"/>
      <c r="S22" s="576"/>
      <c r="T22" s="576"/>
      <c r="U22" s="576"/>
      <c r="V22" s="577"/>
      <c r="W22" s="581" t="s">
        <v>166</v>
      </c>
      <c r="X22" s="567"/>
      <c r="Y22" s="568"/>
      <c r="Z22" s="441" t="s">
        <v>1</v>
      </c>
      <c r="AA22" s="446"/>
      <c r="AB22" s="446"/>
      <c r="AC22" s="446"/>
      <c r="AD22" s="446"/>
      <c r="AE22" s="446"/>
      <c r="AF22" s="446"/>
      <c r="AG22" s="436"/>
      <c r="AH22" s="594" t="s">
        <v>167</v>
      </c>
      <c r="AI22" s="446"/>
      <c r="AJ22" s="446"/>
      <c r="AK22" s="446"/>
      <c r="AL22" s="436"/>
      <c r="AM22" s="594" t="s">
        <v>168</v>
      </c>
      <c r="AN22" s="595"/>
      <c r="AO22" s="595"/>
      <c r="AP22" s="595"/>
      <c r="AQ22" s="595"/>
      <c r="AR22" s="596"/>
      <c r="AS22" s="575" t="s">
        <v>165</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169</v>
      </c>
      <c r="AZ23" s="390"/>
      <c r="BA23" s="390"/>
      <c r="BB23" s="390"/>
      <c r="BC23" s="390"/>
      <c r="BD23" s="390"/>
      <c r="BE23" s="390"/>
      <c r="BF23" s="390"/>
      <c r="BG23" s="390"/>
      <c r="BH23" s="390"/>
      <c r="BI23" s="390"/>
      <c r="BJ23" s="390"/>
      <c r="BK23" s="390"/>
      <c r="BL23" s="390"/>
      <c r="BM23" s="391"/>
      <c r="BN23" s="429">
        <v>63086141</v>
      </c>
      <c r="BO23" s="430"/>
      <c r="BP23" s="430"/>
      <c r="BQ23" s="430"/>
      <c r="BR23" s="430"/>
      <c r="BS23" s="430"/>
      <c r="BT23" s="430"/>
      <c r="BU23" s="431"/>
      <c r="BV23" s="429">
        <v>64268423</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170</v>
      </c>
      <c r="F24" s="459"/>
      <c r="G24" s="459"/>
      <c r="H24" s="459"/>
      <c r="I24" s="459"/>
      <c r="J24" s="459"/>
      <c r="K24" s="460"/>
      <c r="L24" s="480">
        <v>1</v>
      </c>
      <c r="M24" s="481"/>
      <c r="N24" s="481"/>
      <c r="O24" s="481"/>
      <c r="P24" s="523"/>
      <c r="Q24" s="480">
        <v>5934</v>
      </c>
      <c r="R24" s="481"/>
      <c r="S24" s="481"/>
      <c r="T24" s="481"/>
      <c r="U24" s="481"/>
      <c r="V24" s="523"/>
      <c r="W24" s="582"/>
      <c r="X24" s="570"/>
      <c r="Y24" s="571"/>
      <c r="Z24" s="479" t="s">
        <v>171</v>
      </c>
      <c r="AA24" s="459"/>
      <c r="AB24" s="459"/>
      <c r="AC24" s="459"/>
      <c r="AD24" s="459"/>
      <c r="AE24" s="459"/>
      <c r="AF24" s="459"/>
      <c r="AG24" s="460"/>
      <c r="AH24" s="480">
        <v>476</v>
      </c>
      <c r="AI24" s="481"/>
      <c r="AJ24" s="481"/>
      <c r="AK24" s="481"/>
      <c r="AL24" s="523"/>
      <c r="AM24" s="480">
        <v>1594124</v>
      </c>
      <c r="AN24" s="481"/>
      <c r="AO24" s="481"/>
      <c r="AP24" s="481"/>
      <c r="AQ24" s="481"/>
      <c r="AR24" s="523"/>
      <c r="AS24" s="480">
        <v>3349</v>
      </c>
      <c r="AT24" s="481"/>
      <c r="AU24" s="481"/>
      <c r="AV24" s="481"/>
      <c r="AW24" s="481"/>
      <c r="AX24" s="482"/>
      <c r="AY24" s="602" t="s">
        <v>172</v>
      </c>
      <c r="AZ24" s="603"/>
      <c r="BA24" s="603"/>
      <c r="BB24" s="603"/>
      <c r="BC24" s="603"/>
      <c r="BD24" s="603"/>
      <c r="BE24" s="603"/>
      <c r="BF24" s="603"/>
      <c r="BG24" s="603"/>
      <c r="BH24" s="603"/>
      <c r="BI24" s="603"/>
      <c r="BJ24" s="603"/>
      <c r="BK24" s="603"/>
      <c r="BL24" s="603"/>
      <c r="BM24" s="604"/>
      <c r="BN24" s="429">
        <v>39647192</v>
      </c>
      <c r="BO24" s="430"/>
      <c r="BP24" s="430"/>
      <c r="BQ24" s="430"/>
      <c r="BR24" s="430"/>
      <c r="BS24" s="430"/>
      <c r="BT24" s="430"/>
      <c r="BU24" s="431"/>
      <c r="BV24" s="429">
        <v>40331785</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173</v>
      </c>
      <c r="F25" s="459"/>
      <c r="G25" s="459"/>
      <c r="H25" s="459"/>
      <c r="I25" s="459"/>
      <c r="J25" s="459"/>
      <c r="K25" s="460"/>
      <c r="L25" s="480">
        <v>2</v>
      </c>
      <c r="M25" s="481"/>
      <c r="N25" s="481"/>
      <c r="O25" s="481"/>
      <c r="P25" s="523"/>
      <c r="Q25" s="480">
        <v>5476</v>
      </c>
      <c r="R25" s="481"/>
      <c r="S25" s="481"/>
      <c r="T25" s="481"/>
      <c r="U25" s="481"/>
      <c r="V25" s="523"/>
      <c r="W25" s="582"/>
      <c r="X25" s="570"/>
      <c r="Y25" s="571"/>
      <c r="Z25" s="479" t="s">
        <v>174</v>
      </c>
      <c r="AA25" s="459"/>
      <c r="AB25" s="459"/>
      <c r="AC25" s="459"/>
      <c r="AD25" s="459"/>
      <c r="AE25" s="459"/>
      <c r="AF25" s="459"/>
      <c r="AG25" s="460"/>
      <c r="AH25" s="480" t="s">
        <v>129</v>
      </c>
      <c r="AI25" s="481"/>
      <c r="AJ25" s="481"/>
      <c r="AK25" s="481"/>
      <c r="AL25" s="523"/>
      <c r="AM25" s="480" t="s">
        <v>175</v>
      </c>
      <c r="AN25" s="481"/>
      <c r="AO25" s="481"/>
      <c r="AP25" s="481"/>
      <c r="AQ25" s="481"/>
      <c r="AR25" s="523"/>
      <c r="AS25" s="480" t="s">
        <v>129</v>
      </c>
      <c r="AT25" s="481"/>
      <c r="AU25" s="481"/>
      <c r="AV25" s="481"/>
      <c r="AW25" s="481"/>
      <c r="AX25" s="482"/>
      <c r="AY25" s="389" t="s">
        <v>176</v>
      </c>
      <c r="AZ25" s="390"/>
      <c r="BA25" s="390"/>
      <c r="BB25" s="390"/>
      <c r="BC25" s="390"/>
      <c r="BD25" s="390"/>
      <c r="BE25" s="390"/>
      <c r="BF25" s="390"/>
      <c r="BG25" s="390"/>
      <c r="BH25" s="390"/>
      <c r="BI25" s="390"/>
      <c r="BJ25" s="390"/>
      <c r="BK25" s="390"/>
      <c r="BL25" s="390"/>
      <c r="BM25" s="391"/>
      <c r="BN25" s="392">
        <v>26819527</v>
      </c>
      <c r="BO25" s="393"/>
      <c r="BP25" s="393"/>
      <c r="BQ25" s="393"/>
      <c r="BR25" s="393"/>
      <c r="BS25" s="393"/>
      <c r="BT25" s="393"/>
      <c r="BU25" s="394"/>
      <c r="BV25" s="392">
        <v>28382094</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177</v>
      </c>
      <c r="F26" s="459"/>
      <c r="G26" s="459"/>
      <c r="H26" s="459"/>
      <c r="I26" s="459"/>
      <c r="J26" s="459"/>
      <c r="K26" s="460"/>
      <c r="L26" s="480">
        <v>1</v>
      </c>
      <c r="M26" s="481"/>
      <c r="N26" s="481"/>
      <c r="O26" s="481"/>
      <c r="P26" s="523"/>
      <c r="Q26" s="480">
        <v>5214</v>
      </c>
      <c r="R26" s="481"/>
      <c r="S26" s="481"/>
      <c r="T26" s="481"/>
      <c r="U26" s="481"/>
      <c r="V26" s="523"/>
      <c r="W26" s="582"/>
      <c r="X26" s="570"/>
      <c r="Y26" s="571"/>
      <c r="Z26" s="479" t="s">
        <v>178</v>
      </c>
      <c r="AA26" s="592"/>
      <c r="AB26" s="592"/>
      <c r="AC26" s="592"/>
      <c r="AD26" s="592"/>
      <c r="AE26" s="592"/>
      <c r="AF26" s="592"/>
      <c r="AG26" s="593"/>
      <c r="AH26" s="480">
        <v>13</v>
      </c>
      <c r="AI26" s="481"/>
      <c r="AJ26" s="481"/>
      <c r="AK26" s="481"/>
      <c r="AL26" s="523"/>
      <c r="AM26" s="480">
        <v>45214</v>
      </c>
      <c r="AN26" s="481"/>
      <c r="AO26" s="481"/>
      <c r="AP26" s="481"/>
      <c r="AQ26" s="481"/>
      <c r="AR26" s="523"/>
      <c r="AS26" s="480">
        <v>3478</v>
      </c>
      <c r="AT26" s="481"/>
      <c r="AU26" s="481"/>
      <c r="AV26" s="481"/>
      <c r="AW26" s="481"/>
      <c r="AX26" s="482"/>
      <c r="AY26" s="432" t="s">
        <v>179</v>
      </c>
      <c r="AZ26" s="433"/>
      <c r="BA26" s="433"/>
      <c r="BB26" s="433"/>
      <c r="BC26" s="433"/>
      <c r="BD26" s="433"/>
      <c r="BE26" s="433"/>
      <c r="BF26" s="433"/>
      <c r="BG26" s="433"/>
      <c r="BH26" s="433"/>
      <c r="BI26" s="433"/>
      <c r="BJ26" s="433"/>
      <c r="BK26" s="433"/>
      <c r="BL26" s="433"/>
      <c r="BM26" s="434"/>
      <c r="BN26" s="429">
        <v>108145</v>
      </c>
      <c r="BO26" s="430"/>
      <c r="BP26" s="430"/>
      <c r="BQ26" s="430"/>
      <c r="BR26" s="430"/>
      <c r="BS26" s="430"/>
      <c r="BT26" s="430"/>
      <c r="BU26" s="431"/>
      <c r="BV26" s="429">
        <v>60667</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180</v>
      </c>
      <c r="F27" s="459"/>
      <c r="G27" s="459"/>
      <c r="H27" s="459"/>
      <c r="I27" s="459"/>
      <c r="J27" s="459"/>
      <c r="K27" s="460"/>
      <c r="L27" s="480">
        <v>1</v>
      </c>
      <c r="M27" s="481"/>
      <c r="N27" s="481"/>
      <c r="O27" s="481"/>
      <c r="P27" s="523"/>
      <c r="Q27" s="480">
        <v>5890</v>
      </c>
      <c r="R27" s="481"/>
      <c r="S27" s="481"/>
      <c r="T27" s="481"/>
      <c r="U27" s="481"/>
      <c r="V27" s="523"/>
      <c r="W27" s="582"/>
      <c r="X27" s="570"/>
      <c r="Y27" s="571"/>
      <c r="Z27" s="479" t="s">
        <v>181</v>
      </c>
      <c r="AA27" s="459"/>
      <c r="AB27" s="459"/>
      <c r="AC27" s="459"/>
      <c r="AD27" s="459"/>
      <c r="AE27" s="459"/>
      <c r="AF27" s="459"/>
      <c r="AG27" s="460"/>
      <c r="AH27" s="480">
        <v>25</v>
      </c>
      <c r="AI27" s="481"/>
      <c r="AJ27" s="481"/>
      <c r="AK27" s="481"/>
      <c r="AL27" s="523"/>
      <c r="AM27" s="480">
        <v>74893</v>
      </c>
      <c r="AN27" s="481"/>
      <c r="AO27" s="481"/>
      <c r="AP27" s="481"/>
      <c r="AQ27" s="481"/>
      <c r="AR27" s="523"/>
      <c r="AS27" s="480">
        <v>2996</v>
      </c>
      <c r="AT27" s="481"/>
      <c r="AU27" s="481"/>
      <c r="AV27" s="481"/>
      <c r="AW27" s="481"/>
      <c r="AX27" s="482"/>
      <c r="AY27" s="524" t="s">
        <v>182</v>
      </c>
      <c r="AZ27" s="525"/>
      <c r="BA27" s="525"/>
      <c r="BB27" s="525"/>
      <c r="BC27" s="525"/>
      <c r="BD27" s="525"/>
      <c r="BE27" s="525"/>
      <c r="BF27" s="525"/>
      <c r="BG27" s="525"/>
      <c r="BH27" s="525"/>
      <c r="BI27" s="525"/>
      <c r="BJ27" s="525"/>
      <c r="BK27" s="525"/>
      <c r="BL27" s="525"/>
      <c r="BM27" s="526"/>
      <c r="BN27" s="605" t="s">
        <v>129</v>
      </c>
      <c r="BO27" s="606"/>
      <c r="BP27" s="606"/>
      <c r="BQ27" s="606"/>
      <c r="BR27" s="606"/>
      <c r="BS27" s="606"/>
      <c r="BT27" s="606"/>
      <c r="BU27" s="607"/>
      <c r="BV27" s="605" t="s">
        <v>129</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183</v>
      </c>
      <c r="F28" s="459"/>
      <c r="G28" s="459"/>
      <c r="H28" s="459"/>
      <c r="I28" s="459"/>
      <c r="J28" s="459"/>
      <c r="K28" s="460"/>
      <c r="L28" s="480">
        <v>1</v>
      </c>
      <c r="M28" s="481"/>
      <c r="N28" s="481"/>
      <c r="O28" s="481"/>
      <c r="P28" s="523"/>
      <c r="Q28" s="480">
        <v>5510</v>
      </c>
      <c r="R28" s="481"/>
      <c r="S28" s="481"/>
      <c r="T28" s="481"/>
      <c r="U28" s="481"/>
      <c r="V28" s="523"/>
      <c r="W28" s="582"/>
      <c r="X28" s="570"/>
      <c r="Y28" s="571"/>
      <c r="Z28" s="479" t="s">
        <v>184</v>
      </c>
      <c r="AA28" s="459"/>
      <c r="AB28" s="459"/>
      <c r="AC28" s="459"/>
      <c r="AD28" s="459"/>
      <c r="AE28" s="459"/>
      <c r="AF28" s="459"/>
      <c r="AG28" s="460"/>
      <c r="AH28" s="480" t="s">
        <v>129</v>
      </c>
      <c r="AI28" s="481"/>
      <c r="AJ28" s="481"/>
      <c r="AK28" s="481"/>
      <c r="AL28" s="523"/>
      <c r="AM28" s="480" t="s">
        <v>138</v>
      </c>
      <c r="AN28" s="481"/>
      <c r="AO28" s="481"/>
      <c r="AP28" s="481"/>
      <c r="AQ28" s="481"/>
      <c r="AR28" s="523"/>
      <c r="AS28" s="480" t="s">
        <v>129</v>
      </c>
      <c r="AT28" s="481"/>
      <c r="AU28" s="481"/>
      <c r="AV28" s="481"/>
      <c r="AW28" s="481"/>
      <c r="AX28" s="482"/>
      <c r="AY28" s="608" t="s">
        <v>185</v>
      </c>
      <c r="AZ28" s="609"/>
      <c r="BA28" s="609"/>
      <c r="BB28" s="610"/>
      <c r="BC28" s="389" t="s">
        <v>47</v>
      </c>
      <c r="BD28" s="390"/>
      <c r="BE28" s="390"/>
      <c r="BF28" s="390"/>
      <c r="BG28" s="390"/>
      <c r="BH28" s="390"/>
      <c r="BI28" s="390"/>
      <c r="BJ28" s="390"/>
      <c r="BK28" s="390"/>
      <c r="BL28" s="390"/>
      <c r="BM28" s="391"/>
      <c r="BN28" s="392">
        <v>1859201</v>
      </c>
      <c r="BO28" s="393"/>
      <c r="BP28" s="393"/>
      <c r="BQ28" s="393"/>
      <c r="BR28" s="393"/>
      <c r="BS28" s="393"/>
      <c r="BT28" s="393"/>
      <c r="BU28" s="394"/>
      <c r="BV28" s="392">
        <v>1589982</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186</v>
      </c>
      <c r="F29" s="459"/>
      <c r="G29" s="459"/>
      <c r="H29" s="459"/>
      <c r="I29" s="459"/>
      <c r="J29" s="459"/>
      <c r="K29" s="460"/>
      <c r="L29" s="480">
        <v>16</v>
      </c>
      <c r="M29" s="481"/>
      <c r="N29" s="481"/>
      <c r="O29" s="481"/>
      <c r="P29" s="523"/>
      <c r="Q29" s="480">
        <v>5225</v>
      </c>
      <c r="R29" s="481"/>
      <c r="S29" s="481"/>
      <c r="T29" s="481"/>
      <c r="U29" s="481"/>
      <c r="V29" s="523"/>
      <c r="W29" s="583"/>
      <c r="X29" s="584"/>
      <c r="Y29" s="585"/>
      <c r="Z29" s="479" t="s">
        <v>187</v>
      </c>
      <c r="AA29" s="459"/>
      <c r="AB29" s="459"/>
      <c r="AC29" s="459"/>
      <c r="AD29" s="459"/>
      <c r="AE29" s="459"/>
      <c r="AF29" s="459"/>
      <c r="AG29" s="460"/>
      <c r="AH29" s="480">
        <v>501</v>
      </c>
      <c r="AI29" s="481"/>
      <c r="AJ29" s="481"/>
      <c r="AK29" s="481"/>
      <c r="AL29" s="523"/>
      <c r="AM29" s="480">
        <v>1669017</v>
      </c>
      <c r="AN29" s="481"/>
      <c r="AO29" s="481"/>
      <c r="AP29" s="481"/>
      <c r="AQ29" s="481"/>
      <c r="AR29" s="523"/>
      <c r="AS29" s="480">
        <v>3331</v>
      </c>
      <c r="AT29" s="481"/>
      <c r="AU29" s="481"/>
      <c r="AV29" s="481"/>
      <c r="AW29" s="481"/>
      <c r="AX29" s="482"/>
      <c r="AY29" s="611"/>
      <c r="AZ29" s="612"/>
      <c r="BA29" s="612"/>
      <c r="BB29" s="613"/>
      <c r="BC29" s="463" t="s">
        <v>188</v>
      </c>
      <c r="BD29" s="464"/>
      <c r="BE29" s="464"/>
      <c r="BF29" s="464"/>
      <c r="BG29" s="464"/>
      <c r="BH29" s="464"/>
      <c r="BI29" s="464"/>
      <c r="BJ29" s="464"/>
      <c r="BK29" s="464"/>
      <c r="BL29" s="464"/>
      <c r="BM29" s="465"/>
      <c r="BN29" s="429">
        <v>565537</v>
      </c>
      <c r="BO29" s="430"/>
      <c r="BP29" s="430"/>
      <c r="BQ29" s="430"/>
      <c r="BR29" s="430"/>
      <c r="BS29" s="430"/>
      <c r="BT29" s="430"/>
      <c r="BU29" s="431"/>
      <c r="BV29" s="429">
        <v>685923</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189</v>
      </c>
      <c r="X30" s="590"/>
      <c r="Y30" s="590"/>
      <c r="Z30" s="590"/>
      <c r="AA30" s="590"/>
      <c r="AB30" s="590"/>
      <c r="AC30" s="590"/>
      <c r="AD30" s="590"/>
      <c r="AE30" s="590"/>
      <c r="AF30" s="590"/>
      <c r="AG30" s="591"/>
      <c r="AH30" s="548">
        <v>95.5</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49</v>
      </c>
      <c r="BD30" s="603"/>
      <c r="BE30" s="603"/>
      <c r="BF30" s="603"/>
      <c r="BG30" s="603"/>
      <c r="BH30" s="603"/>
      <c r="BI30" s="603"/>
      <c r="BJ30" s="603"/>
      <c r="BK30" s="603"/>
      <c r="BL30" s="603"/>
      <c r="BM30" s="604"/>
      <c r="BN30" s="605">
        <v>15555441</v>
      </c>
      <c r="BO30" s="606"/>
      <c r="BP30" s="606"/>
      <c r="BQ30" s="606"/>
      <c r="BR30" s="606"/>
      <c r="BS30" s="606"/>
      <c r="BT30" s="606"/>
      <c r="BU30" s="607"/>
      <c r="BV30" s="605">
        <v>26443470</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196</v>
      </c>
      <c r="D33" s="453"/>
      <c r="E33" s="418" t="s">
        <v>197</v>
      </c>
      <c r="F33" s="418"/>
      <c r="G33" s="418"/>
      <c r="H33" s="418"/>
      <c r="I33" s="418"/>
      <c r="J33" s="418"/>
      <c r="K33" s="418"/>
      <c r="L33" s="418"/>
      <c r="M33" s="418"/>
      <c r="N33" s="418"/>
      <c r="O33" s="418"/>
      <c r="P33" s="418"/>
      <c r="Q33" s="418"/>
      <c r="R33" s="418"/>
      <c r="S33" s="418"/>
      <c r="T33" s="216"/>
      <c r="U33" s="453" t="s">
        <v>198</v>
      </c>
      <c r="V33" s="453"/>
      <c r="W33" s="418" t="s">
        <v>197</v>
      </c>
      <c r="X33" s="418"/>
      <c r="Y33" s="418"/>
      <c r="Z33" s="418"/>
      <c r="AA33" s="418"/>
      <c r="AB33" s="418"/>
      <c r="AC33" s="418"/>
      <c r="AD33" s="418"/>
      <c r="AE33" s="418"/>
      <c r="AF33" s="418"/>
      <c r="AG33" s="418"/>
      <c r="AH33" s="418"/>
      <c r="AI33" s="418"/>
      <c r="AJ33" s="418"/>
      <c r="AK33" s="418"/>
      <c r="AL33" s="216"/>
      <c r="AM33" s="453" t="s">
        <v>196</v>
      </c>
      <c r="AN33" s="453"/>
      <c r="AO33" s="418" t="s">
        <v>197</v>
      </c>
      <c r="AP33" s="418"/>
      <c r="AQ33" s="418"/>
      <c r="AR33" s="418"/>
      <c r="AS33" s="418"/>
      <c r="AT33" s="418"/>
      <c r="AU33" s="418"/>
      <c r="AV33" s="418"/>
      <c r="AW33" s="418"/>
      <c r="AX33" s="418"/>
      <c r="AY33" s="418"/>
      <c r="AZ33" s="418"/>
      <c r="BA33" s="418"/>
      <c r="BB33" s="418"/>
      <c r="BC33" s="418"/>
      <c r="BD33" s="217"/>
      <c r="BE33" s="418" t="s">
        <v>199</v>
      </c>
      <c r="BF33" s="418"/>
      <c r="BG33" s="418" t="s">
        <v>200</v>
      </c>
      <c r="BH33" s="418"/>
      <c r="BI33" s="418"/>
      <c r="BJ33" s="418"/>
      <c r="BK33" s="418"/>
      <c r="BL33" s="418"/>
      <c r="BM33" s="418"/>
      <c r="BN33" s="418"/>
      <c r="BO33" s="418"/>
      <c r="BP33" s="418"/>
      <c r="BQ33" s="418"/>
      <c r="BR33" s="418"/>
      <c r="BS33" s="418"/>
      <c r="BT33" s="418"/>
      <c r="BU33" s="418"/>
      <c r="BV33" s="217"/>
      <c r="BW33" s="453" t="s">
        <v>199</v>
      </c>
      <c r="BX33" s="453"/>
      <c r="BY33" s="418" t="s">
        <v>201</v>
      </c>
      <c r="BZ33" s="418"/>
      <c r="CA33" s="418"/>
      <c r="CB33" s="418"/>
      <c r="CC33" s="418"/>
      <c r="CD33" s="418"/>
      <c r="CE33" s="418"/>
      <c r="CF33" s="418"/>
      <c r="CG33" s="418"/>
      <c r="CH33" s="418"/>
      <c r="CI33" s="418"/>
      <c r="CJ33" s="418"/>
      <c r="CK33" s="418"/>
      <c r="CL33" s="418"/>
      <c r="CM33" s="418"/>
      <c r="CN33" s="216"/>
      <c r="CO33" s="453" t="s">
        <v>202</v>
      </c>
      <c r="CP33" s="453"/>
      <c r="CQ33" s="418" t="s">
        <v>203</v>
      </c>
      <c r="CR33" s="418"/>
      <c r="CS33" s="418"/>
      <c r="CT33" s="418"/>
      <c r="CU33" s="418"/>
      <c r="CV33" s="418"/>
      <c r="CW33" s="418"/>
      <c r="CX33" s="418"/>
      <c r="CY33" s="418"/>
      <c r="CZ33" s="418"/>
      <c r="DA33" s="418"/>
      <c r="DB33" s="418"/>
      <c r="DC33" s="418"/>
      <c r="DD33" s="418"/>
      <c r="DE33" s="418"/>
      <c r="DF33" s="216"/>
      <c r="DG33" s="617" t="s">
        <v>204</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5</v>
      </c>
      <c r="V34" s="618"/>
      <c r="W34" s="619" t="str">
        <f>IF('各会計、関係団体の財政状況及び健全化判断比率'!B28="","",'各会計、関係団体の財政状況及び健全化判断比率'!B28)</f>
        <v>国民健康保険事業特別会計</v>
      </c>
      <c r="X34" s="619"/>
      <c r="Y34" s="619"/>
      <c r="Z34" s="619"/>
      <c r="AA34" s="619"/>
      <c r="AB34" s="619"/>
      <c r="AC34" s="619"/>
      <c r="AD34" s="619"/>
      <c r="AE34" s="619"/>
      <c r="AF34" s="619"/>
      <c r="AG34" s="619"/>
      <c r="AH34" s="619"/>
      <c r="AI34" s="619"/>
      <c r="AJ34" s="619"/>
      <c r="AK34" s="619"/>
      <c r="AL34" s="214"/>
      <c r="AM34" s="618">
        <f>IF(AO34="","",MAX(C34:D43,U34:V43)+1)</f>
        <v>8</v>
      </c>
      <c r="AN34" s="618"/>
      <c r="AO34" s="619" t="str">
        <f>IF('各会計、関係団体の財政状況及び健全化判断比率'!B31="","",'各会計、関係団体の財政状況及び健全化判断比率'!B31)</f>
        <v>水道事業会計</v>
      </c>
      <c r="AP34" s="619"/>
      <c r="AQ34" s="619"/>
      <c r="AR34" s="619"/>
      <c r="AS34" s="619"/>
      <c r="AT34" s="619"/>
      <c r="AU34" s="619"/>
      <c r="AV34" s="619"/>
      <c r="AW34" s="619"/>
      <c r="AX34" s="619"/>
      <c r="AY34" s="619"/>
      <c r="AZ34" s="619"/>
      <c r="BA34" s="619"/>
      <c r="BB34" s="619"/>
      <c r="BC34" s="619"/>
      <c r="BD34" s="214"/>
      <c r="BE34" s="618">
        <f>IF(BG34="","",MAX(C34:D43,U34:V43,AM34:AN43)+1)</f>
        <v>9</v>
      </c>
      <c r="BF34" s="618"/>
      <c r="BG34" s="619" t="str">
        <f>IF('各会計、関係団体の財政状況及び健全化判断比率'!B32="","",'各会計、関係団体の財政状況及び健全化判断比率'!B32)</f>
        <v>下水道事業特別会計</v>
      </c>
      <c r="BH34" s="619"/>
      <c r="BI34" s="619"/>
      <c r="BJ34" s="619"/>
      <c r="BK34" s="619"/>
      <c r="BL34" s="619"/>
      <c r="BM34" s="619"/>
      <c r="BN34" s="619"/>
      <c r="BO34" s="619"/>
      <c r="BP34" s="619"/>
      <c r="BQ34" s="619"/>
      <c r="BR34" s="619"/>
      <c r="BS34" s="619"/>
      <c r="BT34" s="619"/>
      <c r="BU34" s="619"/>
      <c r="BV34" s="214"/>
      <c r="BW34" s="618">
        <f>IF(BY34="","",MAX(C34:D43,U34:V43,AM34:AN43,BE34:BF43)+1)</f>
        <v>10</v>
      </c>
      <c r="BX34" s="618"/>
      <c r="BY34" s="619" t="str">
        <f>IF('各会計、関係団体の財政状況及び健全化判断比率'!B68="","",'各会計、関係団体の財政状況及び健全化判断比率'!B68)</f>
        <v>泉佐野市田尻町清掃組合</v>
      </c>
      <c r="BZ34" s="619"/>
      <c r="CA34" s="619"/>
      <c r="CB34" s="619"/>
      <c r="CC34" s="619"/>
      <c r="CD34" s="619"/>
      <c r="CE34" s="619"/>
      <c r="CF34" s="619"/>
      <c r="CG34" s="619"/>
      <c r="CH34" s="619"/>
      <c r="CI34" s="619"/>
      <c r="CJ34" s="619"/>
      <c r="CK34" s="619"/>
      <c r="CL34" s="619"/>
      <c r="CM34" s="619"/>
      <c r="CN34" s="214"/>
      <c r="CO34" s="618">
        <f>IF(CQ34="","",MAX(C34:D43,U34:V43,AM34:AN43,BE34:BF43,BW34:BX43)+1)</f>
        <v>17</v>
      </c>
      <c r="CP34" s="618"/>
      <c r="CQ34" s="619" t="str">
        <f>IF('各会計、関係団体の財政状況及び健全化判断比率'!BS7="","",'各会計、関係団体の財政状況及び健全化判断比率'!BS7)</f>
        <v>泉佐野市土地開発公社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公共用地先行取得事業特別会計</v>
      </c>
      <c r="F35" s="619"/>
      <c r="G35" s="619"/>
      <c r="H35" s="619"/>
      <c r="I35" s="619"/>
      <c r="J35" s="619"/>
      <c r="K35" s="619"/>
      <c r="L35" s="619"/>
      <c r="M35" s="619"/>
      <c r="N35" s="619"/>
      <c r="O35" s="619"/>
      <c r="P35" s="619"/>
      <c r="Q35" s="619"/>
      <c r="R35" s="619"/>
      <c r="S35" s="619"/>
      <c r="T35" s="214"/>
      <c r="U35" s="618">
        <f>IF(W35="","",U34+1)</f>
        <v>6</v>
      </c>
      <c r="V35" s="618"/>
      <c r="W35" s="619" t="str">
        <f>IF('各会計、関係団体の財政状況及び健全化判断比率'!B29="","",'各会計、関係団体の財政状況及び健全化判断比率'!B29)</f>
        <v>介護保険事業特別会計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11</v>
      </c>
      <c r="BX35" s="618"/>
      <c r="BY35" s="619" t="str">
        <f>IF('各会計、関係団体の財政状況及び健全化判断比率'!B69="","",'各会計、関係団体の財政状況及び健全化判断比率'!B69)</f>
        <v>泉州南消防組合</v>
      </c>
      <c r="BZ35" s="619"/>
      <c r="CA35" s="619"/>
      <c r="CB35" s="619"/>
      <c r="CC35" s="619"/>
      <c r="CD35" s="619"/>
      <c r="CE35" s="619"/>
      <c r="CF35" s="619"/>
      <c r="CG35" s="619"/>
      <c r="CH35" s="619"/>
      <c r="CI35" s="619"/>
      <c r="CJ35" s="619"/>
      <c r="CK35" s="619"/>
      <c r="CL35" s="619"/>
      <c r="CM35" s="619"/>
      <c r="CN35" s="214"/>
      <c r="CO35" s="618">
        <f t="shared" ref="CO35:CO43" si="3">IF(CQ35="","",CO34+1)</f>
        <v>18</v>
      </c>
      <c r="CP35" s="618"/>
      <c r="CQ35" s="619" t="str">
        <f>IF('各会計、関係団体の財政状況及び健全化判断比率'!BS8="","",'各会計、関係団体の財政状況及び健全化判断比率'!BS8)</f>
        <v>泉佐野市文化振興財団</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f>IF(E36="","",C35+1)</f>
        <v>3</v>
      </c>
      <c r="D36" s="618"/>
      <c r="E36" s="619" t="str">
        <f>IF('各会計、関係団体の財政状況及び健全化判断比率'!B9="","",'各会計、関係団体の財政状況及び健全化判断比率'!B9)</f>
        <v>病院事業債管理特別会計</v>
      </c>
      <c r="F36" s="619"/>
      <c r="G36" s="619"/>
      <c r="H36" s="619"/>
      <c r="I36" s="619"/>
      <c r="J36" s="619"/>
      <c r="K36" s="619"/>
      <c r="L36" s="619"/>
      <c r="M36" s="619"/>
      <c r="N36" s="619"/>
      <c r="O36" s="619"/>
      <c r="P36" s="619"/>
      <c r="Q36" s="619"/>
      <c r="R36" s="619"/>
      <c r="S36" s="619"/>
      <c r="T36" s="214"/>
      <c r="U36" s="618">
        <f t="shared" ref="U36:U43" si="4">IF(W36="","",U35+1)</f>
        <v>7</v>
      </c>
      <c r="V36" s="618"/>
      <c r="W36" s="619" t="str">
        <f>IF('各会計、関係団体の財政状況及び健全化判断比率'!B30="","",'各会計、関係団体の財政状況及び健全化判断比率'!B30)</f>
        <v>後期高齢者医療事業特別会計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12</v>
      </c>
      <c r="BX36" s="618"/>
      <c r="BY36" s="619" t="str">
        <f>IF('各会計、関係団体の財政状況及び健全化判断比率'!B70="","",'各会計、関係団体の財政状況及び健全化判断比率'!B70)</f>
        <v>大阪府都市競艇企業団</v>
      </c>
      <c r="BZ36" s="619"/>
      <c r="CA36" s="619"/>
      <c r="CB36" s="619"/>
      <c r="CC36" s="619"/>
      <c r="CD36" s="619"/>
      <c r="CE36" s="619"/>
      <c r="CF36" s="619"/>
      <c r="CG36" s="619"/>
      <c r="CH36" s="619"/>
      <c r="CI36" s="619"/>
      <c r="CJ36" s="619"/>
      <c r="CK36" s="619"/>
      <c r="CL36" s="619"/>
      <c r="CM36" s="619"/>
      <c r="CN36" s="214"/>
      <c r="CO36" s="618">
        <f t="shared" si="3"/>
        <v>19</v>
      </c>
      <c r="CP36" s="618"/>
      <c r="CQ36" s="619" t="str">
        <f>IF('各会計、関係団体の財政状況及び健全化判断比率'!BS9="","",'各会計、関係団体の財政状況及び健全化判断比率'!BS9)</f>
        <v>泉佐野市ウォーターフロント</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f>IF(E37="","",C36+1)</f>
        <v>4</v>
      </c>
      <c r="D37" s="618"/>
      <c r="E37" s="619" t="str">
        <f>IF('各会計、関係団体の財政状況及び健全化判断比率'!B10="","",'各会計、関係団体の財政状況及び健全化判断比率'!B10)</f>
        <v>りんくう公園事業特別会計</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13</v>
      </c>
      <c r="BX37" s="618"/>
      <c r="BY37" s="619" t="str">
        <f>IF('各会計、関係団体の財政状況及び健全化判断比率'!B71="","",'各会計、関係団体の財政状況及び健全化判断比率'!B71)</f>
        <v>大阪府後期高齢者医療広域連合（一般会計）</v>
      </c>
      <c r="BZ37" s="619"/>
      <c r="CA37" s="619"/>
      <c r="CB37" s="619"/>
      <c r="CC37" s="619"/>
      <c r="CD37" s="619"/>
      <c r="CE37" s="619"/>
      <c r="CF37" s="619"/>
      <c r="CG37" s="619"/>
      <c r="CH37" s="619"/>
      <c r="CI37" s="619"/>
      <c r="CJ37" s="619"/>
      <c r="CK37" s="619"/>
      <c r="CL37" s="619"/>
      <c r="CM37" s="619"/>
      <c r="CN37" s="214"/>
      <c r="CO37" s="618">
        <f t="shared" si="3"/>
        <v>20</v>
      </c>
      <c r="CP37" s="618"/>
      <c r="CQ37" s="619" t="str">
        <f>IF('各会計、関係団体の財政状況及び健全化判断比率'!BS10="","",'各会計、関係団体の財政状況及び健全化判断比率'!BS10)</f>
        <v>地方独立行政法人りんくう総合医療センター</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14</v>
      </c>
      <c r="BX38" s="618"/>
      <c r="BY38" s="619" t="str">
        <f>IF('各会計、関係団体の財政状況及び健全化判断比率'!B72="","",'各会計、関係団体の財政状況及び健全化判断比率'!B72)</f>
        <v>大阪府後期高齢者医療広域連合（後期高齢者医療特別会計）</v>
      </c>
      <c r="BZ38" s="619"/>
      <c r="CA38" s="619"/>
      <c r="CB38" s="619"/>
      <c r="CC38" s="619"/>
      <c r="CD38" s="619"/>
      <c r="CE38" s="619"/>
      <c r="CF38" s="619"/>
      <c r="CG38" s="619"/>
      <c r="CH38" s="619"/>
      <c r="CI38" s="619"/>
      <c r="CJ38" s="619"/>
      <c r="CK38" s="619"/>
      <c r="CL38" s="619"/>
      <c r="CM38" s="619"/>
      <c r="CN38" s="214"/>
      <c r="CO38" s="618">
        <f t="shared" si="3"/>
        <v>21</v>
      </c>
      <c r="CP38" s="618"/>
      <c r="CQ38" s="619" t="str">
        <f>IF('各会計、関係団体の財政状況及び健全化判断比率'!BS11="","",'各会計、関係団体の財政状況及び健全化判断比率'!BS11)</f>
        <v>泉佐野電力</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15</v>
      </c>
      <c r="BX39" s="618"/>
      <c r="BY39" s="619" t="str">
        <f>IF('各会計、関係団体の財政状況及び健全化判断比率'!B73="","",'各会計、関係団体の財政状況及び健全化判断比率'!B73)</f>
        <v>大阪広域水道企業団（水道事業会計）</v>
      </c>
      <c r="BZ39" s="619"/>
      <c r="CA39" s="619"/>
      <c r="CB39" s="619"/>
      <c r="CC39" s="619"/>
      <c r="CD39" s="619"/>
      <c r="CE39" s="619"/>
      <c r="CF39" s="619"/>
      <c r="CG39" s="619"/>
      <c r="CH39" s="619"/>
      <c r="CI39" s="619"/>
      <c r="CJ39" s="619"/>
      <c r="CK39" s="619"/>
      <c r="CL39" s="619"/>
      <c r="CM39" s="619"/>
      <c r="CN39" s="214"/>
      <c r="CO39" s="618">
        <f t="shared" si="3"/>
        <v>22</v>
      </c>
      <c r="CP39" s="618"/>
      <c r="CQ39" s="619" t="str">
        <f>IF('各会計、関係団体の財政状況及び健全化判断比率'!BS12="","",'各会計、関係団体の財政状況及び健全化判断比率'!BS12)</f>
        <v>泉佐野ガス</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16</v>
      </c>
      <c r="BX40" s="618"/>
      <c r="BY40" s="619" t="str">
        <f>IF('各会計、関係団体の財政状況及び健全化判断比率'!B74="","",'各会計、関係団体の財政状況及び健全化判断比率'!B74)</f>
        <v>大阪広域水道企業団（工業用水道事業会計）</v>
      </c>
      <c r="BZ40" s="619"/>
      <c r="CA40" s="619"/>
      <c r="CB40" s="619"/>
      <c r="CC40" s="619"/>
      <c r="CD40" s="619"/>
      <c r="CE40" s="619"/>
      <c r="CF40" s="619"/>
      <c r="CG40" s="619"/>
      <c r="CH40" s="619"/>
      <c r="CI40" s="619"/>
      <c r="CJ40" s="619"/>
      <c r="CK40" s="619"/>
      <c r="CL40" s="619"/>
      <c r="CM40" s="619"/>
      <c r="CN40" s="214"/>
      <c r="CO40" s="618">
        <f t="shared" si="3"/>
        <v>23</v>
      </c>
      <c r="CP40" s="618"/>
      <c r="CQ40" s="619" t="str">
        <f>IF('各会計、関係団体の財政状況及び健全化判断比率'!BS13="","",'各会計、関係団体の財政状況及び健全化判断比率'!BS13)</f>
        <v>株式会社さのたす</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xT1C1ZnmbCvXXHJCAT0z45b0E+geK2pQch898UNBHsCr6xQJRdlyHEww6qGNBPLakRyFonI2ha3zsR6FHRG1BQ==" saltValue="2u9/SpURij/1Z7bIGD+gm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10" t="s">
        <v>571</v>
      </c>
      <c r="D34" s="1210"/>
      <c r="E34" s="1211"/>
      <c r="F34" s="32">
        <v>4.82</v>
      </c>
      <c r="G34" s="33">
        <v>5.74</v>
      </c>
      <c r="H34" s="33">
        <v>6.07</v>
      </c>
      <c r="I34" s="33">
        <v>2.19</v>
      </c>
      <c r="J34" s="34">
        <v>3.02</v>
      </c>
      <c r="K34" s="22"/>
      <c r="L34" s="22"/>
      <c r="M34" s="22"/>
      <c r="N34" s="22"/>
      <c r="O34" s="22"/>
      <c r="P34" s="22"/>
    </row>
    <row r="35" spans="1:16" ht="39" customHeight="1" x14ac:dyDescent="0.15">
      <c r="A35" s="22"/>
      <c r="B35" s="35"/>
      <c r="C35" s="1204" t="s">
        <v>572</v>
      </c>
      <c r="D35" s="1205"/>
      <c r="E35" s="1206"/>
      <c r="F35" s="36">
        <v>1.05</v>
      </c>
      <c r="G35" s="37">
        <v>0.81</v>
      </c>
      <c r="H35" s="37">
        <v>1.57</v>
      </c>
      <c r="I35" s="37">
        <v>1.76</v>
      </c>
      <c r="J35" s="38">
        <v>2.5299999999999998</v>
      </c>
      <c r="K35" s="22"/>
      <c r="L35" s="22"/>
      <c r="M35" s="22"/>
      <c r="N35" s="22"/>
      <c r="O35" s="22"/>
      <c r="P35" s="22"/>
    </row>
    <row r="36" spans="1:16" ht="39" customHeight="1" x14ac:dyDescent="0.15">
      <c r="A36" s="22"/>
      <c r="B36" s="35"/>
      <c r="C36" s="1204" t="s">
        <v>573</v>
      </c>
      <c r="D36" s="1205"/>
      <c r="E36" s="1206"/>
      <c r="F36" s="36">
        <v>0</v>
      </c>
      <c r="G36" s="37">
        <v>0</v>
      </c>
      <c r="H36" s="37">
        <v>0</v>
      </c>
      <c r="I36" s="37">
        <v>1.1100000000000001</v>
      </c>
      <c r="J36" s="38">
        <v>2.52</v>
      </c>
      <c r="K36" s="22"/>
      <c r="L36" s="22"/>
      <c r="M36" s="22"/>
      <c r="N36" s="22"/>
      <c r="O36" s="22"/>
      <c r="P36" s="22"/>
    </row>
    <row r="37" spans="1:16" ht="39" customHeight="1" x14ac:dyDescent="0.15">
      <c r="A37" s="22"/>
      <c r="B37" s="35"/>
      <c r="C37" s="1204" t="s">
        <v>574</v>
      </c>
      <c r="D37" s="1205"/>
      <c r="E37" s="1206"/>
      <c r="F37" s="36">
        <v>0.23</v>
      </c>
      <c r="G37" s="37">
        <v>0.24</v>
      </c>
      <c r="H37" s="37">
        <v>0.25</v>
      </c>
      <c r="I37" s="37">
        <v>0.26</v>
      </c>
      <c r="J37" s="38">
        <v>0.56999999999999995</v>
      </c>
      <c r="K37" s="22"/>
      <c r="L37" s="22"/>
      <c r="M37" s="22"/>
      <c r="N37" s="22"/>
      <c r="O37" s="22"/>
      <c r="P37" s="22"/>
    </row>
    <row r="38" spans="1:16" ht="39" customHeight="1" x14ac:dyDescent="0.15">
      <c r="A38" s="22"/>
      <c r="B38" s="35"/>
      <c r="C38" s="1204" t="s">
        <v>575</v>
      </c>
      <c r="D38" s="1205"/>
      <c r="E38" s="1206"/>
      <c r="F38" s="36">
        <v>0.6</v>
      </c>
      <c r="G38" s="37">
        <v>1.21</v>
      </c>
      <c r="H38" s="37">
        <v>1.08</v>
      </c>
      <c r="I38" s="37">
        <v>0.54</v>
      </c>
      <c r="J38" s="38">
        <v>0.41</v>
      </c>
      <c r="K38" s="22"/>
      <c r="L38" s="22"/>
      <c r="M38" s="22"/>
      <c r="N38" s="22"/>
      <c r="O38" s="22"/>
      <c r="P38" s="22"/>
    </row>
    <row r="39" spans="1:16" ht="39" customHeight="1" x14ac:dyDescent="0.15">
      <c r="A39" s="22"/>
      <c r="B39" s="35"/>
      <c r="C39" s="1204" t="s">
        <v>576</v>
      </c>
      <c r="D39" s="1205"/>
      <c r="E39" s="1206"/>
      <c r="F39" s="36">
        <v>0.06</v>
      </c>
      <c r="G39" s="37">
        <v>0.03</v>
      </c>
      <c r="H39" s="37">
        <v>0.03</v>
      </c>
      <c r="I39" s="37">
        <v>0.03</v>
      </c>
      <c r="J39" s="38">
        <v>0.02</v>
      </c>
      <c r="K39" s="22"/>
      <c r="L39" s="22"/>
      <c r="M39" s="22"/>
      <c r="N39" s="22"/>
      <c r="O39" s="22"/>
      <c r="P39" s="22"/>
    </row>
    <row r="40" spans="1:16" ht="39" customHeight="1" x14ac:dyDescent="0.15">
      <c r="A40" s="22"/>
      <c r="B40" s="35"/>
      <c r="C40" s="1204" t="s">
        <v>577</v>
      </c>
      <c r="D40" s="1205"/>
      <c r="E40" s="1206"/>
      <c r="F40" s="36">
        <v>0</v>
      </c>
      <c r="G40" s="37">
        <v>0</v>
      </c>
      <c r="H40" s="37">
        <v>0</v>
      </c>
      <c r="I40" s="37">
        <v>0</v>
      </c>
      <c r="J40" s="38">
        <v>0</v>
      </c>
      <c r="K40" s="22"/>
      <c r="L40" s="22"/>
      <c r="M40" s="22"/>
      <c r="N40" s="22"/>
      <c r="O40" s="22"/>
      <c r="P40" s="22"/>
    </row>
    <row r="41" spans="1:16" ht="39" customHeight="1" x14ac:dyDescent="0.15">
      <c r="A41" s="22"/>
      <c r="B41" s="35"/>
      <c r="C41" s="1204" t="s">
        <v>578</v>
      </c>
      <c r="D41" s="1205"/>
      <c r="E41" s="1206"/>
      <c r="F41" s="36">
        <v>0</v>
      </c>
      <c r="G41" s="37">
        <v>0</v>
      </c>
      <c r="H41" s="37">
        <v>0</v>
      </c>
      <c r="I41" s="37">
        <v>0</v>
      </c>
      <c r="J41" s="38">
        <v>0</v>
      </c>
      <c r="K41" s="22"/>
      <c r="L41" s="22"/>
      <c r="M41" s="22"/>
      <c r="N41" s="22"/>
      <c r="O41" s="22"/>
      <c r="P41" s="22"/>
    </row>
    <row r="42" spans="1:16" ht="39" customHeight="1" x14ac:dyDescent="0.15">
      <c r="A42" s="22"/>
      <c r="B42" s="39"/>
      <c r="C42" s="1204" t="s">
        <v>579</v>
      </c>
      <c r="D42" s="1205"/>
      <c r="E42" s="1206"/>
      <c r="F42" s="36" t="s">
        <v>524</v>
      </c>
      <c r="G42" s="37" t="s">
        <v>524</v>
      </c>
      <c r="H42" s="37" t="s">
        <v>524</v>
      </c>
      <c r="I42" s="37" t="s">
        <v>524</v>
      </c>
      <c r="J42" s="38" t="s">
        <v>524</v>
      </c>
      <c r="K42" s="22"/>
      <c r="L42" s="22"/>
      <c r="M42" s="22"/>
      <c r="N42" s="22"/>
      <c r="O42" s="22"/>
      <c r="P42" s="22"/>
    </row>
    <row r="43" spans="1:16" ht="39" customHeight="1" thickBot="1" x14ac:dyDescent="0.2">
      <c r="A43" s="22"/>
      <c r="B43" s="40"/>
      <c r="C43" s="1207" t="s">
        <v>580</v>
      </c>
      <c r="D43" s="1208"/>
      <c r="E43" s="1209"/>
      <c r="F43" s="41" t="s">
        <v>524</v>
      </c>
      <c r="G43" s="42" t="s">
        <v>524</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SQUX0JDggHhNqwZ8YYxXcPNrpQ3rt1HnfNU/9MRPpQXgEjMWbCGrJHOgKkaYQexbzH6fCPYb9OEW5qfLUClnw==" saltValue="c/yf0+vHgPumkKbP/glJl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12" t="s">
        <v>10</v>
      </c>
      <c r="C45" s="1213"/>
      <c r="D45" s="58"/>
      <c r="E45" s="1218" t="s">
        <v>11</v>
      </c>
      <c r="F45" s="1218"/>
      <c r="G45" s="1218"/>
      <c r="H45" s="1218"/>
      <c r="I45" s="1218"/>
      <c r="J45" s="1219"/>
      <c r="K45" s="59">
        <v>8690</v>
      </c>
      <c r="L45" s="60">
        <v>7792</v>
      </c>
      <c r="M45" s="60">
        <v>7107</v>
      </c>
      <c r="N45" s="60">
        <v>6922</v>
      </c>
      <c r="O45" s="61">
        <v>6341</v>
      </c>
      <c r="P45" s="48"/>
      <c r="Q45" s="48"/>
      <c r="R45" s="48"/>
      <c r="S45" s="48"/>
      <c r="T45" s="48"/>
      <c r="U45" s="48"/>
    </row>
    <row r="46" spans="1:21" ht="30.75" customHeight="1" x14ac:dyDescent="0.15">
      <c r="A46" s="48"/>
      <c r="B46" s="1214"/>
      <c r="C46" s="1215"/>
      <c r="D46" s="62"/>
      <c r="E46" s="1220" t="s">
        <v>12</v>
      </c>
      <c r="F46" s="1220"/>
      <c r="G46" s="1220"/>
      <c r="H46" s="1220"/>
      <c r="I46" s="1220"/>
      <c r="J46" s="1221"/>
      <c r="K46" s="63" t="s">
        <v>524</v>
      </c>
      <c r="L46" s="64" t="s">
        <v>524</v>
      </c>
      <c r="M46" s="64" t="s">
        <v>524</v>
      </c>
      <c r="N46" s="64" t="s">
        <v>524</v>
      </c>
      <c r="O46" s="65" t="s">
        <v>524</v>
      </c>
      <c r="P46" s="48"/>
      <c r="Q46" s="48"/>
      <c r="R46" s="48"/>
      <c r="S46" s="48"/>
      <c r="T46" s="48"/>
      <c r="U46" s="48"/>
    </row>
    <row r="47" spans="1:21" ht="30.75" customHeight="1" x14ac:dyDescent="0.15">
      <c r="A47" s="48"/>
      <c r="B47" s="1214"/>
      <c r="C47" s="1215"/>
      <c r="D47" s="62"/>
      <c r="E47" s="1220" t="s">
        <v>13</v>
      </c>
      <c r="F47" s="1220"/>
      <c r="G47" s="1220"/>
      <c r="H47" s="1220"/>
      <c r="I47" s="1220"/>
      <c r="J47" s="1221"/>
      <c r="K47" s="63" t="s">
        <v>524</v>
      </c>
      <c r="L47" s="64" t="s">
        <v>524</v>
      </c>
      <c r="M47" s="64" t="s">
        <v>524</v>
      </c>
      <c r="N47" s="64" t="s">
        <v>524</v>
      </c>
      <c r="O47" s="65" t="s">
        <v>524</v>
      </c>
      <c r="P47" s="48"/>
      <c r="Q47" s="48"/>
      <c r="R47" s="48"/>
      <c r="S47" s="48"/>
      <c r="T47" s="48"/>
      <c r="U47" s="48"/>
    </row>
    <row r="48" spans="1:21" ht="30.75" customHeight="1" x14ac:dyDescent="0.15">
      <c r="A48" s="48"/>
      <c r="B48" s="1214"/>
      <c r="C48" s="1215"/>
      <c r="D48" s="62"/>
      <c r="E48" s="1220" t="s">
        <v>14</v>
      </c>
      <c r="F48" s="1220"/>
      <c r="G48" s="1220"/>
      <c r="H48" s="1220"/>
      <c r="I48" s="1220"/>
      <c r="J48" s="1221"/>
      <c r="K48" s="63">
        <v>1253</v>
      </c>
      <c r="L48" s="64">
        <v>1301</v>
      </c>
      <c r="M48" s="64">
        <v>1320</v>
      </c>
      <c r="N48" s="64">
        <v>1352</v>
      </c>
      <c r="O48" s="65">
        <v>1378</v>
      </c>
      <c r="P48" s="48"/>
      <c r="Q48" s="48"/>
      <c r="R48" s="48"/>
      <c r="S48" s="48"/>
      <c r="T48" s="48"/>
      <c r="U48" s="48"/>
    </row>
    <row r="49" spans="1:21" ht="30.75" customHeight="1" x14ac:dyDescent="0.15">
      <c r="A49" s="48"/>
      <c r="B49" s="1214"/>
      <c r="C49" s="1215"/>
      <c r="D49" s="62"/>
      <c r="E49" s="1220" t="s">
        <v>15</v>
      </c>
      <c r="F49" s="1220"/>
      <c r="G49" s="1220"/>
      <c r="H49" s="1220"/>
      <c r="I49" s="1220"/>
      <c r="J49" s="1221"/>
      <c r="K49" s="63">
        <v>5</v>
      </c>
      <c r="L49" s="64">
        <v>44</v>
      </c>
      <c r="M49" s="64">
        <v>67</v>
      </c>
      <c r="N49" s="64">
        <v>84</v>
      </c>
      <c r="O49" s="65">
        <v>84</v>
      </c>
      <c r="P49" s="48"/>
      <c r="Q49" s="48"/>
      <c r="R49" s="48"/>
      <c r="S49" s="48"/>
      <c r="T49" s="48"/>
      <c r="U49" s="48"/>
    </row>
    <row r="50" spans="1:21" ht="30.75" customHeight="1" x14ac:dyDescent="0.15">
      <c r="A50" s="48"/>
      <c r="B50" s="1214"/>
      <c r="C50" s="1215"/>
      <c r="D50" s="62"/>
      <c r="E50" s="1220" t="s">
        <v>16</v>
      </c>
      <c r="F50" s="1220"/>
      <c r="G50" s="1220"/>
      <c r="H50" s="1220"/>
      <c r="I50" s="1220"/>
      <c r="J50" s="1221"/>
      <c r="K50" s="63">
        <v>27</v>
      </c>
      <c r="L50" s="64">
        <v>28</v>
      </c>
      <c r="M50" s="64">
        <v>31</v>
      </c>
      <c r="N50" s="64">
        <v>31</v>
      </c>
      <c r="O50" s="65">
        <v>31</v>
      </c>
      <c r="P50" s="48"/>
      <c r="Q50" s="48"/>
      <c r="R50" s="48"/>
      <c r="S50" s="48"/>
      <c r="T50" s="48"/>
      <c r="U50" s="48"/>
    </row>
    <row r="51" spans="1:21" ht="30.75" customHeight="1" x14ac:dyDescent="0.15">
      <c r="A51" s="48"/>
      <c r="B51" s="1216"/>
      <c r="C51" s="1217"/>
      <c r="D51" s="66"/>
      <c r="E51" s="1220" t="s">
        <v>17</v>
      </c>
      <c r="F51" s="1220"/>
      <c r="G51" s="1220"/>
      <c r="H51" s="1220"/>
      <c r="I51" s="1220"/>
      <c r="J51" s="1221"/>
      <c r="K51" s="63">
        <v>6</v>
      </c>
      <c r="L51" s="64">
        <v>1</v>
      </c>
      <c r="M51" s="64">
        <v>0</v>
      </c>
      <c r="N51" s="64" t="s">
        <v>524</v>
      </c>
      <c r="O51" s="65" t="s">
        <v>524</v>
      </c>
      <c r="P51" s="48"/>
      <c r="Q51" s="48"/>
      <c r="R51" s="48"/>
      <c r="S51" s="48"/>
      <c r="T51" s="48"/>
      <c r="U51" s="48"/>
    </row>
    <row r="52" spans="1:21" ht="30.75" customHeight="1" x14ac:dyDescent="0.15">
      <c r="A52" s="48"/>
      <c r="B52" s="1222" t="s">
        <v>18</v>
      </c>
      <c r="C52" s="1223"/>
      <c r="D52" s="66"/>
      <c r="E52" s="1220" t="s">
        <v>19</v>
      </c>
      <c r="F52" s="1220"/>
      <c r="G52" s="1220"/>
      <c r="H52" s="1220"/>
      <c r="I52" s="1220"/>
      <c r="J52" s="1221"/>
      <c r="K52" s="63">
        <v>5947</v>
      </c>
      <c r="L52" s="64">
        <v>5526</v>
      </c>
      <c r="M52" s="64">
        <v>5655</v>
      </c>
      <c r="N52" s="64">
        <v>5567</v>
      </c>
      <c r="O52" s="65">
        <v>5539</v>
      </c>
      <c r="P52" s="48"/>
      <c r="Q52" s="48"/>
      <c r="R52" s="48"/>
      <c r="S52" s="48"/>
      <c r="T52" s="48"/>
      <c r="U52" s="48"/>
    </row>
    <row r="53" spans="1:21" ht="30.75" customHeight="1" thickBot="1" x14ac:dyDescent="0.2">
      <c r="A53" s="48"/>
      <c r="B53" s="1224" t="s">
        <v>20</v>
      </c>
      <c r="C53" s="1225"/>
      <c r="D53" s="67"/>
      <c r="E53" s="1226" t="s">
        <v>21</v>
      </c>
      <c r="F53" s="1226"/>
      <c r="G53" s="1226"/>
      <c r="H53" s="1226"/>
      <c r="I53" s="1226"/>
      <c r="J53" s="1227"/>
      <c r="K53" s="68">
        <v>4034</v>
      </c>
      <c r="L53" s="69">
        <v>3640</v>
      </c>
      <c r="M53" s="69">
        <v>2870</v>
      </c>
      <c r="N53" s="69">
        <v>2822</v>
      </c>
      <c r="O53" s="70">
        <v>2295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28" t="s">
        <v>24</v>
      </c>
      <c r="C57" s="1229"/>
      <c r="D57" s="1232" t="s">
        <v>25</v>
      </c>
      <c r="E57" s="1233"/>
      <c r="F57" s="1233"/>
      <c r="G57" s="1233"/>
      <c r="H57" s="1233"/>
      <c r="I57" s="1233"/>
      <c r="J57" s="1234"/>
      <c r="K57" s="83" t="s">
        <v>612</v>
      </c>
      <c r="L57" s="84" t="s">
        <v>614</v>
      </c>
      <c r="M57" s="84" t="s">
        <v>612</v>
      </c>
      <c r="N57" s="84" t="s">
        <v>612</v>
      </c>
      <c r="O57" s="85" t="s">
        <v>615</v>
      </c>
    </row>
    <row r="58" spans="1:21" ht="31.5" customHeight="1" thickBot="1" x14ac:dyDescent="0.2">
      <c r="B58" s="1230"/>
      <c r="C58" s="1231"/>
      <c r="D58" s="1235" t="s">
        <v>26</v>
      </c>
      <c r="E58" s="1236"/>
      <c r="F58" s="1236"/>
      <c r="G58" s="1236"/>
      <c r="H58" s="1236"/>
      <c r="I58" s="1236"/>
      <c r="J58" s="1237"/>
      <c r="K58" s="86" t="s">
        <v>613</v>
      </c>
      <c r="L58" s="87" t="s">
        <v>612</v>
      </c>
      <c r="M58" s="87" t="s">
        <v>612</v>
      </c>
      <c r="N58" s="87" t="s">
        <v>612</v>
      </c>
      <c r="O58" s="88" t="s">
        <v>612</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TwFzjnmPBA8lgWd8PWoOHd9basy4+nLS999O4XKFTaD9XRhHTdSysi+uYNGHjQ68PTww9BdVDpN1OLPxgqo5w==" saltValue="qM9ldhpZoOyhY85B9A8KK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566</v>
      </c>
      <c r="J40" s="100" t="s">
        <v>567</v>
      </c>
      <c r="K40" s="100" t="s">
        <v>568</v>
      </c>
      <c r="L40" s="100" t="s">
        <v>569</v>
      </c>
      <c r="M40" s="101" t="s">
        <v>570</v>
      </c>
    </row>
    <row r="41" spans="2:13" ht="27.75" customHeight="1" x14ac:dyDescent="0.15">
      <c r="B41" s="1238" t="s">
        <v>29</v>
      </c>
      <c r="C41" s="1239"/>
      <c r="D41" s="102"/>
      <c r="E41" s="1244" t="s">
        <v>30</v>
      </c>
      <c r="F41" s="1244"/>
      <c r="G41" s="1244"/>
      <c r="H41" s="1245"/>
      <c r="I41" s="103">
        <v>87463</v>
      </c>
      <c r="J41" s="104">
        <v>74953</v>
      </c>
      <c r="K41" s="104">
        <v>75754</v>
      </c>
      <c r="L41" s="104">
        <v>72426</v>
      </c>
      <c r="M41" s="105">
        <v>70320</v>
      </c>
    </row>
    <row r="42" spans="2:13" ht="27.75" customHeight="1" x14ac:dyDescent="0.15">
      <c r="B42" s="1240"/>
      <c r="C42" s="1241"/>
      <c r="D42" s="106"/>
      <c r="E42" s="1246" t="s">
        <v>31</v>
      </c>
      <c r="F42" s="1246"/>
      <c r="G42" s="1246"/>
      <c r="H42" s="1247"/>
      <c r="I42" s="107">
        <v>248</v>
      </c>
      <c r="J42" s="108">
        <v>224</v>
      </c>
      <c r="K42" s="108">
        <v>197</v>
      </c>
      <c r="L42" s="108">
        <v>170</v>
      </c>
      <c r="M42" s="109">
        <v>141</v>
      </c>
    </row>
    <row r="43" spans="2:13" ht="27.75" customHeight="1" x14ac:dyDescent="0.15">
      <c r="B43" s="1240"/>
      <c r="C43" s="1241"/>
      <c r="D43" s="106"/>
      <c r="E43" s="1246" t="s">
        <v>32</v>
      </c>
      <c r="F43" s="1246"/>
      <c r="G43" s="1246"/>
      <c r="H43" s="1247"/>
      <c r="I43" s="107">
        <v>19359</v>
      </c>
      <c r="J43" s="108">
        <v>18622</v>
      </c>
      <c r="K43" s="108">
        <v>17858</v>
      </c>
      <c r="L43" s="108">
        <v>17328</v>
      </c>
      <c r="M43" s="109">
        <v>16873</v>
      </c>
    </row>
    <row r="44" spans="2:13" ht="27.75" customHeight="1" x14ac:dyDescent="0.15">
      <c r="B44" s="1240"/>
      <c r="C44" s="1241"/>
      <c r="D44" s="106"/>
      <c r="E44" s="1246" t="s">
        <v>33</v>
      </c>
      <c r="F44" s="1246"/>
      <c r="G44" s="1246"/>
      <c r="H44" s="1247"/>
      <c r="I44" s="107">
        <v>457</v>
      </c>
      <c r="J44" s="108">
        <v>552</v>
      </c>
      <c r="K44" s="108">
        <v>667</v>
      </c>
      <c r="L44" s="108">
        <v>660</v>
      </c>
      <c r="M44" s="109">
        <v>616</v>
      </c>
    </row>
    <row r="45" spans="2:13" ht="27.75" customHeight="1" x14ac:dyDescent="0.15">
      <c r="B45" s="1240"/>
      <c r="C45" s="1241"/>
      <c r="D45" s="106"/>
      <c r="E45" s="1246" t="s">
        <v>34</v>
      </c>
      <c r="F45" s="1246"/>
      <c r="G45" s="1246"/>
      <c r="H45" s="1247"/>
      <c r="I45" s="107">
        <v>5352</v>
      </c>
      <c r="J45" s="108">
        <v>5488</v>
      </c>
      <c r="K45" s="108">
        <v>5470</v>
      </c>
      <c r="L45" s="108">
        <v>5102</v>
      </c>
      <c r="M45" s="109">
        <v>5214</v>
      </c>
    </row>
    <row r="46" spans="2:13" ht="27.75" customHeight="1" x14ac:dyDescent="0.15">
      <c r="B46" s="1240"/>
      <c r="C46" s="1241"/>
      <c r="D46" s="110"/>
      <c r="E46" s="1246" t="s">
        <v>35</v>
      </c>
      <c r="F46" s="1246"/>
      <c r="G46" s="1246"/>
      <c r="H46" s="1247"/>
      <c r="I46" s="107">
        <v>4227</v>
      </c>
      <c r="J46" s="108">
        <v>4555</v>
      </c>
      <c r="K46" s="108">
        <v>4405</v>
      </c>
      <c r="L46" s="108">
        <v>3825</v>
      </c>
      <c r="M46" s="109">
        <v>3446</v>
      </c>
    </row>
    <row r="47" spans="2:13" ht="27.75" customHeight="1" x14ac:dyDescent="0.15">
      <c r="B47" s="1240"/>
      <c r="C47" s="1241"/>
      <c r="D47" s="111"/>
      <c r="E47" s="1248" t="s">
        <v>36</v>
      </c>
      <c r="F47" s="1249"/>
      <c r="G47" s="1249"/>
      <c r="H47" s="1250"/>
      <c r="I47" s="107" t="s">
        <v>524</v>
      </c>
      <c r="J47" s="108" t="s">
        <v>524</v>
      </c>
      <c r="K47" s="108" t="s">
        <v>524</v>
      </c>
      <c r="L47" s="108" t="s">
        <v>524</v>
      </c>
      <c r="M47" s="109" t="s">
        <v>524</v>
      </c>
    </row>
    <row r="48" spans="2:13" ht="27.75" customHeight="1" x14ac:dyDescent="0.15">
      <c r="B48" s="1240"/>
      <c r="C48" s="1241"/>
      <c r="D48" s="106"/>
      <c r="E48" s="1246" t="s">
        <v>37</v>
      </c>
      <c r="F48" s="1246"/>
      <c r="G48" s="1246"/>
      <c r="H48" s="1247"/>
      <c r="I48" s="107" t="s">
        <v>524</v>
      </c>
      <c r="J48" s="108" t="s">
        <v>524</v>
      </c>
      <c r="K48" s="108" t="s">
        <v>524</v>
      </c>
      <c r="L48" s="108" t="s">
        <v>524</v>
      </c>
      <c r="M48" s="109" t="s">
        <v>524</v>
      </c>
    </row>
    <row r="49" spans="2:13" ht="27.75" customHeight="1" x14ac:dyDescent="0.15">
      <c r="B49" s="1242"/>
      <c r="C49" s="1243"/>
      <c r="D49" s="106"/>
      <c r="E49" s="1246" t="s">
        <v>38</v>
      </c>
      <c r="F49" s="1246"/>
      <c r="G49" s="1246"/>
      <c r="H49" s="1247"/>
      <c r="I49" s="107" t="s">
        <v>524</v>
      </c>
      <c r="J49" s="108" t="s">
        <v>524</v>
      </c>
      <c r="K49" s="108" t="s">
        <v>524</v>
      </c>
      <c r="L49" s="108" t="s">
        <v>524</v>
      </c>
      <c r="M49" s="109" t="s">
        <v>524</v>
      </c>
    </row>
    <row r="50" spans="2:13" ht="27.75" customHeight="1" x14ac:dyDescent="0.15">
      <c r="B50" s="1251" t="s">
        <v>39</v>
      </c>
      <c r="C50" s="1252"/>
      <c r="D50" s="112"/>
      <c r="E50" s="1246" t="s">
        <v>40</v>
      </c>
      <c r="F50" s="1246"/>
      <c r="G50" s="1246"/>
      <c r="H50" s="1247"/>
      <c r="I50" s="107">
        <v>18469</v>
      </c>
      <c r="J50" s="108">
        <v>9155</v>
      </c>
      <c r="K50" s="108">
        <v>11497</v>
      </c>
      <c r="L50" s="108">
        <v>29836</v>
      </c>
      <c r="M50" s="109">
        <v>19220</v>
      </c>
    </row>
    <row r="51" spans="2:13" ht="27.75" customHeight="1" x14ac:dyDescent="0.15">
      <c r="B51" s="1240"/>
      <c r="C51" s="1241"/>
      <c r="D51" s="106"/>
      <c r="E51" s="1246" t="s">
        <v>41</v>
      </c>
      <c r="F51" s="1246"/>
      <c r="G51" s="1246"/>
      <c r="H51" s="1247"/>
      <c r="I51" s="107">
        <v>20966</v>
      </c>
      <c r="J51" s="108">
        <v>20244</v>
      </c>
      <c r="K51" s="108">
        <v>22256</v>
      </c>
      <c r="L51" s="108">
        <v>21414</v>
      </c>
      <c r="M51" s="109">
        <v>21172</v>
      </c>
    </row>
    <row r="52" spans="2:13" ht="27.75" customHeight="1" x14ac:dyDescent="0.15">
      <c r="B52" s="1242"/>
      <c r="C52" s="1243"/>
      <c r="D52" s="106"/>
      <c r="E52" s="1246" t="s">
        <v>42</v>
      </c>
      <c r="F52" s="1246"/>
      <c r="G52" s="1246"/>
      <c r="H52" s="1247"/>
      <c r="I52" s="107">
        <v>41007</v>
      </c>
      <c r="J52" s="108">
        <v>41095</v>
      </c>
      <c r="K52" s="108">
        <v>41664</v>
      </c>
      <c r="L52" s="108">
        <v>41293</v>
      </c>
      <c r="M52" s="109">
        <v>40327</v>
      </c>
    </row>
    <row r="53" spans="2:13" ht="27.75" customHeight="1" thickBot="1" x14ac:dyDescent="0.2">
      <c r="B53" s="1253" t="s">
        <v>43</v>
      </c>
      <c r="C53" s="1254"/>
      <c r="D53" s="113"/>
      <c r="E53" s="1255" t="s">
        <v>44</v>
      </c>
      <c r="F53" s="1255"/>
      <c r="G53" s="1255"/>
      <c r="H53" s="1256"/>
      <c r="I53" s="114">
        <v>36663</v>
      </c>
      <c r="J53" s="115">
        <v>33900</v>
      </c>
      <c r="K53" s="115">
        <v>28934</v>
      </c>
      <c r="L53" s="115">
        <v>6967</v>
      </c>
      <c r="M53" s="116">
        <v>15892</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6mT8eC/hgLmAmIPTUWlUr3MkcIB8hkEfLVFjfuYFOFdGBZ50PeNxfD0d0Y0BVh3EesCTUMdf1aH5mhmF4V+yeg==" saltValue="0EHudo/ghXoR8Sg72xEO7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election activeCell="D5" sqref="D5"/>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568</v>
      </c>
      <c r="G54" s="125" t="s">
        <v>569</v>
      </c>
      <c r="H54" s="126" t="s">
        <v>570</v>
      </c>
    </row>
    <row r="55" spans="2:8" ht="52.5" customHeight="1" x14ac:dyDescent="0.15">
      <c r="B55" s="127"/>
      <c r="C55" s="1265" t="s">
        <v>47</v>
      </c>
      <c r="D55" s="1265"/>
      <c r="E55" s="1266"/>
      <c r="F55" s="128">
        <v>1376</v>
      </c>
      <c r="G55" s="128">
        <v>1590</v>
      </c>
      <c r="H55" s="129">
        <v>1859</v>
      </c>
    </row>
    <row r="56" spans="2:8" ht="52.5" customHeight="1" x14ac:dyDescent="0.15">
      <c r="B56" s="130"/>
      <c r="C56" s="1267" t="s">
        <v>48</v>
      </c>
      <c r="D56" s="1267"/>
      <c r="E56" s="1268"/>
      <c r="F56" s="131">
        <v>2518</v>
      </c>
      <c r="G56" s="131">
        <v>686</v>
      </c>
      <c r="H56" s="132">
        <v>566</v>
      </c>
    </row>
    <row r="57" spans="2:8" ht="53.25" customHeight="1" x14ac:dyDescent="0.15">
      <c r="B57" s="130"/>
      <c r="C57" s="1269" t="s">
        <v>49</v>
      </c>
      <c r="D57" s="1269"/>
      <c r="E57" s="1270"/>
      <c r="F57" s="133">
        <v>6699</v>
      </c>
      <c r="G57" s="133">
        <v>26443</v>
      </c>
      <c r="H57" s="134">
        <v>15555</v>
      </c>
    </row>
    <row r="58" spans="2:8" ht="45.75" customHeight="1" x14ac:dyDescent="0.15">
      <c r="B58" s="135"/>
      <c r="C58" s="1257" t="s">
        <v>607</v>
      </c>
      <c r="D58" s="1258"/>
      <c r="E58" s="1259"/>
      <c r="F58" s="136">
        <v>4057</v>
      </c>
      <c r="G58" s="136">
        <v>16310</v>
      </c>
      <c r="H58" s="137">
        <v>6312</v>
      </c>
    </row>
    <row r="59" spans="2:8" ht="45.75" customHeight="1" x14ac:dyDescent="0.15">
      <c r="B59" s="135"/>
      <c r="C59" s="1257" t="s">
        <v>608</v>
      </c>
      <c r="D59" s="1258"/>
      <c r="E59" s="1259"/>
      <c r="F59" s="136">
        <v>521</v>
      </c>
      <c r="G59" s="136">
        <v>4907</v>
      </c>
      <c r="H59" s="137">
        <v>4166</v>
      </c>
    </row>
    <row r="60" spans="2:8" ht="45.75" customHeight="1" x14ac:dyDescent="0.15">
      <c r="B60" s="135"/>
      <c r="C60" s="1257" t="s">
        <v>609</v>
      </c>
      <c r="D60" s="1258"/>
      <c r="E60" s="1259"/>
      <c r="F60" s="136">
        <v>264</v>
      </c>
      <c r="G60" s="136">
        <v>2215</v>
      </c>
      <c r="H60" s="137">
        <v>1970</v>
      </c>
    </row>
    <row r="61" spans="2:8" ht="45.75" customHeight="1" x14ac:dyDescent="0.15">
      <c r="B61" s="135"/>
      <c r="C61" s="1257" t="s">
        <v>610</v>
      </c>
      <c r="D61" s="1258"/>
      <c r="E61" s="1259"/>
      <c r="F61" s="136">
        <v>484</v>
      </c>
      <c r="G61" s="136">
        <v>922</v>
      </c>
      <c r="H61" s="137">
        <v>986</v>
      </c>
    </row>
    <row r="62" spans="2:8" ht="45.75" customHeight="1" thickBot="1" x14ac:dyDescent="0.2">
      <c r="B62" s="138"/>
      <c r="C62" s="1260" t="s">
        <v>611</v>
      </c>
      <c r="D62" s="1261"/>
      <c r="E62" s="1262"/>
      <c r="F62" s="139">
        <v>266</v>
      </c>
      <c r="G62" s="139">
        <v>542</v>
      </c>
      <c r="H62" s="140">
        <v>553</v>
      </c>
    </row>
    <row r="63" spans="2:8" ht="52.5" customHeight="1" thickBot="1" x14ac:dyDescent="0.2">
      <c r="B63" s="141"/>
      <c r="C63" s="1263" t="s">
        <v>50</v>
      </c>
      <c r="D63" s="1263"/>
      <c r="E63" s="1264"/>
      <c r="F63" s="142">
        <v>10594</v>
      </c>
      <c r="G63" s="142">
        <v>28719</v>
      </c>
      <c r="H63" s="143">
        <v>17980</v>
      </c>
    </row>
    <row r="64" spans="2:8" ht="15" customHeight="1" x14ac:dyDescent="0.15"/>
  </sheetData>
  <sheetProtection algorithmName="SHA-512" hashValue="dFglgXh0ZAcZkaNDgldgmBFUTm6rMpVbLaoOP6jFbzgZ8uLQP6adyk7TAo4zEX5qwOdDVdCnZmyLjYL1LwcFkQ==" saltValue="Z+r+orB/MpJp3uQuARCJc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621</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621</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622</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623</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624</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625</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566</v>
      </c>
      <c r="BQ50" s="1305"/>
      <c r="BR50" s="1305"/>
      <c r="BS50" s="1305"/>
      <c r="BT50" s="1305"/>
      <c r="BU50" s="1305"/>
      <c r="BV50" s="1305"/>
      <c r="BW50" s="1305"/>
      <c r="BX50" s="1305" t="s">
        <v>567</v>
      </c>
      <c r="BY50" s="1305"/>
      <c r="BZ50" s="1305"/>
      <c r="CA50" s="1305"/>
      <c r="CB50" s="1305"/>
      <c r="CC50" s="1305"/>
      <c r="CD50" s="1305"/>
      <c r="CE50" s="1305"/>
      <c r="CF50" s="1305" t="s">
        <v>568</v>
      </c>
      <c r="CG50" s="1305"/>
      <c r="CH50" s="1305"/>
      <c r="CI50" s="1305"/>
      <c r="CJ50" s="1305"/>
      <c r="CK50" s="1305"/>
      <c r="CL50" s="1305"/>
      <c r="CM50" s="1305"/>
      <c r="CN50" s="1305" t="s">
        <v>569</v>
      </c>
      <c r="CO50" s="1305"/>
      <c r="CP50" s="1305"/>
      <c r="CQ50" s="1305"/>
      <c r="CR50" s="1305"/>
      <c r="CS50" s="1305"/>
      <c r="CT50" s="1305"/>
      <c r="CU50" s="1305"/>
      <c r="CV50" s="1305" t="s">
        <v>570</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626</v>
      </c>
      <c r="AO51" s="1309"/>
      <c r="AP51" s="1309"/>
      <c r="AQ51" s="1309"/>
      <c r="AR51" s="1309"/>
      <c r="AS51" s="1309"/>
      <c r="AT51" s="1309"/>
      <c r="AU51" s="1309"/>
      <c r="AV51" s="1309"/>
      <c r="AW51" s="1309"/>
      <c r="AX51" s="1309"/>
      <c r="AY51" s="1309"/>
      <c r="AZ51" s="1309"/>
      <c r="BA51" s="1309"/>
      <c r="BB51" s="1309" t="s">
        <v>627</v>
      </c>
      <c r="BC51" s="1309"/>
      <c r="BD51" s="1309"/>
      <c r="BE51" s="1309"/>
      <c r="BF51" s="1309"/>
      <c r="BG51" s="1309"/>
      <c r="BH51" s="1309"/>
      <c r="BI51" s="1309"/>
      <c r="BJ51" s="1309"/>
      <c r="BK51" s="1309"/>
      <c r="BL51" s="1309"/>
      <c r="BM51" s="1309"/>
      <c r="BN51" s="1309"/>
      <c r="BO51" s="1309"/>
      <c r="BP51" s="1310"/>
      <c r="BQ51" s="1311"/>
      <c r="BR51" s="1311"/>
      <c r="BS51" s="1311"/>
      <c r="BT51" s="1311"/>
      <c r="BU51" s="1311"/>
      <c r="BV51" s="1311"/>
      <c r="BW51" s="1311"/>
      <c r="BX51" s="1311">
        <v>176.2</v>
      </c>
      <c r="BY51" s="1311"/>
      <c r="BZ51" s="1311"/>
      <c r="CA51" s="1311"/>
      <c r="CB51" s="1311"/>
      <c r="CC51" s="1311"/>
      <c r="CD51" s="1311"/>
      <c r="CE51" s="1311"/>
      <c r="CF51" s="1311">
        <v>149.1</v>
      </c>
      <c r="CG51" s="1311"/>
      <c r="CH51" s="1311"/>
      <c r="CI51" s="1311"/>
      <c r="CJ51" s="1311"/>
      <c r="CK51" s="1311"/>
      <c r="CL51" s="1311"/>
      <c r="CM51" s="1311"/>
      <c r="CN51" s="1310"/>
      <c r="CO51" s="1311"/>
      <c r="CP51" s="1311"/>
      <c r="CQ51" s="1311"/>
      <c r="CR51" s="1311"/>
      <c r="CS51" s="1311"/>
      <c r="CT51" s="1311"/>
      <c r="CU51" s="1311"/>
      <c r="CV51" s="1310"/>
      <c r="CW51" s="1311"/>
      <c r="CX51" s="1311"/>
      <c r="CY51" s="1311"/>
      <c r="CZ51" s="1311"/>
      <c r="DA51" s="1311"/>
      <c r="DB51" s="1311"/>
      <c r="DC51" s="1311"/>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628</v>
      </c>
      <c r="BC53" s="1309"/>
      <c r="BD53" s="1309"/>
      <c r="BE53" s="1309"/>
      <c r="BF53" s="1309"/>
      <c r="BG53" s="1309"/>
      <c r="BH53" s="1309"/>
      <c r="BI53" s="1309"/>
      <c r="BJ53" s="1309"/>
      <c r="BK53" s="1309"/>
      <c r="BL53" s="1309"/>
      <c r="BM53" s="1309"/>
      <c r="BN53" s="1309"/>
      <c r="BO53" s="1309"/>
      <c r="BP53" s="1310"/>
      <c r="BQ53" s="1311"/>
      <c r="BR53" s="1311"/>
      <c r="BS53" s="1311"/>
      <c r="BT53" s="1311"/>
      <c r="BU53" s="1311"/>
      <c r="BV53" s="1311"/>
      <c r="BW53" s="1311"/>
      <c r="BX53" s="1311">
        <v>55</v>
      </c>
      <c r="BY53" s="1311"/>
      <c r="BZ53" s="1311"/>
      <c r="CA53" s="1311"/>
      <c r="CB53" s="1311"/>
      <c r="CC53" s="1311"/>
      <c r="CD53" s="1311"/>
      <c r="CE53" s="1311"/>
      <c r="CF53" s="1311">
        <v>56.9</v>
      </c>
      <c r="CG53" s="1311"/>
      <c r="CH53" s="1311"/>
      <c r="CI53" s="1311"/>
      <c r="CJ53" s="1311"/>
      <c r="CK53" s="1311"/>
      <c r="CL53" s="1311"/>
      <c r="CM53" s="1311"/>
      <c r="CN53" s="1310"/>
      <c r="CO53" s="1311"/>
      <c r="CP53" s="1311"/>
      <c r="CQ53" s="1311"/>
      <c r="CR53" s="1311"/>
      <c r="CS53" s="1311"/>
      <c r="CT53" s="1311"/>
      <c r="CU53" s="1311"/>
      <c r="CV53" s="1310"/>
      <c r="CW53" s="1311"/>
      <c r="CX53" s="1311"/>
      <c r="CY53" s="1311"/>
      <c r="CZ53" s="1311"/>
      <c r="DA53" s="1311"/>
      <c r="DB53" s="1311"/>
      <c r="DC53" s="1311"/>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1288"/>
      <c r="B55" s="1280"/>
      <c r="G55" s="1299"/>
      <c r="H55" s="1299"/>
      <c r="I55" s="1299"/>
      <c r="J55" s="1299"/>
      <c r="K55" s="1308"/>
      <c r="L55" s="1308"/>
      <c r="M55" s="1308"/>
      <c r="N55" s="1308"/>
      <c r="AN55" s="1305" t="s">
        <v>629</v>
      </c>
      <c r="AO55" s="1305"/>
      <c r="AP55" s="1305"/>
      <c r="AQ55" s="1305"/>
      <c r="AR55" s="1305"/>
      <c r="AS55" s="1305"/>
      <c r="AT55" s="1305"/>
      <c r="AU55" s="1305"/>
      <c r="AV55" s="1305"/>
      <c r="AW55" s="1305"/>
      <c r="AX55" s="1305"/>
      <c r="AY55" s="1305"/>
      <c r="AZ55" s="1305"/>
      <c r="BA55" s="1305"/>
      <c r="BB55" s="1309" t="s">
        <v>627</v>
      </c>
      <c r="BC55" s="1309"/>
      <c r="BD55" s="1309"/>
      <c r="BE55" s="1309"/>
      <c r="BF55" s="1309"/>
      <c r="BG55" s="1309"/>
      <c r="BH55" s="1309"/>
      <c r="BI55" s="1309"/>
      <c r="BJ55" s="1309"/>
      <c r="BK55" s="1309"/>
      <c r="BL55" s="1309"/>
      <c r="BM55" s="1309"/>
      <c r="BN55" s="1309"/>
      <c r="BO55" s="1309"/>
      <c r="BP55" s="1310"/>
      <c r="BQ55" s="1311"/>
      <c r="BR55" s="1311"/>
      <c r="BS55" s="1311"/>
      <c r="BT55" s="1311"/>
      <c r="BU55" s="1311"/>
      <c r="BV55" s="1311"/>
      <c r="BW55" s="1311"/>
      <c r="BX55" s="1311">
        <v>15</v>
      </c>
      <c r="BY55" s="1311"/>
      <c r="BZ55" s="1311"/>
      <c r="CA55" s="1311"/>
      <c r="CB55" s="1311"/>
      <c r="CC55" s="1311"/>
      <c r="CD55" s="1311"/>
      <c r="CE55" s="1311"/>
      <c r="CF55" s="1311">
        <v>12.2</v>
      </c>
      <c r="CG55" s="1311"/>
      <c r="CH55" s="1311"/>
      <c r="CI55" s="1311"/>
      <c r="CJ55" s="1311"/>
      <c r="CK55" s="1311"/>
      <c r="CL55" s="1311"/>
      <c r="CM55" s="1311"/>
      <c r="CN55" s="1310"/>
      <c r="CO55" s="1311"/>
      <c r="CP55" s="1311"/>
      <c r="CQ55" s="1311"/>
      <c r="CR55" s="1311"/>
      <c r="CS55" s="1311"/>
      <c r="CT55" s="1311"/>
      <c r="CU55" s="1311"/>
      <c r="CV55" s="1310"/>
      <c r="CW55" s="1311"/>
      <c r="CX55" s="1311"/>
      <c r="CY55" s="1311"/>
      <c r="CZ55" s="1311"/>
      <c r="DA55" s="1311"/>
      <c r="DB55" s="1311"/>
      <c r="DC55" s="1311"/>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1288" customFormat="1" x14ac:dyDescent="0.15">
      <c r="B57" s="1312"/>
      <c r="G57" s="1299"/>
      <c r="H57" s="1299"/>
      <c r="I57" s="1313"/>
      <c r="J57" s="1313"/>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628</v>
      </c>
      <c r="BC57" s="1309"/>
      <c r="BD57" s="1309"/>
      <c r="BE57" s="1309"/>
      <c r="BF57" s="1309"/>
      <c r="BG57" s="1309"/>
      <c r="BH57" s="1309"/>
      <c r="BI57" s="1309"/>
      <c r="BJ57" s="1309"/>
      <c r="BK57" s="1309"/>
      <c r="BL57" s="1309"/>
      <c r="BM57" s="1309"/>
      <c r="BN57" s="1309"/>
      <c r="BO57" s="1309"/>
      <c r="BP57" s="1310"/>
      <c r="BQ57" s="1311"/>
      <c r="BR57" s="1311"/>
      <c r="BS57" s="1311"/>
      <c r="BT57" s="1311"/>
      <c r="BU57" s="1311"/>
      <c r="BV57" s="1311"/>
      <c r="BW57" s="1311"/>
      <c r="BX57" s="1311">
        <v>60.1</v>
      </c>
      <c r="BY57" s="1311"/>
      <c r="BZ57" s="1311"/>
      <c r="CA57" s="1311"/>
      <c r="CB57" s="1311"/>
      <c r="CC57" s="1311"/>
      <c r="CD57" s="1311"/>
      <c r="CE57" s="1311"/>
      <c r="CF57" s="1311">
        <v>61.2</v>
      </c>
      <c r="CG57" s="1311"/>
      <c r="CH57" s="1311"/>
      <c r="CI57" s="1311"/>
      <c r="CJ57" s="1311"/>
      <c r="CK57" s="1311"/>
      <c r="CL57" s="1311"/>
      <c r="CM57" s="1311"/>
      <c r="CN57" s="1310"/>
      <c r="CO57" s="1311"/>
      <c r="CP57" s="1311"/>
      <c r="CQ57" s="1311"/>
      <c r="CR57" s="1311"/>
      <c r="CS57" s="1311"/>
      <c r="CT57" s="1311"/>
      <c r="CU57" s="1311"/>
      <c r="CV57" s="1310"/>
      <c r="CW57" s="1311"/>
      <c r="CX57" s="1311"/>
      <c r="CY57" s="1311"/>
      <c r="CZ57" s="1311"/>
      <c r="DA57" s="1311"/>
      <c r="DB57" s="1311"/>
      <c r="DC57" s="1311"/>
      <c r="DD57" s="1314"/>
      <c r="DE57" s="1312"/>
    </row>
    <row r="58" spans="1:109" s="1288" customFormat="1" x14ac:dyDescent="0.15">
      <c r="A58" s="1273"/>
      <c r="B58" s="1312"/>
      <c r="G58" s="1299"/>
      <c r="H58" s="1299"/>
      <c r="I58" s="1313"/>
      <c r="J58" s="1313"/>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1314"/>
      <c r="DE58" s="1312"/>
    </row>
    <row r="59" spans="1:109" s="1288" customFormat="1" x14ac:dyDescent="0.15">
      <c r="A59" s="1273"/>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8" customFormat="1" x14ac:dyDescent="0.15">
      <c r="A60" s="1273"/>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8" customFormat="1" x14ac:dyDescent="0.15">
      <c r="A61" s="1273"/>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20" t="s">
        <v>630</v>
      </c>
    </row>
    <row r="64" spans="1:109" x14ac:dyDescent="0.15">
      <c r="B64" s="1280"/>
      <c r="G64" s="1287"/>
      <c r="I64" s="1321"/>
      <c r="J64" s="1321"/>
      <c r="K64" s="1321"/>
      <c r="L64" s="1321"/>
      <c r="M64" s="1321"/>
      <c r="N64" s="1322"/>
      <c r="AM64" s="1287"/>
      <c r="AN64" s="1287" t="s">
        <v>623</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631</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1280"/>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1280"/>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1280"/>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1280"/>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1280"/>
      <c r="H70" s="1331"/>
      <c r="I70" s="1331"/>
      <c r="J70" s="1332"/>
      <c r="K70" s="1332"/>
      <c r="L70" s="1333"/>
      <c r="M70" s="1332"/>
      <c r="N70" s="1333"/>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34"/>
      <c r="I71" s="1335"/>
      <c r="J71" s="1332"/>
      <c r="K71" s="1332"/>
      <c r="L71" s="1333"/>
      <c r="M71" s="1332"/>
      <c r="N71" s="1333"/>
      <c r="AM71" s="1334"/>
      <c r="AN71" s="1273" t="s">
        <v>625</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566</v>
      </c>
      <c r="BQ72" s="1305"/>
      <c r="BR72" s="1305"/>
      <c r="BS72" s="1305"/>
      <c r="BT72" s="1305"/>
      <c r="BU72" s="1305"/>
      <c r="BV72" s="1305"/>
      <c r="BW72" s="1305"/>
      <c r="BX72" s="1305" t="s">
        <v>567</v>
      </c>
      <c r="BY72" s="1305"/>
      <c r="BZ72" s="1305"/>
      <c r="CA72" s="1305"/>
      <c r="CB72" s="1305"/>
      <c r="CC72" s="1305"/>
      <c r="CD72" s="1305"/>
      <c r="CE72" s="1305"/>
      <c r="CF72" s="1305" t="s">
        <v>568</v>
      </c>
      <c r="CG72" s="1305"/>
      <c r="CH72" s="1305"/>
      <c r="CI72" s="1305"/>
      <c r="CJ72" s="1305"/>
      <c r="CK72" s="1305"/>
      <c r="CL72" s="1305"/>
      <c r="CM72" s="1305"/>
      <c r="CN72" s="1305" t="s">
        <v>569</v>
      </c>
      <c r="CO72" s="1305"/>
      <c r="CP72" s="1305"/>
      <c r="CQ72" s="1305"/>
      <c r="CR72" s="1305"/>
      <c r="CS72" s="1305"/>
      <c r="CT72" s="1305"/>
      <c r="CU72" s="1305"/>
      <c r="CV72" s="1305" t="s">
        <v>570</v>
      </c>
      <c r="CW72" s="1305"/>
      <c r="CX72" s="1305"/>
      <c r="CY72" s="1305"/>
      <c r="CZ72" s="1305"/>
      <c r="DA72" s="1305"/>
      <c r="DB72" s="1305"/>
      <c r="DC72" s="1305"/>
    </row>
    <row r="73" spans="2:107" x14ac:dyDescent="0.15">
      <c r="B73" s="1280"/>
      <c r="G73" s="1306"/>
      <c r="H73" s="1306"/>
      <c r="I73" s="1306"/>
      <c r="J73" s="1306"/>
      <c r="K73" s="1336"/>
      <c r="L73" s="1336"/>
      <c r="M73" s="1336"/>
      <c r="N73" s="1336"/>
      <c r="AM73" s="1298"/>
      <c r="AN73" s="1309" t="s">
        <v>626</v>
      </c>
      <c r="AO73" s="1309"/>
      <c r="AP73" s="1309"/>
      <c r="AQ73" s="1309"/>
      <c r="AR73" s="1309"/>
      <c r="AS73" s="1309"/>
      <c r="AT73" s="1309"/>
      <c r="AU73" s="1309"/>
      <c r="AV73" s="1309"/>
      <c r="AW73" s="1309"/>
      <c r="AX73" s="1309"/>
      <c r="AY73" s="1309"/>
      <c r="AZ73" s="1309"/>
      <c r="BA73" s="1309"/>
      <c r="BB73" s="1309" t="s">
        <v>627</v>
      </c>
      <c r="BC73" s="1309"/>
      <c r="BD73" s="1309"/>
      <c r="BE73" s="1309"/>
      <c r="BF73" s="1309"/>
      <c r="BG73" s="1309"/>
      <c r="BH73" s="1309"/>
      <c r="BI73" s="1309"/>
      <c r="BJ73" s="1309"/>
      <c r="BK73" s="1309"/>
      <c r="BL73" s="1309"/>
      <c r="BM73" s="1309"/>
      <c r="BN73" s="1309"/>
      <c r="BO73" s="1309"/>
      <c r="BP73" s="1311">
        <v>191.6</v>
      </c>
      <c r="BQ73" s="1311"/>
      <c r="BR73" s="1311"/>
      <c r="BS73" s="1311"/>
      <c r="BT73" s="1311"/>
      <c r="BU73" s="1311"/>
      <c r="BV73" s="1311"/>
      <c r="BW73" s="1311"/>
      <c r="BX73" s="1311">
        <v>176.2</v>
      </c>
      <c r="BY73" s="1311"/>
      <c r="BZ73" s="1311"/>
      <c r="CA73" s="1311"/>
      <c r="CB73" s="1311"/>
      <c r="CC73" s="1311"/>
      <c r="CD73" s="1311"/>
      <c r="CE73" s="1311"/>
      <c r="CF73" s="1311">
        <v>149.1</v>
      </c>
      <c r="CG73" s="1311"/>
      <c r="CH73" s="1311"/>
      <c r="CI73" s="1311"/>
      <c r="CJ73" s="1311"/>
      <c r="CK73" s="1311"/>
      <c r="CL73" s="1311"/>
      <c r="CM73" s="1311"/>
      <c r="CN73" s="1311">
        <v>35.700000000000003</v>
      </c>
      <c r="CO73" s="1311"/>
      <c r="CP73" s="1311"/>
      <c r="CQ73" s="1311"/>
      <c r="CR73" s="1311"/>
      <c r="CS73" s="1311"/>
      <c r="CT73" s="1311"/>
      <c r="CU73" s="1311"/>
      <c r="CV73" s="1311">
        <v>79.3</v>
      </c>
      <c r="CW73" s="1311"/>
      <c r="CX73" s="1311"/>
      <c r="CY73" s="1311"/>
      <c r="CZ73" s="1311"/>
      <c r="DA73" s="1311"/>
      <c r="DB73" s="1311"/>
      <c r="DC73" s="1311"/>
    </row>
    <row r="74" spans="2:107" x14ac:dyDescent="0.15">
      <c r="B74" s="1280"/>
      <c r="G74" s="1306"/>
      <c r="H74" s="1306"/>
      <c r="I74" s="1306"/>
      <c r="J74" s="1306"/>
      <c r="K74" s="1336"/>
      <c r="L74" s="1336"/>
      <c r="M74" s="1336"/>
      <c r="N74" s="1336"/>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632</v>
      </c>
      <c r="BC75" s="1309"/>
      <c r="BD75" s="1309"/>
      <c r="BE75" s="1309"/>
      <c r="BF75" s="1309"/>
      <c r="BG75" s="1309"/>
      <c r="BH75" s="1309"/>
      <c r="BI75" s="1309"/>
      <c r="BJ75" s="1309"/>
      <c r="BK75" s="1309"/>
      <c r="BL75" s="1309"/>
      <c r="BM75" s="1309"/>
      <c r="BN75" s="1309"/>
      <c r="BO75" s="1309"/>
      <c r="BP75" s="1311">
        <v>22.4</v>
      </c>
      <c r="BQ75" s="1311"/>
      <c r="BR75" s="1311"/>
      <c r="BS75" s="1311"/>
      <c r="BT75" s="1311"/>
      <c r="BU75" s="1311"/>
      <c r="BV75" s="1311"/>
      <c r="BW75" s="1311"/>
      <c r="BX75" s="1311">
        <v>20.9</v>
      </c>
      <c r="BY75" s="1311"/>
      <c r="BZ75" s="1311"/>
      <c r="CA75" s="1311"/>
      <c r="CB75" s="1311"/>
      <c r="CC75" s="1311"/>
      <c r="CD75" s="1311"/>
      <c r="CE75" s="1311"/>
      <c r="CF75" s="1311">
        <v>18.2</v>
      </c>
      <c r="CG75" s="1311"/>
      <c r="CH75" s="1311"/>
      <c r="CI75" s="1311"/>
      <c r="CJ75" s="1311"/>
      <c r="CK75" s="1311"/>
      <c r="CL75" s="1311"/>
      <c r="CM75" s="1311"/>
      <c r="CN75" s="1311">
        <v>16</v>
      </c>
      <c r="CO75" s="1311"/>
      <c r="CP75" s="1311"/>
      <c r="CQ75" s="1311"/>
      <c r="CR75" s="1311"/>
      <c r="CS75" s="1311"/>
      <c r="CT75" s="1311"/>
      <c r="CU75" s="1311"/>
      <c r="CV75" s="1311">
        <v>13.5</v>
      </c>
      <c r="CW75" s="1311"/>
      <c r="CX75" s="1311"/>
      <c r="CY75" s="1311"/>
      <c r="CZ75" s="1311"/>
      <c r="DA75" s="1311"/>
      <c r="DB75" s="1311"/>
      <c r="DC75" s="1311"/>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1280"/>
      <c r="G77" s="1299"/>
      <c r="H77" s="1299"/>
      <c r="I77" s="1299"/>
      <c r="J77" s="1299"/>
      <c r="K77" s="1336"/>
      <c r="L77" s="1336"/>
      <c r="M77" s="1336"/>
      <c r="N77" s="1336"/>
      <c r="AN77" s="1305" t="s">
        <v>629</v>
      </c>
      <c r="AO77" s="1305"/>
      <c r="AP77" s="1305"/>
      <c r="AQ77" s="1305"/>
      <c r="AR77" s="1305"/>
      <c r="AS77" s="1305"/>
      <c r="AT77" s="1305"/>
      <c r="AU77" s="1305"/>
      <c r="AV77" s="1305"/>
      <c r="AW77" s="1305"/>
      <c r="AX77" s="1305"/>
      <c r="AY77" s="1305"/>
      <c r="AZ77" s="1305"/>
      <c r="BA77" s="1305"/>
      <c r="BB77" s="1309" t="s">
        <v>627</v>
      </c>
      <c r="BC77" s="1309"/>
      <c r="BD77" s="1309"/>
      <c r="BE77" s="1309"/>
      <c r="BF77" s="1309"/>
      <c r="BG77" s="1309"/>
      <c r="BH77" s="1309"/>
      <c r="BI77" s="1309"/>
      <c r="BJ77" s="1309"/>
      <c r="BK77" s="1309"/>
      <c r="BL77" s="1309"/>
      <c r="BM77" s="1309"/>
      <c r="BN77" s="1309"/>
      <c r="BO77" s="1309"/>
      <c r="BP77" s="1311">
        <v>17.8</v>
      </c>
      <c r="BQ77" s="1311"/>
      <c r="BR77" s="1311"/>
      <c r="BS77" s="1311"/>
      <c r="BT77" s="1311"/>
      <c r="BU77" s="1311"/>
      <c r="BV77" s="1311"/>
      <c r="BW77" s="1311"/>
      <c r="BX77" s="1311">
        <v>15</v>
      </c>
      <c r="BY77" s="1311"/>
      <c r="BZ77" s="1311"/>
      <c r="CA77" s="1311"/>
      <c r="CB77" s="1311"/>
      <c r="CC77" s="1311"/>
      <c r="CD77" s="1311"/>
      <c r="CE77" s="1311"/>
      <c r="CF77" s="1311">
        <v>12.2</v>
      </c>
      <c r="CG77" s="1311"/>
      <c r="CH77" s="1311"/>
      <c r="CI77" s="1311"/>
      <c r="CJ77" s="1311"/>
      <c r="CK77" s="1311"/>
      <c r="CL77" s="1311"/>
      <c r="CM77" s="1311"/>
      <c r="CN77" s="1311">
        <v>5</v>
      </c>
      <c r="CO77" s="1311"/>
      <c r="CP77" s="1311"/>
      <c r="CQ77" s="1311"/>
      <c r="CR77" s="1311"/>
      <c r="CS77" s="1311"/>
      <c r="CT77" s="1311"/>
      <c r="CU77" s="1311"/>
      <c r="CV77" s="1311">
        <v>5.4</v>
      </c>
      <c r="CW77" s="1311"/>
      <c r="CX77" s="1311"/>
      <c r="CY77" s="1311"/>
      <c r="CZ77" s="1311"/>
      <c r="DA77" s="1311"/>
      <c r="DB77" s="1311"/>
      <c r="DC77" s="1311"/>
    </row>
    <row r="78" spans="2:107" x14ac:dyDescent="0.15">
      <c r="B78" s="1280"/>
      <c r="G78" s="1299"/>
      <c r="H78" s="1299"/>
      <c r="I78" s="1299"/>
      <c r="J78" s="1299"/>
      <c r="K78" s="1336"/>
      <c r="L78" s="1336"/>
      <c r="M78" s="1336"/>
      <c r="N78" s="1336"/>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1280"/>
      <c r="G79" s="1299"/>
      <c r="H79" s="1299"/>
      <c r="I79" s="1313"/>
      <c r="J79" s="1313"/>
      <c r="K79" s="1337"/>
      <c r="L79" s="1337"/>
      <c r="M79" s="1337"/>
      <c r="N79" s="1337"/>
      <c r="AN79" s="1305"/>
      <c r="AO79" s="1305"/>
      <c r="AP79" s="1305"/>
      <c r="AQ79" s="1305"/>
      <c r="AR79" s="1305"/>
      <c r="AS79" s="1305"/>
      <c r="AT79" s="1305"/>
      <c r="AU79" s="1305"/>
      <c r="AV79" s="1305"/>
      <c r="AW79" s="1305"/>
      <c r="AX79" s="1305"/>
      <c r="AY79" s="1305"/>
      <c r="AZ79" s="1305"/>
      <c r="BA79" s="1305"/>
      <c r="BB79" s="1309" t="s">
        <v>632</v>
      </c>
      <c r="BC79" s="1309"/>
      <c r="BD79" s="1309"/>
      <c r="BE79" s="1309"/>
      <c r="BF79" s="1309"/>
      <c r="BG79" s="1309"/>
      <c r="BH79" s="1309"/>
      <c r="BI79" s="1309"/>
      <c r="BJ79" s="1309"/>
      <c r="BK79" s="1309"/>
      <c r="BL79" s="1309"/>
      <c r="BM79" s="1309"/>
      <c r="BN79" s="1309"/>
      <c r="BO79" s="1309"/>
      <c r="BP79" s="1311">
        <v>5.3</v>
      </c>
      <c r="BQ79" s="1311"/>
      <c r="BR79" s="1311"/>
      <c r="BS79" s="1311"/>
      <c r="BT79" s="1311"/>
      <c r="BU79" s="1311"/>
      <c r="BV79" s="1311"/>
      <c r="BW79" s="1311"/>
      <c r="BX79" s="1311">
        <v>5</v>
      </c>
      <c r="BY79" s="1311"/>
      <c r="BZ79" s="1311"/>
      <c r="CA79" s="1311"/>
      <c r="CB79" s="1311"/>
      <c r="CC79" s="1311"/>
      <c r="CD79" s="1311"/>
      <c r="CE79" s="1311"/>
      <c r="CF79" s="1311">
        <v>4.8</v>
      </c>
      <c r="CG79" s="1311"/>
      <c r="CH79" s="1311"/>
      <c r="CI79" s="1311"/>
      <c r="CJ79" s="1311"/>
      <c r="CK79" s="1311"/>
      <c r="CL79" s="1311"/>
      <c r="CM79" s="1311"/>
      <c r="CN79" s="1311">
        <v>4.5</v>
      </c>
      <c r="CO79" s="1311"/>
      <c r="CP79" s="1311"/>
      <c r="CQ79" s="1311"/>
      <c r="CR79" s="1311"/>
      <c r="CS79" s="1311"/>
      <c r="CT79" s="1311"/>
      <c r="CU79" s="1311"/>
      <c r="CV79" s="1311">
        <v>4.2</v>
      </c>
      <c r="CW79" s="1311"/>
      <c r="CX79" s="1311"/>
      <c r="CY79" s="1311"/>
      <c r="CZ79" s="1311"/>
      <c r="DA79" s="1311"/>
      <c r="DB79" s="1311"/>
      <c r="DC79" s="1311"/>
    </row>
    <row r="80" spans="2:107" x14ac:dyDescent="0.15">
      <c r="B80" s="1280"/>
      <c r="G80" s="1299"/>
      <c r="H80" s="1299"/>
      <c r="I80" s="1313"/>
      <c r="J80" s="1313"/>
      <c r="K80" s="1337"/>
      <c r="L80" s="1337"/>
      <c r="M80" s="1337"/>
      <c r="N80" s="1337"/>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1280"/>
    </row>
    <row r="82" spans="2:109" ht="17.25" x14ac:dyDescent="0.15">
      <c r="B82" s="1280"/>
      <c r="K82" s="1338"/>
      <c r="L82" s="1338"/>
      <c r="M82" s="1338"/>
      <c r="N82" s="1338"/>
      <c r="AQ82" s="1338"/>
      <c r="AR82" s="1338"/>
      <c r="AS82" s="1338"/>
      <c r="AT82" s="1338"/>
      <c r="BC82" s="1338"/>
      <c r="BD82" s="1338"/>
      <c r="BE82" s="1338"/>
      <c r="BF82" s="1338"/>
      <c r="BO82" s="1338"/>
      <c r="BP82" s="1338"/>
      <c r="BQ82" s="1338"/>
      <c r="BR82" s="1338"/>
      <c r="CA82" s="1338"/>
      <c r="CB82" s="1338"/>
      <c r="CC82" s="1338"/>
      <c r="CD82" s="1338"/>
      <c r="CM82" s="1338"/>
      <c r="CN82" s="1338"/>
      <c r="CO82" s="1338"/>
      <c r="CP82" s="1338"/>
      <c r="CY82" s="1338"/>
      <c r="CZ82" s="1338"/>
      <c r="DA82" s="1338"/>
      <c r="DB82" s="1338"/>
      <c r="DC82" s="1338"/>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9"/>
      <c r="AQ87" s="1339"/>
      <c r="BC87" s="1339"/>
      <c r="BO87" s="1339"/>
      <c r="CA87" s="1339"/>
      <c r="CM87" s="1339"/>
      <c r="CY87" s="1339"/>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wkCj7jWk+xGu0ytWjNuT2XEyvclp9MqbVBXafIvyYLOvdCITrprEwJ7UOZTqMU8W3qeS9skgBrYEVXzzyuv/1w==" saltValue="RCMaAh0Pl5h5HE9QxNkkB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512</v>
      </c>
    </row>
  </sheetData>
  <sheetProtection algorithmName="SHA-512" hashValue="FCroRfepnRpdv7gh9Qz8scEVKOhYDLi+nxPHMhHrI3Ju5EVShIZ8FNqpBu/s5bhqGNBkHqWROhwZjMMk5JeHUg==" saltValue="ZOVqWQpGFp3pBmX3vAd/h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512</v>
      </c>
    </row>
  </sheetData>
  <sheetProtection algorithmName="SHA-512" hashValue="ugHgA/9g+nW76/2GwJgWjwoWJqx3OFfGc/t/Tk+X/S4AjDCziWZwDlmro3NSXiWg8HKry/Z2VGAd1xb5FqHk7g==" saltValue="Gpi4SID1Sd2FNuWiOr9ko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563</v>
      </c>
      <c r="G2" s="157"/>
      <c r="H2" s="158"/>
    </row>
    <row r="3" spans="1:8" x14ac:dyDescent="0.15">
      <c r="A3" s="154" t="s">
        <v>556</v>
      </c>
      <c r="B3" s="159"/>
      <c r="C3" s="160"/>
      <c r="D3" s="161">
        <v>21707</v>
      </c>
      <c r="E3" s="162"/>
      <c r="F3" s="163">
        <v>44267</v>
      </c>
      <c r="G3" s="164"/>
      <c r="H3" s="165"/>
    </row>
    <row r="4" spans="1:8" x14ac:dyDescent="0.15">
      <c r="A4" s="166"/>
      <c r="B4" s="167"/>
      <c r="C4" s="168"/>
      <c r="D4" s="169">
        <v>17528</v>
      </c>
      <c r="E4" s="170"/>
      <c r="F4" s="171">
        <v>26161</v>
      </c>
      <c r="G4" s="172"/>
      <c r="H4" s="173"/>
    </row>
    <row r="5" spans="1:8" x14ac:dyDescent="0.15">
      <c r="A5" s="154" t="s">
        <v>558</v>
      </c>
      <c r="B5" s="159"/>
      <c r="C5" s="160"/>
      <c r="D5" s="161">
        <v>28173</v>
      </c>
      <c r="E5" s="162"/>
      <c r="F5" s="163">
        <v>40879</v>
      </c>
      <c r="G5" s="164"/>
      <c r="H5" s="165"/>
    </row>
    <row r="6" spans="1:8" x14ac:dyDescent="0.15">
      <c r="A6" s="166"/>
      <c r="B6" s="167"/>
      <c r="C6" s="168"/>
      <c r="D6" s="169">
        <v>26397</v>
      </c>
      <c r="E6" s="170"/>
      <c r="F6" s="171">
        <v>24087</v>
      </c>
      <c r="G6" s="172"/>
      <c r="H6" s="173"/>
    </row>
    <row r="7" spans="1:8" x14ac:dyDescent="0.15">
      <c r="A7" s="154" t="s">
        <v>559</v>
      </c>
      <c r="B7" s="159"/>
      <c r="C7" s="160"/>
      <c r="D7" s="161">
        <v>46169</v>
      </c>
      <c r="E7" s="162"/>
      <c r="F7" s="163">
        <v>42651</v>
      </c>
      <c r="G7" s="164"/>
      <c r="H7" s="165"/>
    </row>
    <row r="8" spans="1:8" x14ac:dyDescent="0.15">
      <c r="A8" s="166"/>
      <c r="B8" s="167"/>
      <c r="C8" s="168"/>
      <c r="D8" s="169">
        <v>39449</v>
      </c>
      <c r="E8" s="170"/>
      <c r="F8" s="171">
        <v>22675</v>
      </c>
      <c r="G8" s="172"/>
      <c r="H8" s="173"/>
    </row>
    <row r="9" spans="1:8" x14ac:dyDescent="0.15">
      <c r="A9" s="154" t="s">
        <v>560</v>
      </c>
      <c r="B9" s="159"/>
      <c r="C9" s="160"/>
      <c r="D9" s="161">
        <v>48901</v>
      </c>
      <c r="E9" s="162"/>
      <c r="F9" s="163">
        <v>43226</v>
      </c>
      <c r="G9" s="164"/>
      <c r="H9" s="165"/>
    </row>
    <row r="10" spans="1:8" x14ac:dyDescent="0.15">
      <c r="A10" s="166"/>
      <c r="B10" s="167"/>
      <c r="C10" s="168"/>
      <c r="D10" s="169">
        <v>39462</v>
      </c>
      <c r="E10" s="170"/>
      <c r="F10" s="171">
        <v>22622</v>
      </c>
      <c r="G10" s="172"/>
      <c r="H10" s="173"/>
    </row>
    <row r="11" spans="1:8" x14ac:dyDescent="0.15">
      <c r="A11" s="154" t="s">
        <v>561</v>
      </c>
      <c r="B11" s="159"/>
      <c r="C11" s="160"/>
      <c r="D11" s="161">
        <v>57425</v>
      </c>
      <c r="E11" s="162"/>
      <c r="F11" s="163">
        <v>42836</v>
      </c>
      <c r="G11" s="164"/>
      <c r="H11" s="165"/>
    </row>
    <row r="12" spans="1:8" x14ac:dyDescent="0.15">
      <c r="A12" s="166"/>
      <c r="B12" s="167"/>
      <c r="C12" s="174"/>
      <c r="D12" s="169">
        <v>48853</v>
      </c>
      <c r="E12" s="170"/>
      <c r="F12" s="171">
        <v>22936</v>
      </c>
      <c r="G12" s="172"/>
      <c r="H12" s="173"/>
    </row>
    <row r="13" spans="1:8" x14ac:dyDescent="0.15">
      <c r="A13" s="154"/>
      <c r="B13" s="159"/>
      <c r="C13" s="175"/>
      <c r="D13" s="176">
        <v>40475</v>
      </c>
      <c r="E13" s="177"/>
      <c r="F13" s="178">
        <v>42772</v>
      </c>
      <c r="G13" s="179"/>
      <c r="H13" s="165"/>
    </row>
    <row r="14" spans="1:8" x14ac:dyDescent="0.15">
      <c r="A14" s="166"/>
      <c r="B14" s="167"/>
      <c r="C14" s="168"/>
      <c r="D14" s="169">
        <v>34338</v>
      </c>
      <c r="E14" s="170"/>
      <c r="F14" s="171">
        <v>23696</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0.24</v>
      </c>
      <c r="C19" s="180">
        <f>ROUND(VALUE(SUBSTITUTE(実質収支比率等に係る経年分析!G$48,"▲","-")),2)</f>
        <v>0.25</v>
      </c>
      <c r="D19" s="180">
        <f>ROUND(VALUE(SUBSTITUTE(実質収支比率等に係る経年分析!H$48,"▲","-")),2)</f>
        <v>0.25</v>
      </c>
      <c r="E19" s="180">
        <f>ROUND(VALUE(SUBSTITUTE(実質収支比率等に係る経年分析!I$48,"▲","-")),2)</f>
        <v>0.27</v>
      </c>
      <c r="F19" s="180">
        <f>ROUND(VALUE(SUBSTITUTE(実質収支比率等に係る経年分析!J$48,"▲","-")),2)</f>
        <v>0.56999999999999995</v>
      </c>
    </row>
    <row r="20" spans="1:11" x14ac:dyDescent="0.15">
      <c r="A20" s="180" t="s">
        <v>54</v>
      </c>
      <c r="B20" s="180">
        <f>ROUND(VALUE(SUBSTITUTE(実質収支比率等に係る経年分析!F$47,"▲","-")),2)</f>
        <v>5.97</v>
      </c>
      <c r="C20" s="180">
        <f>ROUND(VALUE(SUBSTITUTE(実質収支比率等に係る経年分析!G$47,"▲","-")),2)</f>
        <v>5.92</v>
      </c>
      <c r="D20" s="180">
        <f>ROUND(VALUE(SUBSTITUTE(実質収支比率等に係る経年分析!H$47,"▲","-")),2)</f>
        <v>6.1</v>
      </c>
      <c r="E20" s="180">
        <f>ROUND(VALUE(SUBSTITUTE(実質収支比率等に係る経年分析!I$47,"▲","-")),2)</f>
        <v>7.02</v>
      </c>
      <c r="F20" s="180">
        <f>ROUND(VALUE(SUBSTITUTE(実質収支比率等に係る経年分析!J$47,"▲","-")),2)</f>
        <v>7.99</v>
      </c>
    </row>
    <row r="21" spans="1:11" x14ac:dyDescent="0.15">
      <c r="A21" s="180" t="s">
        <v>55</v>
      </c>
      <c r="B21" s="180">
        <f>IF(ISNUMBER(VALUE(SUBSTITUTE(実質収支比率等に係る経年分析!F$49,"▲","-"))),ROUND(VALUE(SUBSTITUTE(実質収支比率等に係る経年分析!F$49,"▲","-")),2),NA())</f>
        <v>13.98</v>
      </c>
      <c r="C21" s="180">
        <f>IF(ISNUMBER(VALUE(SUBSTITUTE(実質収支比率等に係る経年分析!G$49,"▲","-"))),ROUND(VALUE(SUBSTITUTE(実質収支比率等に係る経年分析!G$49,"▲","-")),2),NA())</f>
        <v>45.39</v>
      </c>
      <c r="D21" s="180">
        <f>IF(ISNUMBER(VALUE(SUBSTITUTE(実質収支比率等に係る経年分析!H$49,"▲","-"))),ROUND(VALUE(SUBSTITUTE(実質収支比率等に係る経年分析!H$49,"▲","-")),2),NA())</f>
        <v>3.12</v>
      </c>
      <c r="E21" s="180">
        <f>IF(ISNUMBER(VALUE(SUBSTITUTE(実質収支比率等に係る経年分析!I$49,"▲","-"))),ROUND(VALUE(SUBSTITUTE(実質収支比率等に係る経年分析!I$49,"▲","-")),2),NA())</f>
        <v>10.18</v>
      </c>
      <c r="F21" s="180">
        <f>IF(ISNUMBER(VALUE(SUBSTITUTE(実質収支比率等に係る経年分析!J$49,"▲","-"))),ROUND(VALUE(SUBSTITUTE(実質収支比率等に係る経年分析!J$49,"▲","-")),2),NA())</f>
        <v>2.4900000000000002</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病院事業債管理特別会計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公共用地先行取得事業特別会計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1.21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1.08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0.41</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0.56999999999999995</v>
      </c>
    </row>
    <row r="34" spans="1:16" x14ac:dyDescent="0.15">
      <c r="A34" s="181" t="str">
        <f>IF(連結実質赤字比率に係る赤字・黒字の構成分析!C$36="",NA(),連結実質赤字比率に係る赤字・黒字の構成分析!C$36)</f>
        <v>下水道事業特別会計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1.1100000000000001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2.52</v>
      </c>
    </row>
    <row r="35" spans="1:16" x14ac:dyDescent="0.15">
      <c r="A35" s="181" t="str">
        <f>IF(連結実質赤字比率に係る赤字・黒字の構成分析!C$35="",NA(),連結実質赤字比率に係る赤字・黒字の構成分析!C$35)</f>
        <v>国民健康保険事業特別会計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0.81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1.57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1.76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2.5299999999999998</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4.82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5.74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6.07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2.19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3.02</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5947</v>
      </c>
      <c r="E42" s="182"/>
      <c r="F42" s="182"/>
      <c r="G42" s="182">
        <f>'実質公債費比率（分子）の構造'!L$52</f>
        <v>5526</v>
      </c>
      <c r="H42" s="182"/>
      <c r="I42" s="182"/>
      <c r="J42" s="182">
        <f>'実質公債費比率（分子）の構造'!M$52</f>
        <v>5655</v>
      </c>
      <c r="K42" s="182"/>
      <c r="L42" s="182"/>
      <c r="M42" s="182">
        <f>'実質公債費比率（分子）の構造'!N$52</f>
        <v>5567</v>
      </c>
      <c r="N42" s="182"/>
      <c r="O42" s="182"/>
      <c r="P42" s="182">
        <f>'実質公債費比率（分子）の構造'!O$52</f>
        <v>5539</v>
      </c>
    </row>
    <row r="43" spans="1:16" x14ac:dyDescent="0.15">
      <c r="A43" s="182" t="s">
        <v>63</v>
      </c>
      <c r="B43" s="182">
        <f>'実質公債費比率（分子）の構造'!K$51</f>
        <v>6</v>
      </c>
      <c r="C43" s="182"/>
      <c r="D43" s="182"/>
      <c r="E43" s="182">
        <f>'実質公債費比率（分子）の構造'!L$51</f>
        <v>1</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27</v>
      </c>
      <c r="C44" s="182"/>
      <c r="D44" s="182"/>
      <c r="E44" s="182">
        <f>'実質公債費比率（分子）の構造'!L$50</f>
        <v>28</v>
      </c>
      <c r="F44" s="182"/>
      <c r="G44" s="182"/>
      <c r="H44" s="182">
        <f>'実質公債費比率（分子）の構造'!M$50</f>
        <v>31</v>
      </c>
      <c r="I44" s="182"/>
      <c r="J44" s="182"/>
      <c r="K44" s="182">
        <f>'実質公債費比率（分子）の構造'!N$50</f>
        <v>31</v>
      </c>
      <c r="L44" s="182"/>
      <c r="M44" s="182"/>
      <c r="N44" s="182">
        <f>'実質公債費比率（分子）の構造'!O$50</f>
        <v>31</v>
      </c>
      <c r="O44" s="182"/>
      <c r="P44" s="182"/>
    </row>
    <row r="45" spans="1:16" x14ac:dyDescent="0.15">
      <c r="A45" s="182" t="s">
        <v>65</v>
      </c>
      <c r="B45" s="182">
        <f>'実質公債費比率（分子）の構造'!K$49</f>
        <v>5</v>
      </c>
      <c r="C45" s="182"/>
      <c r="D45" s="182"/>
      <c r="E45" s="182">
        <f>'実質公債費比率（分子）の構造'!L$49</f>
        <v>44</v>
      </c>
      <c r="F45" s="182"/>
      <c r="G45" s="182"/>
      <c r="H45" s="182">
        <f>'実質公債費比率（分子）の構造'!M$49</f>
        <v>67</v>
      </c>
      <c r="I45" s="182"/>
      <c r="J45" s="182"/>
      <c r="K45" s="182">
        <f>'実質公債費比率（分子）の構造'!N$49</f>
        <v>84</v>
      </c>
      <c r="L45" s="182"/>
      <c r="M45" s="182"/>
      <c r="N45" s="182">
        <f>'実質公債費比率（分子）の構造'!O$49</f>
        <v>84</v>
      </c>
      <c r="O45" s="182"/>
      <c r="P45" s="182"/>
    </row>
    <row r="46" spans="1:16" x14ac:dyDescent="0.15">
      <c r="A46" s="182" t="s">
        <v>66</v>
      </c>
      <c r="B46" s="182">
        <f>'実質公債費比率（分子）の構造'!K$48</f>
        <v>1253</v>
      </c>
      <c r="C46" s="182"/>
      <c r="D46" s="182"/>
      <c r="E46" s="182">
        <f>'実質公債費比率（分子）の構造'!L$48</f>
        <v>1301</v>
      </c>
      <c r="F46" s="182"/>
      <c r="G46" s="182"/>
      <c r="H46" s="182">
        <f>'実質公債費比率（分子）の構造'!M$48</f>
        <v>1320</v>
      </c>
      <c r="I46" s="182"/>
      <c r="J46" s="182"/>
      <c r="K46" s="182">
        <f>'実質公債費比率（分子）の構造'!N$48</f>
        <v>1352</v>
      </c>
      <c r="L46" s="182"/>
      <c r="M46" s="182"/>
      <c r="N46" s="182">
        <f>'実質公債費比率（分子）の構造'!O$48</f>
        <v>1378</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8690</v>
      </c>
      <c r="C49" s="182"/>
      <c r="D49" s="182"/>
      <c r="E49" s="182">
        <f>'実質公債費比率（分子）の構造'!L$45</f>
        <v>7792</v>
      </c>
      <c r="F49" s="182"/>
      <c r="G49" s="182"/>
      <c r="H49" s="182">
        <f>'実質公債費比率（分子）の構造'!M$45</f>
        <v>7107</v>
      </c>
      <c r="I49" s="182"/>
      <c r="J49" s="182"/>
      <c r="K49" s="182">
        <f>'実質公債費比率（分子）の構造'!N$45</f>
        <v>6922</v>
      </c>
      <c r="L49" s="182"/>
      <c r="M49" s="182"/>
      <c r="N49" s="182">
        <f>'実質公債費比率（分子）の構造'!O$45</f>
        <v>6341</v>
      </c>
      <c r="O49" s="182"/>
      <c r="P49" s="182"/>
    </row>
    <row r="50" spans="1:16" x14ac:dyDescent="0.15">
      <c r="A50" s="182" t="s">
        <v>70</v>
      </c>
      <c r="B50" s="182" t="e">
        <f>NA()</f>
        <v>#N/A</v>
      </c>
      <c r="C50" s="182">
        <f>IF(ISNUMBER('実質公債費比率（分子）の構造'!K$53),'実質公債費比率（分子）の構造'!K$53,NA())</f>
        <v>4034</v>
      </c>
      <c r="D50" s="182" t="e">
        <f>NA()</f>
        <v>#N/A</v>
      </c>
      <c r="E50" s="182" t="e">
        <f>NA()</f>
        <v>#N/A</v>
      </c>
      <c r="F50" s="182">
        <f>IF(ISNUMBER('実質公債費比率（分子）の構造'!L$53),'実質公債費比率（分子）の構造'!L$53,NA())</f>
        <v>3640</v>
      </c>
      <c r="G50" s="182" t="e">
        <f>NA()</f>
        <v>#N/A</v>
      </c>
      <c r="H50" s="182" t="e">
        <f>NA()</f>
        <v>#N/A</v>
      </c>
      <c r="I50" s="182">
        <f>IF(ISNUMBER('実質公債費比率（分子）の構造'!M$53),'実質公債費比率（分子）の構造'!M$53,NA())</f>
        <v>2870</v>
      </c>
      <c r="J50" s="182" t="e">
        <f>NA()</f>
        <v>#N/A</v>
      </c>
      <c r="K50" s="182" t="e">
        <f>NA()</f>
        <v>#N/A</v>
      </c>
      <c r="L50" s="182">
        <f>IF(ISNUMBER('実質公債費比率（分子）の構造'!N$53),'実質公債費比率（分子）の構造'!N$53,NA())</f>
        <v>2822</v>
      </c>
      <c r="M50" s="182" t="e">
        <f>NA()</f>
        <v>#N/A</v>
      </c>
      <c r="N50" s="182" t="e">
        <f>NA()</f>
        <v>#N/A</v>
      </c>
      <c r="O50" s="182">
        <f>IF(ISNUMBER('実質公債費比率（分子）の構造'!O$53),'実質公債費比率（分子）の構造'!O$53,NA())</f>
        <v>2295</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41007</v>
      </c>
      <c r="E56" s="181"/>
      <c r="F56" s="181"/>
      <c r="G56" s="181">
        <f>'将来負担比率（分子）の構造'!J$52</f>
        <v>41095</v>
      </c>
      <c r="H56" s="181"/>
      <c r="I56" s="181"/>
      <c r="J56" s="181">
        <f>'将来負担比率（分子）の構造'!K$52</f>
        <v>41664</v>
      </c>
      <c r="K56" s="181"/>
      <c r="L56" s="181"/>
      <c r="M56" s="181">
        <f>'将来負担比率（分子）の構造'!L$52</f>
        <v>41293</v>
      </c>
      <c r="N56" s="181"/>
      <c r="O56" s="181"/>
      <c r="P56" s="181">
        <f>'将来負担比率（分子）の構造'!M$52</f>
        <v>40327</v>
      </c>
    </row>
    <row r="57" spans="1:16" x14ac:dyDescent="0.15">
      <c r="A57" s="181" t="s">
        <v>41</v>
      </c>
      <c r="B57" s="181"/>
      <c r="C57" s="181"/>
      <c r="D57" s="181">
        <f>'将来負担比率（分子）の構造'!I$51</f>
        <v>20966</v>
      </c>
      <c r="E57" s="181"/>
      <c r="F57" s="181"/>
      <c r="G57" s="181">
        <f>'将来負担比率（分子）の構造'!J$51</f>
        <v>20244</v>
      </c>
      <c r="H57" s="181"/>
      <c r="I57" s="181"/>
      <c r="J57" s="181">
        <f>'将来負担比率（分子）の構造'!K$51</f>
        <v>22256</v>
      </c>
      <c r="K57" s="181"/>
      <c r="L57" s="181"/>
      <c r="M57" s="181">
        <f>'将来負担比率（分子）の構造'!L$51</f>
        <v>21414</v>
      </c>
      <c r="N57" s="181"/>
      <c r="O57" s="181"/>
      <c r="P57" s="181">
        <f>'将来負担比率（分子）の構造'!M$51</f>
        <v>21172</v>
      </c>
    </row>
    <row r="58" spans="1:16" x14ac:dyDescent="0.15">
      <c r="A58" s="181" t="s">
        <v>40</v>
      </c>
      <c r="B58" s="181"/>
      <c r="C58" s="181"/>
      <c r="D58" s="181">
        <f>'将来負担比率（分子）の構造'!I$50</f>
        <v>18469</v>
      </c>
      <c r="E58" s="181"/>
      <c r="F58" s="181"/>
      <c r="G58" s="181">
        <f>'将来負担比率（分子）の構造'!J$50</f>
        <v>9155</v>
      </c>
      <c r="H58" s="181"/>
      <c r="I58" s="181"/>
      <c r="J58" s="181">
        <f>'将来負担比率（分子）の構造'!K$50</f>
        <v>11497</v>
      </c>
      <c r="K58" s="181"/>
      <c r="L58" s="181"/>
      <c r="M58" s="181">
        <f>'将来負担比率（分子）の構造'!L$50</f>
        <v>29836</v>
      </c>
      <c r="N58" s="181"/>
      <c r="O58" s="181"/>
      <c r="P58" s="181">
        <f>'将来負担比率（分子）の構造'!M$50</f>
        <v>19220</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4227</v>
      </c>
      <c r="C61" s="181"/>
      <c r="D61" s="181"/>
      <c r="E61" s="181">
        <f>'将来負担比率（分子）の構造'!J$46</f>
        <v>4555</v>
      </c>
      <c r="F61" s="181"/>
      <c r="G61" s="181"/>
      <c r="H61" s="181">
        <f>'将来負担比率（分子）の構造'!K$46</f>
        <v>4405</v>
      </c>
      <c r="I61" s="181"/>
      <c r="J61" s="181"/>
      <c r="K61" s="181">
        <f>'将来負担比率（分子）の構造'!L$46</f>
        <v>3825</v>
      </c>
      <c r="L61" s="181"/>
      <c r="M61" s="181"/>
      <c r="N61" s="181">
        <f>'将来負担比率（分子）の構造'!M$46</f>
        <v>3446</v>
      </c>
      <c r="O61" s="181"/>
      <c r="P61" s="181"/>
    </row>
    <row r="62" spans="1:16" x14ac:dyDescent="0.15">
      <c r="A62" s="181" t="s">
        <v>34</v>
      </c>
      <c r="B62" s="181">
        <f>'将来負担比率（分子）の構造'!I$45</f>
        <v>5352</v>
      </c>
      <c r="C62" s="181"/>
      <c r="D62" s="181"/>
      <c r="E62" s="181">
        <f>'将来負担比率（分子）の構造'!J$45</f>
        <v>5488</v>
      </c>
      <c r="F62" s="181"/>
      <c r="G62" s="181"/>
      <c r="H62" s="181">
        <f>'将来負担比率（分子）の構造'!K$45</f>
        <v>5470</v>
      </c>
      <c r="I62" s="181"/>
      <c r="J62" s="181"/>
      <c r="K62" s="181">
        <f>'将来負担比率（分子）の構造'!L$45</f>
        <v>5102</v>
      </c>
      <c r="L62" s="181"/>
      <c r="M62" s="181"/>
      <c r="N62" s="181">
        <f>'将来負担比率（分子）の構造'!M$45</f>
        <v>5214</v>
      </c>
      <c r="O62" s="181"/>
      <c r="P62" s="181"/>
    </row>
    <row r="63" spans="1:16" x14ac:dyDescent="0.15">
      <c r="A63" s="181" t="s">
        <v>33</v>
      </c>
      <c r="B63" s="181">
        <f>'将来負担比率（分子）の構造'!I$44</f>
        <v>457</v>
      </c>
      <c r="C63" s="181"/>
      <c r="D63" s="181"/>
      <c r="E63" s="181">
        <f>'将来負担比率（分子）の構造'!J$44</f>
        <v>552</v>
      </c>
      <c r="F63" s="181"/>
      <c r="G63" s="181"/>
      <c r="H63" s="181">
        <f>'将来負担比率（分子）の構造'!K$44</f>
        <v>667</v>
      </c>
      <c r="I63" s="181"/>
      <c r="J63" s="181"/>
      <c r="K63" s="181">
        <f>'将来負担比率（分子）の構造'!L$44</f>
        <v>660</v>
      </c>
      <c r="L63" s="181"/>
      <c r="M63" s="181"/>
      <c r="N63" s="181">
        <f>'将来負担比率（分子）の構造'!M$44</f>
        <v>616</v>
      </c>
      <c r="O63" s="181"/>
      <c r="P63" s="181"/>
    </row>
    <row r="64" spans="1:16" x14ac:dyDescent="0.15">
      <c r="A64" s="181" t="s">
        <v>32</v>
      </c>
      <c r="B64" s="181">
        <f>'将来負担比率（分子）の構造'!I$43</f>
        <v>19359</v>
      </c>
      <c r="C64" s="181"/>
      <c r="D64" s="181"/>
      <c r="E64" s="181">
        <f>'将来負担比率（分子）の構造'!J$43</f>
        <v>18622</v>
      </c>
      <c r="F64" s="181"/>
      <c r="G64" s="181"/>
      <c r="H64" s="181">
        <f>'将来負担比率（分子）の構造'!K$43</f>
        <v>17858</v>
      </c>
      <c r="I64" s="181"/>
      <c r="J64" s="181"/>
      <c r="K64" s="181">
        <f>'将来負担比率（分子）の構造'!L$43</f>
        <v>17328</v>
      </c>
      <c r="L64" s="181"/>
      <c r="M64" s="181"/>
      <c r="N64" s="181">
        <f>'将来負担比率（分子）の構造'!M$43</f>
        <v>16873</v>
      </c>
      <c r="O64" s="181"/>
      <c r="P64" s="181"/>
    </row>
    <row r="65" spans="1:16" x14ac:dyDescent="0.15">
      <c r="A65" s="181" t="s">
        <v>31</v>
      </c>
      <c r="B65" s="181">
        <f>'将来負担比率（分子）の構造'!I$42</f>
        <v>248</v>
      </c>
      <c r="C65" s="181"/>
      <c r="D65" s="181"/>
      <c r="E65" s="181">
        <f>'将来負担比率（分子）の構造'!J$42</f>
        <v>224</v>
      </c>
      <c r="F65" s="181"/>
      <c r="G65" s="181"/>
      <c r="H65" s="181">
        <f>'将来負担比率（分子）の構造'!K$42</f>
        <v>197</v>
      </c>
      <c r="I65" s="181"/>
      <c r="J65" s="181"/>
      <c r="K65" s="181">
        <f>'将来負担比率（分子）の構造'!L$42</f>
        <v>170</v>
      </c>
      <c r="L65" s="181"/>
      <c r="M65" s="181"/>
      <c r="N65" s="181">
        <f>'将来負担比率（分子）の構造'!M$42</f>
        <v>141</v>
      </c>
      <c r="O65" s="181"/>
      <c r="P65" s="181"/>
    </row>
    <row r="66" spans="1:16" x14ac:dyDescent="0.15">
      <c r="A66" s="181" t="s">
        <v>30</v>
      </c>
      <c r="B66" s="181">
        <f>'将来負担比率（分子）の構造'!I$41</f>
        <v>87463</v>
      </c>
      <c r="C66" s="181"/>
      <c r="D66" s="181"/>
      <c r="E66" s="181">
        <f>'将来負担比率（分子）の構造'!J$41</f>
        <v>74953</v>
      </c>
      <c r="F66" s="181"/>
      <c r="G66" s="181"/>
      <c r="H66" s="181">
        <f>'将来負担比率（分子）の構造'!K$41</f>
        <v>75754</v>
      </c>
      <c r="I66" s="181"/>
      <c r="J66" s="181"/>
      <c r="K66" s="181">
        <f>'将来負担比率（分子）の構造'!L$41</f>
        <v>72426</v>
      </c>
      <c r="L66" s="181"/>
      <c r="M66" s="181"/>
      <c r="N66" s="181">
        <f>'将来負担比率（分子）の構造'!M$41</f>
        <v>70320</v>
      </c>
      <c r="O66" s="181"/>
      <c r="P66" s="181"/>
    </row>
    <row r="67" spans="1:16" x14ac:dyDescent="0.15">
      <c r="A67" s="181" t="s">
        <v>74</v>
      </c>
      <c r="B67" s="181" t="e">
        <f>NA()</f>
        <v>#N/A</v>
      </c>
      <c r="C67" s="181">
        <f>IF(ISNUMBER('将来負担比率（分子）の構造'!I$53), IF('将来負担比率（分子）の構造'!I$53 &lt; 0, 0, '将来負担比率（分子）の構造'!I$53), NA())</f>
        <v>36663</v>
      </c>
      <c r="D67" s="181" t="e">
        <f>NA()</f>
        <v>#N/A</v>
      </c>
      <c r="E67" s="181" t="e">
        <f>NA()</f>
        <v>#N/A</v>
      </c>
      <c r="F67" s="181">
        <f>IF(ISNUMBER('将来負担比率（分子）の構造'!J$53), IF('将来負担比率（分子）の構造'!J$53 &lt; 0, 0, '将来負担比率（分子）の構造'!J$53), NA())</f>
        <v>33900</v>
      </c>
      <c r="G67" s="181" t="e">
        <f>NA()</f>
        <v>#N/A</v>
      </c>
      <c r="H67" s="181" t="e">
        <f>NA()</f>
        <v>#N/A</v>
      </c>
      <c r="I67" s="181">
        <f>IF(ISNUMBER('将来負担比率（分子）の構造'!K$53), IF('将来負担比率（分子）の構造'!K$53 &lt; 0, 0, '将来負担比率（分子）の構造'!K$53), NA())</f>
        <v>28934</v>
      </c>
      <c r="J67" s="181" t="e">
        <f>NA()</f>
        <v>#N/A</v>
      </c>
      <c r="K67" s="181" t="e">
        <f>NA()</f>
        <v>#N/A</v>
      </c>
      <c r="L67" s="181">
        <f>IF(ISNUMBER('将来負担比率（分子）の構造'!L$53), IF('将来負担比率（分子）の構造'!L$53 &lt; 0, 0, '将来負担比率（分子）の構造'!L$53), NA())</f>
        <v>6967</v>
      </c>
      <c r="M67" s="181" t="e">
        <f>NA()</f>
        <v>#N/A</v>
      </c>
      <c r="N67" s="181" t="e">
        <f>NA()</f>
        <v>#N/A</v>
      </c>
      <c r="O67" s="181">
        <f>IF(ISNUMBER('将来負担比率（分子）の構造'!M$53), IF('将来負担比率（分子）の構造'!M$53 &lt; 0, 0, '将来負担比率（分子）の構造'!M$53), NA())</f>
        <v>15892</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1376</v>
      </c>
      <c r="C72" s="185">
        <f>基金残高に係る経年分析!G55</f>
        <v>1590</v>
      </c>
      <c r="D72" s="185">
        <f>基金残高に係る経年分析!H55</f>
        <v>1859</v>
      </c>
    </row>
    <row r="73" spans="1:16" x14ac:dyDescent="0.15">
      <c r="A73" s="184" t="s">
        <v>77</v>
      </c>
      <c r="B73" s="185">
        <f>基金残高に係る経年分析!F56</f>
        <v>2518</v>
      </c>
      <c r="C73" s="185">
        <f>基金残高に係る経年分析!G56</f>
        <v>686</v>
      </c>
      <c r="D73" s="185">
        <f>基金残高に係る経年分析!H56</f>
        <v>566</v>
      </c>
    </row>
    <row r="74" spans="1:16" x14ac:dyDescent="0.15">
      <c r="A74" s="184" t="s">
        <v>78</v>
      </c>
      <c r="B74" s="185">
        <f>基金残高に係る経年分析!F57</f>
        <v>6699</v>
      </c>
      <c r="C74" s="185">
        <f>基金残高に係る経年分析!G57</f>
        <v>26443</v>
      </c>
      <c r="D74" s="185">
        <f>基金残高に係る経年分析!H57</f>
        <v>15555</v>
      </c>
    </row>
  </sheetData>
  <sheetProtection algorithmName="SHA-512" hashValue="YjEXZXCikWiZMRWufM7pg9v3476/f7+MNKZTHDl3sG+cC9N9TaG/mzwuGO5EaIESIuqMMu0Z7JP5BUTx/Gg1tg==" saltValue="wYBt47yr1lCNI6pnePDn3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213</v>
      </c>
      <c r="DI1" s="622"/>
      <c r="DJ1" s="622"/>
      <c r="DK1" s="622"/>
      <c r="DL1" s="622"/>
      <c r="DM1" s="622"/>
      <c r="DN1" s="623"/>
      <c r="DO1" s="226"/>
      <c r="DP1" s="621" t="s">
        <v>214</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216</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217</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218</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219</v>
      </c>
      <c r="S4" s="625"/>
      <c r="T4" s="625"/>
      <c r="U4" s="625"/>
      <c r="V4" s="625"/>
      <c r="W4" s="625"/>
      <c r="X4" s="625"/>
      <c r="Y4" s="626"/>
      <c r="Z4" s="624" t="s">
        <v>220</v>
      </c>
      <c r="AA4" s="625"/>
      <c r="AB4" s="625"/>
      <c r="AC4" s="626"/>
      <c r="AD4" s="624" t="s">
        <v>221</v>
      </c>
      <c r="AE4" s="625"/>
      <c r="AF4" s="625"/>
      <c r="AG4" s="625"/>
      <c r="AH4" s="625"/>
      <c r="AI4" s="625"/>
      <c r="AJ4" s="625"/>
      <c r="AK4" s="626"/>
      <c r="AL4" s="624" t="s">
        <v>220</v>
      </c>
      <c r="AM4" s="625"/>
      <c r="AN4" s="625"/>
      <c r="AO4" s="626"/>
      <c r="AP4" s="630" t="s">
        <v>222</v>
      </c>
      <c r="AQ4" s="630"/>
      <c r="AR4" s="630"/>
      <c r="AS4" s="630"/>
      <c r="AT4" s="630"/>
      <c r="AU4" s="630"/>
      <c r="AV4" s="630"/>
      <c r="AW4" s="630"/>
      <c r="AX4" s="630"/>
      <c r="AY4" s="630"/>
      <c r="AZ4" s="630"/>
      <c r="BA4" s="630"/>
      <c r="BB4" s="630"/>
      <c r="BC4" s="630"/>
      <c r="BD4" s="630"/>
      <c r="BE4" s="630"/>
      <c r="BF4" s="630"/>
      <c r="BG4" s="630" t="s">
        <v>223</v>
      </c>
      <c r="BH4" s="630"/>
      <c r="BI4" s="630"/>
      <c r="BJ4" s="630"/>
      <c r="BK4" s="630"/>
      <c r="BL4" s="630"/>
      <c r="BM4" s="630"/>
      <c r="BN4" s="630"/>
      <c r="BO4" s="630" t="s">
        <v>220</v>
      </c>
      <c r="BP4" s="630"/>
      <c r="BQ4" s="630"/>
      <c r="BR4" s="630"/>
      <c r="BS4" s="630" t="s">
        <v>224</v>
      </c>
      <c r="BT4" s="630"/>
      <c r="BU4" s="630"/>
      <c r="BV4" s="630"/>
      <c r="BW4" s="630"/>
      <c r="BX4" s="630"/>
      <c r="BY4" s="630"/>
      <c r="BZ4" s="630"/>
      <c r="CA4" s="630"/>
      <c r="CB4" s="630"/>
      <c r="CD4" s="627" t="s">
        <v>225</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226</v>
      </c>
      <c r="C5" s="632"/>
      <c r="D5" s="632"/>
      <c r="E5" s="632"/>
      <c r="F5" s="632"/>
      <c r="G5" s="632"/>
      <c r="H5" s="632"/>
      <c r="I5" s="632"/>
      <c r="J5" s="632"/>
      <c r="K5" s="632"/>
      <c r="L5" s="632"/>
      <c r="M5" s="632"/>
      <c r="N5" s="632"/>
      <c r="O5" s="632"/>
      <c r="P5" s="632"/>
      <c r="Q5" s="633"/>
      <c r="R5" s="634">
        <v>21659835</v>
      </c>
      <c r="S5" s="635"/>
      <c r="T5" s="635"/>
      <c r="U5" s="635"/>
      <c r="V5" s="635"/>
      <c r="W5" s="635"/>
      <c r="X5" s="635"/>
      <c r="Y5" s="636"/>
      <c r="Z5" s="637">
        <v>23</v>
      </c>
      <c r="AA5" s="637"/>
      <c r="AB5" s="637"/>
      <c r="AC5" s="637"/>
      <c r="AD5" s="638">
        <v>19759716</v>
      </c>
      <c r="AE5" s="638"/>
      <c r="AF5" s="638"/>
      <c r="AG5" s="638"/>
      <c r="AH5" s="638"/>
      <c r="AI5" s="638"/>
      <c r="AJ5" s="638"/>
      <c r="AK5" s="638"/>
      <c r="AL5" s="639">
        <v>84.4</v>
      </c>
      <c r="AM5" s="640"/>
      <c r="AN5" s="640"/>
      <c r="AO5" s="641"/>
      <c r="AP5" s="631" t="s">
        <v>227</v>
      </c>
      <c r="AQ5" s="632"/>
      <c r="AR5" s="632"/>
      <c r="AS5" s="632"/>
      <c r="AT5" s="632"/>
      <c r="AU5" s="632"/>
      <c r="AV5" s="632"/>
      <c r="AW5" s="632"/>
      <c r="AX5" s="632"/>
      <c r="AY5" s="632"/>
      <c r="AZ5" s="632"/>
      <c r="BA5" s="632"/>
      <c r="BB5" s="632"/>
      <c r="BC5" s="632"/>
      <c r="BD5" s="632"/>
      <c r="BE5" s="632"/>
      <c r="BF5" s="633"/>
      <c r="BG5" s="645">
        <v>20186010</v>
      </c>
      <c r="BH5" s="646"/>
      <c r="BI5" s="646"/>
      <c r="BJ5" s="646"/>
      <c r="BK5" s="646"/>
      <c r="BL5" s="646"/>
      <c r="BM5" s="646"/>
      <c r="BN5" s="647"/>
      <c r="BO5" s="648">
        <v>93.2</v>
      </c>
      <c r="BP5" s="648"/>
      <c r="BQ5" s="648"/>
      <c r="BR5" s="648"/>
      <c r="BS5" s="649">
        <v>400812</v>
      </c>
      <c r="BT5" s="649"/>
      <c r="BU5" s="649"/>
      <c r="BV5" s="649"/>
      <c r="BW5" s="649"/>
      <c r="BX5" s="649"/>
      <c r="BY5" s="649"/>
      <c r="BZ5" s="649"/>
      <c r="CA5" s="649"/>
      <c r="CB5" s="653"/>
      <c r="CD5" s="627" t="s">
        <v>222</v>
      </c>
      <c r="CE5" s="628"/>
      <c r="CF5" s="628"/>
      <c r="CG5" s="628"/>
      <c r="CH5" s="628"/>
      <c r="CI5" s="628"/>
      <c r="CJ5" s="628"/>
      <c r="CK5" s="628"/>
      <c r="CL5" s="628"/>
      <c r="CM5" s="628"/>
      <c r="CN5" s="628"/>
      <c r="CO5" s="628"/>
      <c r="CP5" s="628"/>
      <c r="CQ5" s="629"/>
      <c r="CR5" s="627" t="s">
        <v>228</v>
      </c>
      <c r="CS5" s="628"/>
      <c r="CT5" s="628"/>
      <c r="CU5" s="628"/>
      <c r="CV5" s="628"/>
      <c r="CW5" s="628"/>
      <c r="CX5" s="628"/>
      <c r="CY5" s="629"/>
      <c r="CZ5" s="627" t="s">
        <v>220</v>
      </c>
      <c r="DA5" s="628"/>
      <c r="DB5" s="628"/>
      <c r="DC5" s="629"/>
      <c r="DD5" s="627" t="s">
        <v>229</v>
      </c>
      <c r="DE5" s="628"/>
      <c r="DF5" s="628"/>
      <c r="DG5" s="628"/>
      <c r="DH5" s="628"/>
      <c r="DI5" s="628"/>
      <c r="DJ5" s="628"/>
      <c r="DK5" s="628"/>
      <c r="DL5" s="628"/>
      <c r="DM5" s="628"/>
      <c r="DN5" s="628"/>
      <c r="DO5" s="628"/>
      <c r="DP5" s="629"/>
      <c r="DQ5" s="627" t="s">
        <v>230</v>
      </c>
      <c r="DR5" s="628"/>
      <c r="DS5" s="628"/>
      <c r="DT5" s="628"/>
      <c r="DU5" s="628"/>
      <c r="DV5" s="628"/>
      <c r="DW5" s="628"/>
      <c r="DX5" s="628"/>
      <c r="DY5" s="628"/>
      <c r="DZ5" s="628"/>
      <c r="EA5" s="628"/>
      <c r="EB5" s="628"/>
      <c r="EC5" s="629"/>
    </row>
    <row r="6" spans="2:143" ht="11.25" customHeight="1" x14ac:dyDescent="0.15">
      <c r="B6" s="642" t="s">
        <v>231</v>
      </c>
      <c r="C6" s="643"/>
      <c r="D6" s="643"/>
      <c r="E6" s="643"/>
      <c r="F6" s="643"/>
      <c r="G6" s="643"/>
      <c r="H6" s="643"/>
      <c r="I6" s="643"/>
      <c r="J6" s="643"/>
      <c r="K6" s="643"/>
      <c r="L6" s="643"/>
      <c r="M6" s="643"/>
      <c r="N6" s="643"/>
      <c r="O6" s="643"/>
      <c r="P6" s="643"/>
      <c r="Q6" s="644"/>
      <c r="R6" s="645">
        <v>207690</v>
      </c>
      <c r="S6" s="646"/>
      <c r="T6" s="646"/>
      <c r="U6" s="646"/>
      <c r="V6" s="646"/>
      <c r="W6" s="646"/>
      <c r="X6" s="646"/>
      <c r="Y6" s="647"/>
      <c r="Z6" s="648">
        <v>0.2</v>
      </c>
      <c r="AA6" s="648"/>
      <c r="AB6" s="648"/>
      <c r="AC6" s="648"/>
      <c r="AD6" s="649">
        <v>207690</v>
      </c>
      <c r="AE6" s="649"/>
      <c r="AF6" s="649"/>
      <c r="AG6" s="649"/>
      <c r="AH6" s="649"/>
      <c r="AI6" s="649"/>
      <c r="AJ6" s="649"/>
      <c r="AK6" s="649"/>
      <c r="AL6" s="650">
        <v>0.9</v>
      </c>
      <c r="AM6" s="651"/>
      <c r="AN6" s="651"/>
      <c r="AO6" s="652"/>
      <c r="AP6" s="642" t="s">
        <v>232</v>
      </c>
      <c r="AQ6" s="643"/>
      <c r="AR6" s="643"/>
      <c r="AS6" s="643"/>
      <c r="AT6" s="643"/>
      <c r="AU6" s="643"/>
      <c r="AV6" s="643"/>
      <c r="AW6" s="643"/>
      <c r="AX6" s="643"/>
      <c r="AY6" s="643"/>
      <c r="AZ6" s="643"/>
      <c r="BA6" s="643"/>
      <c r="BB6" s="643"/>
      <c r="BC6" s="643"/>
      <c r="BD6" s="643"/>
      <c r="BE6" s="643"/>
      <c r="BF6" s="644"/>
      <c r="BG6" s="645">
        <v>19752753</v>
      </c>
      <c r="BH6" s="646"/>
      <c r="BI6" s="646"/>
      <c r="BJ6" s="646"/>
      <c r="BK6" s="646"/>
      <c r="BL6" s="646"/>
      <c r="BM6" s="646"/>
      <c r="BN6" s="647"/>
      <c r="BO6" s="648">
        <v>91.2</v>
      </c>
      <c r="BP6" s="648"/>
      <c r="BQ6" s="648"/>
      <c r="BR6" s="648"/>
      <c r="BS6" s="649">
        <v>400812</v>
      </c>
      <c r="BT6" s="649"/>
      <c r="BU6" s="649"/>
      <c r="BV6" s="649"/>
      <c r="BW6" s="649"/>
      <c r="BX6" s="649"/>
      <c r="BY6" s="649"/>
      <c r="BZ6" s="649"/>
      <c r="CA6" s="649"/>
      <c r="CB6" s="653"/>
      <c r="CD6" s="656" t="s">
        <v>233</v>
      </c>
      <c r="CE6" s="657"/>
      <c r="CF6" s="657"/>
      <c r="CG6" s="657"/>
      <c r="CH6" s="657"/>
      <c r="CI6" s="657"/>
      <c r="CJ6" s="657"/>
      <c r="CK6" s="657"/>
      <c r="CL6" s="657"/>
      <c r="CM6" s="657"/>
      <c r="CN6" s="657"/>
      <c r="CO6" s="657"/>
      <c r="CP6" s="657"/>
      <c r="CQ6" s="658"/>
      <c r="CR6" s="645">
        <v>262221</v>
      </c>
      <c r="CS6" s="646"/>
      <c r="CT6" s="646"/>
      <c r="CU6" s="646"/>
      <c r="CV6" s="646"/>
      <c r="CW6" s="646"/>
      <c r="CX6" s="646"/>
      <c r="CY6" s="647"/>
      <c r="CZ6" s="639">
        <v>0.3</v>
      </c>
      <c r="DA6" s="640"/>
      <c r="DB6" s="640"/>
      <c r="DC6" s="659"/>
      <c r="DD6" s="654" t="s">
        <v>234</v>
      </c>
      <c r="DE6" s="646"/>
      <c r="DF6" s="646"/>
      <c r="DG6" s="646"/>
      <c r="DH6" s="646"/>
      <c r="DI6" s="646"/>
      <c r="DJ6" s="646"/>
      <c r="DK6" s="646"/>
      <c r="DL6" s="646"/>
      <c r="DM6" s="646"/>
      <c r="DN6" s="646"/>
      <c r="DO6" s="646"/>
      <c r="DP6" s="647"/>
      <c r="DQ6" s="654">
        <v>262126</v>
      </c>
      <c r="DR6" s="646"/>
      <c r="DS6" s="646"/>
      <c r="DT6" s="646"/>
      <c r="DU6" s="646"/>
      <c r="DV6" s="646"/>
      <c r="DW6" s="646"/>
      <c r="DX6" s="646"/>
      <c r="DY6" s="646"/>
      <c r="DZ6" s="646"/>
      <c r="EA6" s="646"/>
      <c r="EB6" s="646"/>
      <c r="EC6" s="655"/>
    </row>
    <row r="7" spans="2:143" ht="11.25" customHeight="1" x14ac:dyDescent="0.15">
      <c r="B7" s="642" t="s">
        <v>235</v>
      </c>
      <c r="C7" s="643"/>
      <c r="D7" s="643"/>
      <c r="E7" s="643"/>
      <c r="F7" s="643"/>
      <c r="G7" s="643"/>
      <c r="H7" s="643"/>
      <c r="I7" s="643"/>
      <c r="J7" s="643"/>
      <c r="K7" s="643"/>
      <c r="L7" s="643"/>
      <c r="M7" s="643"/>
      <c r="N7" s="643"/>
      <c r="O7" s="643"/>
      <c r="P7" s="643"/>
      <c r="Q7" s="644"/>
      <c r="R7" s="645">
        <v>17403</v>
      </c>
      <c r="S7" s="646"/>
      <c r="T7" s="646"/>
      <c r="U7" s="646"/>
      <c r="V7" s="646"/>
      <c r="W7" s="646"/>
      <c r="X7" s="646"/>
      <c r="Y7" s="647"/>
      <c r="Z7" s="648">
        <v>0</v>
      </c>
      <c r="AA7" s="648"/>
      <c r="AB7" s="648"/>
      <c r="AC7" s="648"/>
      <c r="AD7" s="649">
        <v>17403</v>
      </c>
      <c r="AE7" s="649"/>
      <c r="AF7" s="649"/>
      <c r="AG7" s="649"/>
      <c r="AH7" s="649"/>
      <c r="AI7" s="649"/>
      <c r="AJ7" s="649"/>
      <c r="AK7" s="649"/>
      <c r="AL7" s="650">
        <v>0.1</v>
      </c>
      <c r="AM7" s="651"/>
      <c r="AN7" s="651"/>
      <c r="AO7" s="652"/>
      <c r="AP7" s="642" t="s">
        <v>236</v>
      </c>
      <c r="AQ7" s="643"/>
      <c r="AR7" s="643"/>
      <c r="AS7" s="643"/>
      <c r="AT7" s="643"/>
      <c r="AU7" s="643"/>
      <c r="AV7" s="643"/>
      <c r="AW7" s="643"/>
      <c r="AX7" s="643"/>
      <c r="AY7" s="643"/>
      <c r="AZ7" s="643"/>
      <c r="BA7" s="643"/>
      <c r="BB7" s="643"/>
      <c r="BC7" s="643"/>
      <c r="BD7" s="643"/>
      <c r="BE7" s="643"/>
      <c r="BF7" s="644"/>
      <c r="BG7" s="645">
        <v>7591749</v>
      </c>
      <c r="BH7" s="646"/>
      <c r="BI7" s="646"/>
      <c r="BJ7" s="646"/>
      <c r="BK7" s="646"/>
      <c r="BL7" s="646"/>
      <c r="BM7" s="646"/>
      <c r="BN7" s="647"/>
      <c r="BO7" s="648">
        <v>35</v>
      </c>
      <c r="BP7" s="648"/>
      <c r="BQ7" s="648"/>
      <c r="BR7" s="648"/>
      <c r="BS7" s="649">
        <v>400812</v>
      </c>
      <c r="BT7" s="649"/>
      <c r="BU7" s="649"/>
      <c r="BV7" s="649"/>
      <c r="BW7" s="649"/>
      <c r="BX7" s="649"/>
      <c r="BY7" s="649"/>
      <c r="BZ7" s="649"/>
      <c r="CA7" s="649"/>
      <c r="CB7" s="653"/>
      <c r="CD7" s="660" t="s">
        <v>237</v>
      </c>
      <c r="CE7" s="661"/>
      <c r="CF7" s="661"/>
      <c r="CG7" s="661"/>
      <c r="CH7" s="661"/>
      <c r="CI7" s="661"/>
      <c r="CJ7" s="661"/>
      <c r="CK7" s="661"/>
      <c r="CL7" s="661"/>
      <c r="CM7" s="661"/>
      <c r="CN7" s="661"/>
      <c r="CO7" s="661"/>
      <c r="CP7" s="661"/>
      <c r="CQ7" s="662"/>
      <c r="CR7" s="645">
        <v>51147092</v>
      </c>
      <c r="CS7" s="646"/>
      <c r="CT7" s="646"/>
      <c r="CU7" s="646"/>
      <c r="CV7" s="646"/>
      <c r="CW7" s="646"/>
      <c r="CX7" s="646"/>
      <c r="CY7" s="647"/>
      <c r="CZ7" s="648">
        <v>54.4</v>
      </c>
      <c r="DA7" s="648"/>
      <c r="DB7" s="648"/>
      <c r="DC7" s="648"/>
      <c r="DD7" s="654">
        <v>620865</v>
      </c>
      <c r="DE7" s="646"/>
      <c r="DF7" s="646"/>
      <c r="DG7" s="646"/>
      <c r="DH7" s="646"/>
      <c r="DI7" s="646"/>
      <c r="DJ7" s="646"/>
      <c r="DK7" s="646"/>
      <c r="DL7" s="646"/>
      <c r="DM7" s="646"/>
      <c r="DN7" s="646"/>
      <c r="DO7" s="646"/>
      <c r="DP7" s="647"/>
      <c r="DQ7" s="654">
        <v>29614434</v>
      </c>
      <c r="DR7" s="646"/>
      <c r="DS7" s="646"/>
      <c r="DT7" s="646"/>
      <c r="DU7" s="646"/>
      <c r="DV7" s="646"/>
      <c r="DW7" s="646"/>
      <c r="DX7" s="646"/>
      <c r="DY7" s="646"/>
      <c r="DZ7" s="646"/>
      <c r="EA7" s="646"/>
      <c r="EB7" s="646"/>
      <c r="EC7" s="655"/>
    </row>
    <row r="8" spans="2:143" ht="11.25" customHeight="1" x14ac:dyDescent="0.15">
      <c r="B8" s="642" t="s">
        <v>238</v>
      </c>
      <c r="C8" s="643"/>
      <c r="D8" s="643"/>
      <c r="E8" s="643"/>
      <c r="F8" s="643"/>
      <c r="G8" s="643"/>
      <c r="H8" s="643"/>
      <c r="I8" s="643"/>
      <c r="J8" s="643"/>
      <c r="K8" s="643"/>
      <c r="L8" s="643"/>
      <c r="M8" s="643"/>
      <c r="N8" s="643"/>
      <c r="O8" s="643"/>
      <c r="P8" s="643"/>
      <c r="Q8" s="644"/>
      <c r="R8" s="645">
        <v>80445</v>
      </c>
      <c r="S8" s="646"/>
      <c r="T8" s="646"/>
      <c r="U8" s="646"/>
      <c r="V8" s="646"/>
      <c r="W8" s="646"/>
      <c r="X8" s="646"/>
      <c r="Y8" s="647"/>
      <c r="Z8" s="648">
        <v>0.1</v>
      </c>
      <c r="AA8" s="648"/>
      <c r="AB8" s="648"/>
      <c r="AC8" s="648"/>
      <c r="AD8" s="649">
        <v>80445</v>
      </c>
      <c r="AE8" s="649"/>
      <c r="AF8" s="649"/>
      <c r="AG8" s="649"/>
      <c r="AH8" s="649"/>
      <c r="AI8" s="649"/>
      <c r="AJ8" s="649"/>
      <c r="AK8" s="649"/>
      <c r="AL8" s="650">
        <v>0.3</v>
      </c>
      <c r="AM8" s="651"/>
      <c r="AN8" s="651"/>
      <c r="AO8" s="652"/>
      <c r="AP8" s="642" t="s">
        <v>239</v>
      </c>
      <c r="AQ8" s="643"/>
      <c r="AR8" s="643"/>
      <c r="AS8" s="643"/>
      <c r="AT8" s="643"/>
      <c r="AU8" s="643"/>
      <c r="AV8" s="643"/>
      <c r="AW8" s="643"/>
      <c r="AX8" s="643"/>
      <c r="AY8" s="643"/>
      <c r="AZ8" s="643"/>
      <c r="BA8" s="643"/>
      <c r="BB8" s="643"/>
      <c r="BC8" s="643"/>
      <c r="BD8" s="643"/>
      <c r="BE8" s="643"/>
      <c r="BF8" s="644"/>
      <c r="BG8" s="645">
        <v>168028</v>
      </c>
      <c r="BH8" s="646"/>
      <c r="BI8" s="646"/>
      <c r="BJ8" s="646"/>
      <c r="BK8" s="646"/>
      <c r="BL8" s="646"/>
      <c r="BM8" s="646"/>
      <c r="BN8" s="647"/>
      <c r="BO8" s="648">
        <v>0.8</v>
      </c>
      <c r="BP8" s="648"/>
      <c r="BQ8" s="648"/>
      <c r="BR8" s="648"/>
      <c r="BS8" s="654" t="s">
        <v>234</v>
      </c>
      <c r="BT8" s="646"/>
      <c r="BU8" s="646"/>
      <c r="BV8" s="646"/>
      <c r="BW8" s="646"/>
      <c r="BX8" s="646"/>
      <c r="BY8" s="646"/>
      <c r="BZ8" s="646"/>
      <c r="CA8" s="646"/>
      <c r="CB8" s="655"/>
      <c r="CD8" s="660" t="s">
        <v>240</v>
      </c>
      <c r="CE8" s="661"/>
      <c r="CF8" s="661"/>
      <c r="CG8" s="661"/>
      <c r="CH8" s="661"/>
      <c r="CI8" s="661"/>
      <c r="CJ8" s="661"/>
      <c r="CK8" s="661"/>
      <c r="CL8" s="661"/>
      <c r="CM8" s="661"/>
      <c r="CN8" s="661"/>
      <c r="CO8" s="661"/>
      <c r="CP8" s="661"/>
      <c r="CQ8" s="662"/>
      <c r="CR8" s="645">
        <v>17192353</v>
      </c>
      <c r="CS8" s="646"/>
      <c r="CT8" s="646"/>
      <c r="CU8" s="646"/>
      <c r="CV8" s="646"/>
      <c r="CW8" s="646"/>
      <c r="CX8" s="646"/>
      <c r="CY8" s="647"/>
      <c r="CZ8" s="648">
        <v>18.3</v>
      </c>
      <c r="DA8" s="648"/>
      <c r="DB8" s="648"/>
      <c r="DC8" s="648"/>
      <c r="DD8" s="654">
        <v>64209</v>
      </c>
      <c r="DE8" s="646"/>
      <c r="DF8" s="646"/>
      <c r="DG8" s="646"/>
      <c r="DH8" s="646"/>
      <c r="DI8" s="646"/>
      <c r="DJ8" s="646"/>
      <c r="DK8" s="646"/>
      <c r="DL8" s="646"/>
      <c r="DM8" s="646"/>
      <c r="DN8" s="646"/>
      <c r="DO8" s="646"/>
      <c r="DP8" s="647"/>
      <c r="DQ8" s="654">
        <v>7708077</v>
      </c>
      <c r="DR8" s="646"/>
      <c r="DS8" s="646"/>
      <c r="DT8" s="646"/>
      <c r="DU8" s="646"/>
      <c r="DV8" s="646"/>
      <c r="DW8" s="646"/>
      <c r="DX8" s="646"/>
      <c r="DY8" s="646"/>
      <c r="DZ8" s="646"/>
      <c r="EA8" s="646"/>
      <c r="EB8" s="646"/>
      <c r="EC8" s="655"/>
    </row>
    <row r="9" spans="2:143" ht="11.25" customHeight="1" x14ac:dyDescent="0.15">
      <c r="B9" s="642" t="s">
        <v>241</v>
      </c>
      <c r="C9" s="643"/>
      <c r="D9" s="643"/>
      <c r="E9" s="643"/>
      <c r="F9" s="643"/>
      <c r="G9" s="643"/>
      <c r="H9" s="643"/>
      <c r="I9" s="643"/>
      <c r="J9" s="643"/>
      <c r="K9" s="643"/>
      <c r="L9" s="643"/>
      <c r="M9" s="643"/>
      <c r="N9" s="643"/>
      <c r="O9" s="643"/>
      <c r="P9" s="643"/>
      <c r="Q9" s="644"/>
      <c r="R9" s="645">
        <v>46449</v>
      </c>
      <c r="S9" s="646"/>
      <c r="T9" s="646"/>
      <c r="U9" s="646"/>
      <c r="V9" s="646"/>
      <c r="W9" s="646"/>
      <c r="X9" s="646"/>
      <c r="Y9" s="647"/>
      <c r="Z9" s="648">
        <v>0</v>
      </c>
      <c r="AA9" s="648"/>
      <c r="AB9" s="648"/>
      <c r="AC9" s="648"/>
      <c r="AD9" s="649">
        <v>46449</v>
      </c>
      <c r="AE9" s="649"/>
      <c r="AF9" s="649"/>
      <c r="AG9" s="649"/>
      <c r="AH9" s="649"/>
      <c r="AI9" s="649"/>
      <c r="AJ9" s="649"/>
      <c r="AK9" s="649"/>
      <c r="AL9" s="650">
        <v>0.2</v>
      </c>
      <c r="AM9" s="651"/>
      <c r="AN9" s="651"/>
      <c r="AO9" s="652"/>
      <c r="AP9" s="642" t="s">
        <v>242</v>
      </c>
      <c r="AQ9" s="643"/>
      <c r="AR9" s="643"/>
      <c r="AS9" s="643"/>
      <c r="AT9" s="643"/>
      <c r="AU9" s="643"/>
      <c r="AV9" s="643"/>
      <c r="AW9" s="643"/>
      <c r="AX9" s="643"/>
      <c r="AY9" s="643"/>
      <c r="AZ9" s="643"/>
      <c r="BA9" s="643"/>
      <c r="BB9" s="643"/>
      <c r="BC9" s="643"/>
      <c r="BD9" s="643"/>
      <c r="BE9" s="643"/>
      <c r="BF9" s="644"/>
      <c r="BG9" s="645">
        <v>4798296</v>
      </c>
      <c r="BH9" s="646"/>
      <c r="BI9" s="646"/>
      <c r="BJ9" s="646"/>
      <c r="BK9" s="646"/>
      <c r="BL9" s="646"/>
      <c r="BM9" s="646"/>
      <c r="BN9" s="647"/>
      <c r="BO9" s="648">
        <v>22.2</v>
      </c>
      <c r="BP9" s="648"/>
      <c r="BQ9" s="648"/>
      <c r="BR9" s="648"/>
      <c r="BS9" s="654" t="s">
        <v>234</v>
      </c>
      <c r="BT9" s="646"/>
      <c r="BU9" s="646"/>
      <c r="BV9" s="646"/>
      <c r="BW9" s="646"/>
      <c r="BX9" s="646"/>
      <c r="BY9" s="646"/>
      <c r="BZ9" s="646"/>
      <c r="CA9" s="646"/>
      <c r="CB9" s="655"/>
      <c r="CD9" s="660" t="s">
        <v>243</v>
      </c>
      <c r="CE9" s="661"/>
      <c r="CF9" s="661"/>
      <c r="CG9" s="661"/>
      <c r="CH9" s="661"/>
      <c r="CI9" s="661"/>
      <c r="CJ9" s="661"/>
      <c r="CK9" s="661"/>
      <c r="CL9" s="661"/>
      <c r="CM9" s="661"/>
      <c r="CN9" s="661"/>
      <c r="CO9" s="661"/>
      <c r="CP9" s="661"/>
      <c r="CQ9" s="662"/>
      <c r="CR9" s="645">
        <v>5875401</v>
      </c>
      <c r="CS9" s="646"/>
      <c r="CT9" s="646"/>
      <c r="CU9" s="646"/>
      <c r="CV9" s="646"/>
      <c r="CW9" s="646"/>
      <c r="CX9" s="646"/>
      <c r="CY9" s="647"/>
      <c r="CZ9" s="648">
        <v>6.3</v>
      </c>
      <c r="DA9" s="648"/>
      <c r="DB9" s="648"/>
      <c r="DC9" s="648"/>
      <c r="DD9" s="654">
        <v>64200</v>
      </c>
      <c r="DE9" s="646"/>
      <c r="DF9" s="646"/>
      <c r="DG9" s="646"/>
      <c r="DH9" s="646"/>
      <c r="DI9" s="646"/>
      <c r="DJ9" s="646"/>
      <c r="DK9" s="646"/>
      <c r="DL9" s="646"/>
      <c r="DM9" s="646"/>
      <c r="DN9" s="646"/>
      <c r="DO9" s="646"/>
      <c r="DP9" s="647"/>
      <c r="DQ9" s="654">
        <v>3905134</v>
      </c>
      <c r="DR9" s="646"/>
      <c r="DS9" s="646"/>
      <c r="DT9" s="646"/>
      <c r="DU9" s="646"/>
      <c r="DV9" s="646"/>
      <c r="DW9" s="646"/>
      <c r="DX9" s="646"/>
      <c r="DY9" s="646"/>
      <c r="DZ9" s="646"/>
      <c r="EA9" s="646"/>
      <c r="EB9" s="646"/>
      <c r="EC9" s="655"/>
    </row>
    <row r="10" spans="2:143" ht="11.25" customHeight="1" x14ac:dyDescent="0.15">
      <c r="B10" s="642" t="s">
        <v>244</v>
      </c>
      <c r="C10" s="643"/>
      <c r="D10" s="643"/>
      <c r="E10" s="643"/>
      <c r="F10" s="643"/>
      <c r="G10" s="643"/>
      <c r="H10" s="643"/>
      <c r="I10" s="643"/>
      <c r="J10" s="643"/>
      <c r="K10" s="643"/>
      <c r="L10" s="643"/>
      <c r="M10" s="643"/>
      <c r="N10" s="643"/>
      <c r="O10" s="643"/>
      <c r="P10" s="643"/>
      <c r="Q10" s="644"/>
      <c r="R10" s="645" t="s">
        <v>234</v>
      </c>
      <c r="S10" s="646"/>
      <c r="T10" s="646"/>
      <c r="U10" s="646"/>
      <c r="V10" s="646"/>
      <c r="W10" s="646"/>
      <c r="X10" s="646"/>
      <c r="Y10" s="647"/>
      <c r="Z10" s="648" t="s">
        <v>234</v>
      </c>
      <c r="AA10" s="648"/>
      <c r="AB10" s="648"/>
      <c r="AC10" s="648"/>
      <c r="AD10" s="649" t="s">
        <v>129</v>
      </c>
      <c r="AE10" s="649"/>
      <c r="AF10" s="649"/>
      <c r="AG10" s="649"/>
      <c r="AH10" s="649"/>
      <c r="AI10" s="649"/>
      <c r="AJ10" s="649"/>
      <c r="AK10" s="649"/>
      <c r="AL10" s="650" t="s">
        <v>129</v>
      </c>
      <c r="AM10" s="651"/>
      <c r="AN10" s="651"/>
      <c r="AO10" s="652"/>
      <c r="AP10" s="642" t="s">
        <v>245</v>
      </c>
      <c r="AQ10" s="643"/>
      <c r="AR10" s="643"/>
      <c r="AS10" s="643"/>
      <c r="AT10" s="643"/>
      <c r="AU10" s="643"/>
      <c r="AV10" s="643"/>
      <c r="AW10" s="643"/>
      <c r="AX10" s="643"/>
      <c r="AY10" s="643"/>
      <c r="AZ10" s="643"/>
      <c r="BA10" s="643"/>
      <c r="BB10" s="643"/>
      <c r="BC10" s="643"/>
      <c r="BD10" s="643"/>
      <c r="BE10" s="643"/>
      <c r="BF10" s="644"/>
      <c r="BG10" s="645">
        <v>478661</v>
      </c>
      <c r="BH10" s="646"/>
      <c r="BI10" s="646"/>
      <c r="BJ10" s="646"/>
      <c r="BK10" s="646"/>
      <c r="BL10" s="646"/>
      <c r="BM10" s="646"/>
      <c r="BN10" s="647"/>
      <c r="BO10" s="648">
        <v>2.2000000000000002</v>
      </c>
      <c r="BP10" s="648"/>
      <c r="BQ10" s="648"/>
      <c r="BR10" s="648"/>
      <c r="BS10" s="654">
        <v>80214</v>
      </c>
      <c r="BT10" s="646"/>
      <c r="BU10" s="646"/>
      <c r="BV10" s="646"/>
      <c r="BW10" s="646"/>
      <c r="BX10" s="646"/>
      <c r="BY10" s="646"/>
      <c r="BZ10" s="646"/>
      <c r="CA10" s="646"/>
      <c r="CB10" s="655"/>
      <c r="CD10" s="660" t="s">
        <v>246</v>
      </c>
      <c r="CE10" s="661"/>
      <c r="CF10" s="661"/>
      <c r="CG10" s="661"/>
      <c r="CH10" s="661"/>
      <c r="CI10" s="661"/>
      <c r="CJ10" s="661"/>
      <c r="CK10" s="661"/>
      <c r="CL10" s="661"/>
      <c r="CM10" s="661"/>
      <c r="CN10" s="661"/>
      <c r="CO10" s="661"/>
      <c r="CP10" s="661"/>
      <c r="CQ10" s="662"/>
      <c r="CR10" s="645">
        <v>72269</v>
      </c>
      <c r="CS10" s="646"/>
      <c r="CT10" s="646"/>
      <c r="CU10" s="646"/>
      <c r="CV10" s="646"/>
      <c r="CW10" s="646"/>
      <c r="CX10" s="646"/>
      <c r="CY10" s="647"/>
      <c r="CZ10" s="648">
        <v>0.1</v>
      </c>
      <c r="DA10" s="648"/>
      <c r="DB10" s="648"/>
      <c r="DC10" s="648"/>
      <c r="DD10" s="654" t="s">
        <v>234</v>
      </c>
      <c r="DE10" s="646"/>
      <c r="DF10" s="646"/>
      <c r="DG10" s="646"/>
      <c r="DH10" s="646"/>
      <c r="DI10" s="646"/>
      <c r="DJ10" s="646"/>
      <c r="DK10" s="646"/>
      <c r="DL10" s="646"/>
      <c r="DM10" s="646"/>
      <c r="DN10" s="646"/>
      <c r="DO10" s="646"/>
      <c r="DP10" s="647"/>
      <c r="DQ10" s="654">
        <v>27787</v>
      </c>
      <c r="DR10" s="646"/>
      <c r="DS10" s="646"/>
      <c r="DT10" s="646"/>
      <c r="DU10" s="646"/>
      <c r="DV10" s="646"/>
      <c r="DW10" s="646"/>
      <c r="DX10" s="646"/>
      <c r="DY10" s="646"/>
      <c r="DZ10" s="646"/>
      <c r="EA10" s="646"/>
      <c r="EB10" s="646"/>
      <c r="EC10" s="655"/>
    </row>
    <row r="11" spans="2:143" ht="11.25" customHeight="1" x14ac:dyDescent="0.15">
      <c r="B11" s="642" t="s">
        <v>247</v>
      </c>
      <c r="C11" s="643"/>
      <c r="D11" s="643"/>
      <c r="E11" s="643"/>
      <c r="F11" s="643"/>
      <c r="G11" s="643"/>
      <c r="H11" s="643"/>
      <c r="I11" s="643"/>
      <c r="J11" s="643"/>
      <c r="K11" s="643"/>
      <c r="L11" s="643"/>
      <c r="M11" s="643"/>
      <c r="N11" s="643"/>
      <c r="O11" s="643"/>
      <c r="P11" s="643"/>
      <c r="Q11" s="644"/>
      <c r="R11" s="645">
        <v>1787909</v>
      </c>
      <c r="S11" s="646"/>
      <c r="T11" s="646"/>
      <c r="U11" s="646"/>
      <c r="V11" s="646"/>
      <c r="W11" s="646"/>
      <c r="X11" s="646"/>
      <c r="Y11" s="647"/>
      <c r="Z11" s="650">
        <v>1.9</v>
      </c>
      <c r="AA11" s="651"/>
      <c r="AB11" s="651"/>
      <c r="AC11" s="663"/>
      <c r="AD11" s="654">
        <v>1787909</v>
      </c>
      <c r="AE11" s="646"/>
      <c r="AF11" s="646"/>
      <c r="AG11" s="646"/>
      <c r="AH11" s="646"/>
      <c r="AI11" s="646"/>
      <c r="AJ11" s="646"/>
      <c r="AK11" s="647"/>
      <c r="AL11" s="650">
        <v>7.6</v>
      </c>
      <c r="AM11" s="651"/>
      <c r="AN11" s="651"/>
      <c r="AO11" s="652"/>
      <c r="AP11" s="642" t="s">
        <v>248</v>
      </c>
      <c r="AQ11" s="643"/>
      <c r="AR11" s="643"/>
      <c r="AS11" s="643"/>
      <c r="AT11" s="643"/>
      <c r="AU11" s="643"/>
      <c r="AV11" s="643"/>
      <c r="AW11" s="643"/>
      <c r="AX11" s="643"/>
      <c r="AY11" s="643"/>
      <c r="AZ11" s="643"/>
      <c r="BA11" s="643"/>
      <c r="BB11" s="643"/>
      <c r="BC11" s="643"/>
      <c r="BD11" s="643"/>
      <c r="BE11" s="643"/>
      <c r="BF11" s="644"/>
      <c r="BG11" s="645">
        <v>2146764</v>
      </c>
      <c r="BH11" s="646"/>
      <c r="BI11" s="646"/>
      <c r="BJ11" s="646"/>
      <c r="BK11" s="646"/>
      <c r="BL11" s="646"/>
      <c r="BM11" s="646"/>
      <c r="BN11" s="647"/>
      <c r="BO11" s="648">
        <v>9.9</v>
      </c>
      <c r="BP11" s="648"/>
      <c r="BQ11" s="648"/>
      <c r="BR11" s="648"/>
      <c r="BS11" s="654">
        <v>320598</v>
      </c>
      <c r="BT11" s="646"/>
      <c r="BU11" s="646"/>
      <c r="BV11" s="646"/>
      <c r="BW11" s="646"/>
      <c r="BX11" s="646"/>
      <c r="BY11" s="646"/>
      <c r="BZ11" s="646"/>
      <c r="CA11" s="646"/>
      <c r="CB11" s="655"/>
      <c r="CD11" s="660" t="s">
        <v>249</v>
      </c>
      <c r="CE11" s="661"/>
      <c r="CF11" s="661"/>
      <c r="CG11" s="661"/>
      <c r="CH11" s="661"/>
      <c r="CI11" s="661"/>
      <c r="CJ11" s="661"/>
      <c r="CK11" s="661"/>
      <c r="CL11" s="661"/>
      <c r="CM11" s="661"/>
      <c r="CN11" s="661"/>
      <c r="CO11" s="661"/>
      <c r="CP11" s="661"/>
      <c r="CQ11" s="662"/>
      <c r="CR11" s="645">
        <v>543228</v>
      </c>
      <c r="CS11" s="646"/>
      <c r="CT11" s="646"/>
      <c r="CU11" s="646"/>
      <c r="CV11" s="646"/>
      <c r="CW11" s="646"/>
      <c r="CX11" s="646"/>
      <c r="CY11" s="647"/>
      <c r="CZ11" s="648">
        <v>0.6</v>
      </c>
      <c r="DA11" s="648"/>
      <c r="DB11" s="648"/>
      <c r="DC11" s="648"/>
      <c r="DD11" s="654">
        <v>30221</v>
      </c>
      <c r="DE11" s="646"/>
      <c r="DF11" s="646"/>
      <c r="DG11" s="646"/>
      <c r="DH11" s="646"/>
      <c r="DI11" s="646"/>
      <c r="DJ11" s="646"/>
      <c r="DK11" s="646"/>
      <c r="DL11" s="646"/>
      <c r="DM11" s="646"/>
      <c r="DN11" s="646"/>
      <c r="DO11" s="646"/>
      <c r="DP11" s="647"/>
      <c r="DQ11" s="654">
        <v>245675</v>
      </c>
      <c r="DR11" s="646"/>
      <c r="DS11" s="646"/>
      <c r="DT11" s="646"/>
      <c r="DU11" s="646"/>
      <c r="DV11" s="646"/>
      <c r="DW11" s="646"/>
      <c r="DX11" s="646"/>
      <c r="DY11" s="646"/>
      <c r="DZ11" s="646"/>
      <c r="EA11" s="646"/>
      <c r="EB11" s="646"/>
      <c r="EC11" s="655"/>
    </row>
    <row r="12" spans="2:143" ht="11.25" customHeight="1" x14ac:dyDescent="0.15">
      <c r="B12" s="642" t="s">
        <v>250</v>
      </c>
      <c r="C12" s="643"/>
      <c r="D12" s="643"/>
      <c r="E12" s="643"/>
      <c r="F12" s="643"/>
      <c r="G12" s="643"/>
      <c r="H12" s="643"/>
      <c r="I12" s="643"/>
      <c r="J12" s="643"/>
      <c r="K12" s="643"/>
      <c r="L12" s="643"/>
      <c r="M12" s="643"/>
      <c r="N12" s="643"/>
      <c r="O12" s="643"/>
      <c r="P12" s="643"/>
      <c r="Q12" s="644"/>
      <c r="R12" s="645">
        <v>46502</v>
      </c>
      <c r="S12" s="646"/>
      <c r="T12" s="646"/>
      <c r="U12" s="646"/>
      <c r="V12" s="646"/>
      <c r="W12" s="646"/>
      <c r="X12" s="646"/>
      <c r="Y12" s="647"/>
      <c r="Z12" s="648">
        <v>0</v>
      </c>
      <c r="AA12" s="648"/>
      <c r="AB12" s="648"/>
      <c r="AC12" s="648"/>
      <c r="AD12" s="649">
        <v>46502</v>
      </c>
      <c r="AE12" s="649"/>
      <c r="AF12" s="649"/>
      <c r="AG12" s="649"/>
      <c r="AH12" s="649"/>
      <c r="AI12" s="649"/>
      <c r="AJ12" s="649"/>
      <c r="AK12" s="649"/>
      <c r="AL12" s="650">
        <v>0.2</v>
      </c>
      <c r="AM12" s="651"/>
      <c r="AN12" s="651"/>
      <c r="AO12" s="652"/>
      <c r="AP12" s="642" t="s">
        <v>251</v>
      </c>
      <c r="AQ12" s="643"/>
      <c r="AR12" s="643"/>
      <c r="AS12" s="643"/>
      <c r="AT12" s="643"/>
      <c r="AU12" s="643"/>
      <c r="AV12" s="643"/>
      <c r="AW12" s="643"/>
      <c r="AX12" s="643"/>
      <c r="AY12" s="643"/>
      <c r="AZ12" s="643"/>
      <c r="BA12" s="643"/>
      <c r="BB12" s="643"/>
      <c r="BC12" s="643"/>
      <c r="BD12" s="643"/>
      <c r="BE12" s="643"/>
      <c r="BF12" s="644"/>
      <c r="BG12" s="645">
        <v>10026885</v>
      </c>
      <c r="BH12" s="646"/>
      <c r="BI12" s="646"/>
      <c r="BJ12" s="646"/>
      <c r="BK12" s="646"/>
      <c r="BL12" s="646"/>
      <c r="BM12" s="646"/>
      <c r="BN12" s="647"/>
      <c r="BO12" s="648">
        <v>46.3</v>
      </c>
      <c r="BP12" s="648"/>
      <c r="BQ12" s="648"/>
      <c r="BR12" s="648"/>
      <c r="BS12" s="654" t="s">
        <v>234</v>
      </c>
      <c r="BT12" s="646"/>
      <c r="BU12" s="646"/>
      <c r="BV12" s="646"/>
      <c r="BW12" s="646"/>
      <c r="BX12" s="646"/>
      <c r="BY12" s="646"/>
      <c r="BZ12" s="646"/>
      <c r="CA12" s="646"/>
      <c r="CB12" s="655"/>
      <c r="CD12" s="660" t="s">
        <v>252</v>
      </c>
      <c r="CE12" s="661"/>
      <c r="CF12" s="661"/>
      <c r="CG12" s="661"/>
      <c r="CH12" s="661"/>
      <c r="CI12" s="661"/>
      <c r="CJ12" s="661"/>
      <c r="CK12" s="661"/>
      <c r="CL12" s="661"/>
      <c r="CM12" s="661"/>
      <c r="CN12" s="661"/>
      <c r="CO12" s="661"/>
      <c r="CP12" s="661"/>
      <c r="CQ12" s="662"/>
      <c r="CR12" s="645">
        <v>780980</v>
      </c>
      <c r="CS12" s="646"/>
      <c r="CT12" s="646"/>
      <c r="CU12" s="646"/>
      <c r="CV12" s="646"/>
      <c r="CW12" s="646"/>
      <c r="CX12" s="646"/>
      <c r="CY12" s="647"/>
      <c r="CZ12" s="648">
        <v>0.8</v>
      </c>
      <c r="DA12" s="648"/>
      <c r="DB12" s="648"/>
      <c r="DC12" s="648"/>
      <c r="DD12" s="654">
        <v>2596</v>
      </c>
      <c r="DE12" s="646"/>
      <c r="DF12" s="646"/>
      <c r="DG12" s="646"/>
      <c r="DH12" s="646"/>
      <c r="DI12" s="646"/>
      <c r="DJ12" s="646"/>
      <c r="DK12" s="646"/>
      <c r="DL12" s="646"/>
      <c r="DM12" s="646"/>
      <c r="DN12" s="646"/>
      <c r="DO12" s="646"/>
      <c r="DP12" s="647"/>
      <c r="DQ12" s="654">
        <v>387992</v>
      </c>
      <c r="DR12" s="646"/>
      <c r="DS12" s="646"/>
      <c r="DT12" s="646"/>
      <c r="DU12" s="646"/>
      <c r="DV12" s="646"/>
      <c r="DW12" s="646"/>
      <c r="DX12" s="646"/>
      <c r="DY12" s="646"/>
      <c r="DZ12" s="646"/>
      <c r="EA12" s="646"/>
      <c r="EB12" s="646"/>
      <c r="EC12" s="655"/>
    </row>
    <row r="13" spans="2:143" ht="11.25" customHeight="1" x14ac:dyDescent="0.15">
      <c r="B13" s="642" t="s">
        <v>253</v>
      </c>
      <c r="C13" s="643"/>
      <c r="D13" s="643"/>
      <c r="E13" s="643"/>
      <c r="F13" s="643"/>
      <c r="G13" s="643"/>
      <c r="H13" s="643"/>
      <c r="I13" s="643"/>
      <c r="J13" s="643"/>
      <c r="K13" s="643"/>
      <c r="L13" s="643"/>
      <c r="M13" s="643"/>
      <c r="N13" s="643"/>
      <c r="O13" s="643"/>
      <c r="P13" s="643"/>
      <c r="Q13" s="644"/>
      <c r="R13" s="645" t="s">
        <v>234</v>
      </c>
      <c r="S13" s="646"/>
      <c r="T13" s="646"/>
      <c r="U13" s="646"/>
      <c r="V13" s="646"/>
      <c r="W13" s="646"/>
      <c r="X13" s="646"/>
      <c r="Y13" s="647"/>
      <c r="Z13" s="648" t="s">
        <v>234</v>
      </c>
      <c r="AA13" s="648"/>
      <c r="AB13" s="648"/>
      <c r="AC13" s="648"/>
      <c r="AD13" s="649" t="s">
        <v>234</v>
      </c>
      <c r="AE13" s="649"/>
      <c r="AF13" s="649"/>
      <c r="AG13" s="649"/>
      <c r="AH13" s="649"/>
      <c r="AI13" s="649"/>
      <c r="AJ13" s="649"/>
      <c r="AK13" s="649"/>
      <c r="AL13" s="650" t="s">
        <v>129</v>
      </c>
      <c r="AM13" s="651"/>
      <c r="AN13" s="651"/>
      <c r="AO13" s="652"/>
      <c r="AP13" s="642" t="s">
        <v>254</v>
      </c>
      <c r="AQ13" s="643"/>
      <c r="AR13" s="643"/>
      <c r="AS13" s="643"/>
      <c r="AT13" s="643"/>
      <c r="AU13" s="643"/>
      <c r="AV13" s="643"/>
      <c r="AW13" s="643"/>
      <c r="AX13" s="643"/>
      <c r="AY13" s="643"/>
      <c r="AZ13" s="643"/>
      <c r="BA13" s="643"/>
      <c r="BB13" s="643"/>
      <c r="BC13" s="643"/>
      <c r="BD13" s="643"/>
      <c r="BE13" s="643"/>
      <c r="BF13" s="644"/>
      <c r="BG13" s="645">
        <v>9579559</v>
      </c>
      <c r="BH13" s="646"/>
      <c r="BI13" s="646"/>
      <c r="BJ13" s="646"/>
      <c r="BK13" s="646"/>
      <c r="BL13" s="646"/>
      <c r="BM13" s="646"/>
      <c r="BN13" s="647"/>
      <c r="BO13" s="648">
        <v>44.2</v>
      </c>
      <c r="BP13" s="648"/>
      <c r="BQ13" s="648"/>
      <c r="BR13" s="648"/>
      <c r="BS13" s="654" t="s">
        <v>129</v>
      </c>
      <c r="BT13" s="646"/>
      <c r="BU13" s="646"/>
      <c r="BV13" s="646"/>
      <c r="BW13" s="646"/>
      <c r="BX13" s="646"/>
      <c r="BY13" s="646"/>
      <c r="BZ13" s="646"/>
      <c r="CA13" s="646"/>
      <c r="CB13" s="655"/>
      <c r="CD13" s="660" t="s">
        <v>255</v>
      </c>
      <c r="CE13" s="661"/>
      <c r="CF13" s="661"/>
      <c r="CG13" s="661"/>
      <c r="CH13" s="661"/>
      <c r="CI13" s="661"/>
      <c r="CJ13" s="661"/>
      <c r="CK13" s="661"/>
      <c r="CL13" s="661"/>
      <c r="CM13" s="661"/>
      <c r="CN13" s="661"/>
      <c r="CO13" s="661"/>
      <c r="CP13" s="661"/>
      <c r="CQ13" s="662"/>
      <c r="CR13" s="645">
        <v>6024699</v>
      </c>
      <c r="CS13" s="646"/>
      <c r="CT13" s="646"/>
      <c r="CU13" s="646"/>
      <c r="CV13" s="646"/>
      <c r="CW13" s="646"/>
      <c r="CX13" s="646"/>
      <c r="CY13" s="647"/>
      <c r="CZ13" s="648">
        <v>6.4</v>
      </c>
      <c r="DA13" s="648"/>
      <c r="DB13" s="648"/>
      <c r="DC13" s="648"/>
      <c r="DD13" s="654">
        <v>2978676</v>
      </c>
      <c r="DE13" s="646"/>
      <c r="DF13" s="646"/>
      <c r="DG13" s="646"/>
      <c r="DH13" s="646"/>
      <c r="DI13" s="646"/>
      <c r="DJ13" s="646"/>
      <c r="DK13" s="646"/>
      <c r="DL13" s="646"/>
      <c r="DM13" s="646"/>
      <c r="DN13" s="646"/>
      <c r="DO13" s="646"/>
      <c r="DP13" s="647"/>
      <c r="DQ13" s="654">
        <v>4376849</v>
      </c>
      <c r="DR13" s="646"/>
      <c r="DS13" s="646"/>
      <c r="DT13" s="646"/>
      <c r="DU13" s="646"/>
      <c r="DV13" s="646"/>
      <c r="DW13" s="646"/>
      <c r="DX13" s="646"/>
      <c r="DY13" s="646"/>
      <c r="DZ13" s="646"/>
      <c r="EA13" s="646"/>
      <c r="EB13" s="646"/>
      <c r="EC13" s="655"/>
    </row>
    <row r="14" spans="2:143" ht="11.25" customHeight="1" x14ac:dyDescent="0.15">
      <c r="B14" s="642" t="s">
        <v>256</v>
      </c>
      <c r="C14" s="643"/>
      <c r="D14" s="643"/>
      <c r="E14" s="643"/>
      <c r="F14" s="643"/>
      <c r="G14" s="643"/>
      <c r="H14" s="643"/>
      <c r="I14" s="643"/>
      <c r="J14" s="643"/>
      <c r="K14" s="643"/>
      <c r="L14" s="643"/>
      <c r="M14" s="643"/>
      <c r="N14" s="643"/>
      <c r="O14" s="643"/>
      <c r="P14" s="643"/>
      <c r="Q14" s="644"/>
      <c r="R14" s="645">
        <v>48338</v>
      </c>
      <c r="S14" s="646"/>
      <c r="T14" s="646"/>
      <c r="U14" s="646"/>
      <c r="V14" s="646"/>
      <c r="W14" s="646"/>
      <c r="X14" s="646"/>
      <c r="Y14" s="647"/>
      <c r="Z14" s="648">
        <v>0.1</v>
      </c>
      <c r="AA14" s="648"/>
      <c r="AB14" s="648"/>
      <c r="AC14" s="648"/>
      <c r="AD14" s="649">
        <v>48338</v>
      </c>
      <c r="AE14" s="649"/>
      <c r="AF14" s="649"/>
      <c r="AG14" s="649"/>
      <c r="AH14" s="649"/>
      <c r="AI14" s="649"/>
      <c r="AJ14" s="649"/>
      <c r="AK14" s="649"/>
      <c r="AL14" s="650">
        <v>0.2</v>
      </c>
      <c r="AM14" s="651"/>
      <c r="AN14" s="651"/>
      <c r="AO14" s="652"/>
      <c r="AP14" s="642" t="s">
        <v>257</v>
      </c>
      <c r="AQ14" s="643"/>
      <c r="AR14" s="643"/>
      <c r="AS14" s="643"/>
      <c r="AT14" s="643"/>
      <c r="AU14" s="643"/>
      <c r="AV14" s="643"/>
      <c r="AW14" s="643"/>
      <c r="AX14" s="643"/>
      <c r="AY14" s="643"/>
      <c r="AZ14" s="643"/>
      <c r="BA14" s="643"/>
      <c r="BB14" s="643"/>
      <c r="BC14" s="643"/>
      <c r="BD14" s="643"/>
      <c r="BE14" s="643"/>
      <c r="BF14" s="644"/>
      <c r="BG14" s="645">
        <v>247558</v>
      </c>
      <c r="BH14" s="646"/>
      <c r="BI14" s="646"/>
      <c r="BJ14" s="646"/>
      <c r="BK14" s="646"/>
      <c r="BL14" s="646"/>
      <c r="BM14" s="646"/>
      <c r="BN14" s="647"/>
      <c r="BO14" s="648">
        <v>1.1000000000000001</v>
      </c>
      <c r="BP14" s="648"/>
      <c r="BQ14" s="648"/>
      <c r="BR14" s="648"/>
      <c r="BS14" s="654" t="s">
        <v>129</v>
      </c>
      <c r="BT14" s="646"/>
      <c r="BU14" s="646"/>
      <c r="BV14" s="646"/>
      <c r="BW14" s="646"/>
      <c r="BX14" s="646"/>
      <c r="BY14" s="646"/>
      <c r="BZ14" s="646"/>
      <c r="CA14" s="646"/>
      <c r="CB14" s="655"/>
      <c r="CD14" s="660" t="s">
        <v>258</v>
      </c>
      <c r="CE14" s="661"/>
      <c r="CF14" s="661"/>
      <c r="CG14" s="661"/>
      <c r="CH14" s="661"/>
      <c r="CI14" s="661"/>
      <c r="CJ14" s="661"/>
      <c r="CK14" s="661"/>
      <c r="CL14" s="661"/>
      <c r="CM14" s="661"/>
      <c r="CN14" s="661"/>
      <c r="CO14" s="661"/>
      <c r="CP14" s="661"/>
      <c r="CQ14" s="662"/>
      <c r="CR14" s="645">
        <v>1274483</v>
      </c>
      <c r="CS14" s="646"/>
      <c r="CT14" s="646"/>
      <c r="CU14" s="646"/>
      <c r="CV14" s="646"/>
      <c r="CW14" s="646"/>
      <c r="CX14" s="646"/>
      <c r="CY14" s="647"/>
      <c r="CZ14" s="648">
        <v>1.4</v>
      </c>
      <c r="DA14" s="648"/>
      <c r="DB14" s="648"/>
      <c r="DC14" s="648"/>
      <c r="DD14" s="654">
        <v>102181</v>
      </c>
      <c r="DE14" s="646"/>
      <c r="DF14" s="646"/>
      <c r="DG14" s="646"/>
      <c r="DH14" s="646"/>
      <c r="DI14" s="646"/>
      <c r="DJ14" s="646"/>
      <c r="DK14" s="646"/>
      <c r="DL14" s="646"/>
      <c r="DM14" s="646"/>
      <c r="DN14" s="646"/>
      <c r="DO14" s="646"/>
      <c r="DP14" s="647"/>
      <c r="DQ14" s="654">
        <v>1172136</v>
      </c>
      <c r="DR14" s="646"/>
      <c r="DS14" s="646"/>
      <c r="DT14" s="646"/>
      <c r="DU14" s="646"/>
      <c r="DV14" s="646"/>
      <c r="DW14" s="646"/>
      <c r="DX14" s="646"/>
      <c r="DY14" s="646"/>
      <c r="DZ14" s="646"/>
      <c r="EA14" s="646"/>
      <c r="EB14" s="646"/>
      <c r="EC14" s="655"/>
    </row>
    <row r="15" spans="2:143" ht="11.25" customHeight="1" x14ac:dyDescent="0.15">
      <c r="B15" s="642" t="s">
        <v>259</v>
      </c>
      <c r="C15" s="643"/>
      <c r="D15" s="643"/>
      <c r="E15" s="643"/>
      <c r="F15" s="643"/>
      <c r="G15" s="643"/>
      <c r="H15" s="643"/>
      <c r="I15" s="643"/>
      <c r="J15" s="643"/>
      <c r="K15" s="643"/>
      <c r="L15" s="643"/>
      <c r="M15" s="643"/>
      <c r="N15" s="643"/>
      <c r="O15" s="643"/>
      <c r="P15" s="643"/>
      <c r="Q15" s="644"/>
      <c r="R15" s="645" t="s">
        <v>234</v>
      </c>
      <c r="S15" s="646"/>
      <c r="T15" s="646"/>
      <c r="U15" s="646"/>
      <c r="V15" s="646"/>
      <c r="W15" s="646"/>
      <c r="X15" s="646"/>
      <c r="Y15" s="647"/>
      <c r="Z15" s="648" t="s">
        <v>234</v>
      </c>
      <c r="AA15" s="648"/>
      <c r="AB15" s="648"/>
      <c r="AC15" s="648"/>
      <c r="AD15" s="649" t="s">
        <v>234</v>
      </c>
      <c r="AE15" s="649"/>
      <c r="AF15" s="649"/>
      <c r="AG15" s="649"/>
      <c r="AH15" s="649"/>
      <c r="AI15" s="649"/>
      <c r="AJ15" s="649"/>
      <c r="AK15" s="649"/>
      <c r="AL15" s="650" t="s">
        <v>129</v>
      </c>
      <c r="AM15" s="651"/>
      <c r="AN15" s="651"/>
      <c r="AO15" s="652"/>
      <c r="AP15" s="642" t="s">
        <v>260</v>
      </c>
      <c r="AQ15" s="643"/>
      <c r="AR15" s="643"/>
      <c r="AS15" s="643"/>
      <c r="AT15" s="643"/>
      <c r="AU15" s="643"/>
      <c r="AV15" s="643"/>
      <c r="AW15" s="643"/>
      <c r="AX15" s="643"/>
      <c r="AY15" s="643"/>
      <c r="AZ15" s="643"/>
      <c r="BA15" s="643"/>
      <c r="BB15" s="643"/>
      <c r="BC15" s="643"/>
      <c r="BD15" s="643"/>
      <c r="BE15" s="643"/>
      <c r="BF15" s="644"/>
      <c r="BG15" s="645">
        <v>1886561</v>
      </c>
      <c r="BH15" s="646"/>
      <c r="BI15" s="646"/>
      <c r="BJ15" s="646"/>
      <c r="BK15" s="646"/>
      <c r="BL15" s="646"/>
      <c r="BM15" s="646"/>
      <c r="BN15" s="647"/>
      <c r="BO15" s="648">
        <v>8.6999999999999993</v>
      </c>
      <c r="BP15" s="648"/>
      <c r="BQ15" s="648"/>
      <c r="BR15" s="648"/>
      <c r="BS15" s="654" t="s">
        <v>129</v>
      </c>
      <c r="BT15" s="646"/>
      <c r="BU15" s="646"/>
      <c r="BV15" s="646"/>
      <c r="BW15" s="646"/>
      <c r="BX15" s="646"/>
      <c r="BY15" s="646"/>
      <c r="BZ15" s="646"/>
      <c r="CA15" s="646"/>
      <c r="CB15" s="655"/>
      <c r="CD15" s="660" t="s">
        <v>261</v>
      </c>
      <c r="CE15" s="661"/>
      <c r="CF15" s="661"/>
      <c r="CG15" s="661"/>
      <c r="CH15" s="661"/>
      <c r="CI15" s="661"/>
      <c r="CJ15" s="661"/>
      <c r="CK15" s="661"/>
      <c r="CL15" s="661"/>
      <c r="CM15" s="661"/>
      <c r="CN15" s="661"/>
      <c r="CO15" s="661"/>
      <c r="CP15" s="661"/>
      <c r="CQ15" s="662"/>
      <c r="CR15" s="645">
        <v>5133337</v>
      </c>
      <c r="CS15" s="646"/>
      <c r="CT15" s="646"/>
      <c r="CU15" s="646"/>
      <c r="CV15" s="646"/>
      <c r="CW15" s="646"/>
      <c r="CX15" s="646"/>
      <c r="CY15" s="647"/>
      <c r="CZ15" s="648">
        <v>5.5</v>
      </c>
      <c r="DA15" s="648"/>
      <c r="DB15" s="648"/>
      <c r="DC15" s="648"/>
      <c r="DD15" s="654">
        <v>1903655</v>
      </c>
      <c r="DE15" s="646"/>
      <c r="DF15" s="646"/>
      <c r="DG15" s="646"/>
      <c r="DH15" s="646"/>
      <c r="DI15" s="646"/>
      <c r="DJ15" s="646"/>
      <c r="DK15" s="646"/>
      <c r="DL15" s="646"/>
      <c r="DM15" s="646"/>
      <c r="DN15" s="646"/>
      <c r="DO15" s="646"/>
      <c r="DP15" s="647"/>
      <c r="DQ15" s="654">
        <v>2507552</v>
      </c>
      <c r="DR15" s="646"/>
      <c r="DS15" s="646"/>
      <c r="DT15" s="646"/>
      <c r="DU15" s="646"/>
      <c r="DV15" s="646"/>
      <c r="DW15" s="646"/>
      <c r="DX15" s="646"/>
      <c r="DY15" s="646"/>
      <c r="DZ15" s="646"/>
      <c r="EA15" s="646"/>
      <c r="EB15" s="646"/>
      <c r="EC15" s="655"/>
    </row>
    <row r="16" spans="2:143" ht="11.25" customHeight="1" x14ac:dyDescent="0.15">
      <c r="B16" s="642" t="s">
        <v>262</v>
      </c>
      <c r="C16" s="643"/>
      <c r="D16" s="643"/>
      <c r="E16" s="643"/>
      <c r="F16" s="643"/>
      <c r="G16" s="643"/>
      <c r="H16" s="643"/>
      <c r="I16" s="643"/>
      <c r="J16" s="643"/>
      <c r="K16" s="643"/>
      <c r="L16" s="643"/>
      <c r="M16" s="643"/>
      <c r="N16" s="643"/>
      <c r="O16" s="643"/>
      <c r="P16" s="643"/>
      <c r="Q16" s="644"/>
      <c r="R16" s="645">
        <v>15045</v>
      </c>
      <c r="S16" s="646"/>
      <c r="T16" s="646"/>
      <c r="U16" s="646"/>
      <c r="V16" s="646"/>
      <c r="W16" s="646"/>
      <c r="X16" s="646"/>
      <c r="Y16" s="647"/>
      <c r="Z16" s="648">
        <v>0</v>
      </c>
      <c r="AA16" s="648"/>
      <c r="AB16" s="648"/>
      <c r="AC16" s="648"/>
      <c r="AD16" s="649">
        <v>15045</v>
      </c>
      <c r="AE16" s="649"/>
      <c r="AF16" s="649"/>
      <c r="AG16" s="649"/>
      <c r="AH16" s="649"/>
      <c r="AI16" s="649"/>
      <c r="AJ16" s="649"/>
      <c r="AK16" s="649"/>
      <c r="AL16" s="650">
        <v>0.1</v>
      </c>
      <c r="AM16" s="651"/>
      <c r="AN16" s="651"/>
      <c r="AO16" s="652"/>
      <c r="AP16" s="642" t="s">
        <v>263</v>
      </c>
      <c r="AQ16" s="643"/>
      <c r="AR16" s="643"/>
      <c r="AS16" s="643"/>
      <c r="AT16" s="643"/>
      <c r="AU16" s="643"/>
      <c r="AV16" s="643"/>
      <c r="AW16" s="643"/>
      <c r="AX16" s="643"/>
      <c r="AY16" s="643"/>
      <c r="AZ16" s="643"/>
      <c r="BA16" s="643"/>
      <c r="BB16" s="643"/>
      <c r="BC16" s="643"/>
      <c r="BD16" s="643"/>
      <c r="BE16" s="643"/>
      <c r="BF16" s="644"/>
      <c r="BG16" s="645" t="s">
        <v>129</v>
      </c>
      <c r="BH16" s="646"/>
      <c r="BI16" s="646"/>
      <c r="BJ16" s="646"/>
      <c r="BK16" s="646"/>
      <c r="BL16" s="646"/>
      <c r="BM16" s="646"/>
      <c r="BN16" s="647"/>
      <c r="BO16" s="648" t="s">
        <v>129</v>
      </c>
      <c r="BP16" s="648"/>
      <c r="BQ16" s="648"/>
      <c r="BR16" s="648"/>
      <c r="BS16" s="654" t="s">
        <v>129</v>
      </c>
      <c r="BT16" s="646"/>
      <c r="BU16" s="646"/>
      <c r="BV16" s="646"/>
      <c r="BW16" s="646"/>
      <c r="BX16" s="646"/>
      <c r="BY16" s="646"/>
      <c r="BZ16" s="646"/>
      <c r="CA16" s="646"/>
      <c r="CB16" s="655"/>
      <c r="CD16" s="660" t="s">
        <v>264</v>
      </c>
      <c r="CE16" s="661"/>
      <c r="CF16" s="661"/>
      <c r="CG16" s="661"/>
      <c r="CH16" s="661"/>
      <c r="CI16" s="661"/>
      <c r="CJ16" s="661"/>
      <c r="CK16" s="661"/>
      <c r="CL16" s="661"/>
      <c r="CM16" s="661"/>
      <c r="CN16" s="661"/>
      <c r="CO16" s="661"/>
      <c r="CP16" s="661"/>
      <c r="CQ16" s="662"/>
      <c r="CR16" s="645">
        <v>41459</v>
      </c>
      <c r="CS16" s="646"/>
      <c r="CT16" s="646"/>
      <c r="CU16" s="646"/>
      <c r="CV16" s="646"/>
      <c r="CW16" s="646"/>
      <c r="CX16" s="646"/>
      <c r="CY16" s="647"/>
      <c r="CZ16" s="648">
        <v>0</v>
      </c>
      <c r="DA16" s="648"/>
      <c r="DB16" s="648"/>
      <c r="DC16" s="648"/>
      <c r="DD16" s="654" t="s">
        <v>129</v>
      </c>
      <c r="DE16" s="646"/>
      <c r="DF16" s="646"/>
      <c r="DG16" s="646"/>
      <c r="DH16" s="646"/>
      <c r="DI16" s="646"/>
      <c r="DJ16" s="646"/>
      <c r="DK16" s="646"/>
      <c r="DL16" s="646"/>
      <c r="DM16" s="646"/>
      <c r="DN16" s="646"/>
      <c r="DO16" s="646"/>
      <c r="DP16" s="647"/>
      <c r="DQ16" s="654">
        <v>40305</v>
      </c>
      <c r="DR16" s="646"/>
      <c r="DS16" s="646"/>
      <c r="DT16" s="646"/>
      <c r="DU16" s="646"/>
      <c r="DV16" s="646"/>
      <c r="DW16" s="646"/>
      <c r="DX16" s="646"/>
      <c r="DY16" s="646"/>
      <c r="DZ16" s="646"/>
      <c r="EA16" s="646"/>
      <c r="EB16" s="646"/>
      <c r="EC16" s="655"/>
    </row>
    <row r="17" spans="2:133" ht="11.25" customHeight="1" x14ac:dyDescent="0.15">
      <c r="B17" s="642" t="s">
        <v>265</v>
      </c>
      <c r="C17" s="643"/>
      <c r="D17" s="643"/>
      <c r="E17" s="643"/>
      <c r="F17" s="643"/>
      <c r="G17" s="643"/>
      <c r="H17" s="643"/>
      <c r="I17" s="643"/>
      <c r="J17" s="643"/>
      <c r="K17" s="643"/>
      <c r="L17" s="643"/>
      <c r="M17" s="643"/>
      <c r="N17" s="643"/>
      <c r="O17" s="643"/>
      <c r="P17" s="643"/>
      <c r="Q17" s="644"/>
      <c r="R17" s="645">
        <v>208997</v>
      </c>
      <c r="S17" s="646"/>
      <c r="T17" s="646"/>
      <c r="U17" s="646"/>
      <c r="V17" s="646"/>
      <c r="W17" s="646"/>
      <c r="X17" s="646"/>
      <c r="Y17" s="647"/>
      <c r="Z17" s="648">
        <v>0.2</v>
      </c>
      <c r="AA17" s="648"/>
      <c r="AB17" s="648"/>
      <c r="AC17" s="648"/>
      <c r="AD17" s="649">
        <v>208997</v>
      </c>
      <c r="AE17" s="649"/>
      <c r="AF17" s="649"/>
      <c r="AG17" s="649"/>
      <c r="AH17" s="649"/>
      <c r="AI17" s="649"/>
      <c r="AJ17" s="649"/>
      <c r="AK17" s="649"/>
      <c r="AL17" s="650">
        <v>0.9</v>
      </c>
      <c r="AM17" s="651"/>
      <c r="AN17" s="651"/>
      <c r="AO17" s="652"/>
      <c r="AP17" s="642" t="s">
        <v>266</v>
      </c>
      <c r="AQ17" s="643"/>
      <c r="AR17" s="643"/>
      <c r="AS17" s="643"/>
      <c r="AT17" s="643"/>
      <c r="AU17" s="643"/>
      <c r="AV17" s="643"/>
      <c r="AW17" s="643"/>
      <c r="AX17" s="643"/>
      <c r="AY17" s="643"/>
      <c r="AZ17" s="643"/>
      <c r="BA17" s="643"/>
      <c r="BB17" s="643"/>
      <c r="BC17" s="643"/>
      <c r="BD17" s="643"/>
      <c r="BE17" s="643"/>
      <c r="BF17" s="644"/>
      <c r="BG17" s="645" t="s">
        <v>129</v>
      </c>
      <c r="BH17" s="646"/>
      <c r="BI17" s="646"/>
      <c r="BJ17" s="646"/>
      <c r="BK17" s="646"/>
      <c r="BL17" s="646"/>
      <c r="BM17" s="646"/>
      <c r="BN17" s="647"/>
      <c r="BO17" s="648" t="s">
        <v>129</v>
      </c>
      <c r="BP17" s="648"/>
      <c r="BQ17" s="648"/>
      <c r="BR17" s="648"/>
      <c r="BS17" s="654" t="s">
        <v>129</v>
      </c>
      <c r="BT17" s="646"/>
      <c r="BU17" s="646"/>
      <c r="BV17" s="646"/>
      <c r="BW17" s="646"/>
      <c r="BX17" s="646"/>
      <c r="BY17" s="646"/>
      <c r="BZ17" s="646"/>
      <c r="CA17" s="646"/>
      <c r="CB17" s="655"/>
      <c r="CD17" s="660" t="s">
        <v>267</v>
      </c>
      <c r="CE17" s="661"/>
      <c r="CF17" s="661"/>
      <c r="CG17" s="661"/>
      <c r="CH17" s="661"/>
      <c r="CI17" s="661"/>
      <c r="CJ17" s="661"/>
      <c r="CK17" s="661"/>
      <c r="CL17" s="661"/>
      <c r="CM17" s="661"/>
      <c r="CN17" s="661"/>
      <c r="CO17" s="661"/>
      <c r="CP17" s="661"/>
      <c r="CQ17" s="662"/>
      <c r="CR17" s="645">
        <v>5452664</v>
      </c>
      <c r="CS17" s="646"/>
      <c r="CT17" s="646"/>
      <c r="CU17" s="646"/>
      <c r="CV17" s="646"/>
      <c r="CW17" s="646"/>
      <c r="CX17" s="646"/>
      <c r="CY17" s="647"/>
      <c r="CZ17" s="648">
        <v>5.8</v>
      </c>
      <c r="DA17" s="648"/>
      <c r="DB17" s="648"/>
      <c r="DC17" s="648"/>
      <c r="DD17" s="654" t="s">
        <v>234</v>
      </c>
      <c r="DE17" s="646"/>
      <c r="DF17" s="646"/>
      <c r="DG17" s="646"/>
      <c r="DH17" s="646"/>
      <c r="DI17" s="646"/>
      <c r="DJ17" s="646"/>
      <c r="DK17" s="646"/>
      <c r="DL17" s="646"/>
      <c r="DM17" s="646"/>
      <c r="DN17" s="646"/>
      <c r="DO17" s="646"/>
      <c r="DP17" s="647"/>
      <c r="DQ17" s="654">
        <v>5070730</v>
      </c>
      <c r="DR17" s="646"/>
      <c r="DS17" s="646"/>
      <c r="DT17" s="646"/>
      <c r="DU17" s="646"/>
      <c r="DV17" s="646"/>
      <c r="DW17" s="646"/>
      <c r="DX17" s="646"/>
      <c r="DY17" s="646"/>
      <c r="DZ17" s="646"/>
      <c r="EA17" s="646"/>
      <c r="EB17" s="646"/>
      <c r="EC17" s="655"/>
    </row>
    <row r="18" spans="2:133" ht="11.25" customHeight="1" x14ac:dyDescent="0.15">
      <c r="B18" s="642" t="s">
        <v>268</v>
      </c>
      <c r="C18" s="643"/>
      <c r="D18" s="643"/>
      <c r="E18" s="643"/>
      <c r="F18" s="643"/>
      <c r="G18" s="643"/>
      <c r="H18" s="643"/>
      <c r="I18" s="643"/>
      <c r="J18" s="643"/>
      <c r="K18" s="643"/>
      <c r="L18" s="643"/>
      <c r="M18" s="643"/>
      <c r="N18" s="643"/>
      <c r="O18" s="643"/>
      <c r="P18" s="643"/>
      <c r="Q18" s="644"/>
      <c r="R18" s="645">
        <v>89107</v>
      </c>
      <c r="S18" s="646"/>
      <c r="T18" s="646"/>
      <c r="U18" s="646"/>
      <c r="V18" s="646"/>
      <c r="W18" s="646"/>
      <c r="X18" s="646"/>
      <c r="Y18" s="647"/>
      <c r="Z18" s="648">
        <v>0.1</v>
      </c>
      <c r="AA18" s="648"/>
      <c r="AB18" s="648"/>
      <c r="AC18" s="648"/>
      <c r="AD18" s="649">
        <v>89107</v>
      </c>
      <c r="AE18" s="649"/>
      <c r="AF18" s="649"/>
      <c r="AG18" s="649"/>
      <c r="AH18" s="649"/>
      <c r="AI18" s="649"/>
      <c r="AJ18" s="649"/>
      <c r="AK18" s="649"/>
      <c r="AL18" s="650">
        <v>0.4</v>
      </c>
      <c r="AM18" s="651"/>
      <c r="AN18" s="651"/>
      <c r="AO18" s="652"/>
      <c r="AP18" s="642" t="s">
        <v>269</v>
      </c>
      <c r="AQ18" s="643"/>
      <c r="AR18" s="643"/>
      <c r="AS18" s="643"/>
      <c r="AT18" s="643"/>
      <c r="AU18" s="643"/>
      <c r="AV18" s="643"/>
      <c r="AW18" s="643"/>
      <c r="AX18" s="643"/>
      <c r="AY18" s="643"/>
      <c r="AZ18" s="643"/>
      <c r="BA18" s="643"/>
      <c r="BB18" s="643"/>
      <c r="BC18" s="643"/>
      <c r="BD18" s="643"/>
      <c r="BE18" s="643"/>
      <c r="BF18" s="644"/>
      <c r="BG18" s="645">
        <v>433257</v>
      </c>
      <c r="BH18" s="646"/>
      <c r="BI18" s="646"/>
      <c r="BJ18" s="646"/>
      <c r="BK18" s="646"/>
      <c r="BL18" s="646"/>
      <c r="BM18" s="646"/>
      <c r="BN18" s="647"/>
      <c r="BO18" s="648">
        <v>2</v>
      </c>
      <c r="BP18" s="648"/>
      <c r="BQ18" s="648"/>
      <c r="BR18" s="648"/>
      <c r="BS18" s="654" t="s">
        <v>129</v>
      </c>
      <c r="BT18" s="646"/>
      <c r="BU18" s="646"/>
      <c r="BV18" s="646"/>
      <c r="BW18" s="646"/>
      <c r="BX18" s="646"/>
      <c r="BY18" s="646"/>
      <c r="BZ18" s="646"/>
      <c r="CA18" s="646"/>
      <c r="CB18" s="655"/>
      <c r="CD18" s="660" t="s">
        <v>270</v>
      </c>
      <c r="CE18" s="661"/>
      <c r="CF18" s="661"/>
      <c r="CG18" s="661"/>
      <c r="CH18" s="661"/>
      <c r="CI18" s="661"/>
      <c r="CJ18" s="661"/>
      <c r="CK18" s="661"/>
      <c r="CL18" s="661"/>
      <c r="CM18" s="661"/>
      <c r="CN18" s="661"/>
      <c r="CO18" s="661"/>
      <c r="CP18" s="661"/>
      <c r="CQ18" s="662"/>
      <c r="CR18" s="645">
        <v>184578</v>
      </c>
      <c r="CS18" s="646"/>
      <c r="CT18" s="646"/>
      <c r="CU18" s="646"/>
      <c r="CV18" s="646"/>
      <c r="CW18" s="646"/>
      <c r="CX18" s="646"/>
      <c r="CY18" s="647"/>
      <c r="CZ18" s="648">
        <v>0.2</v>
      </c>
      <c r="DA18" s="648"/>
      <c r="DB18" s="648"/>
      <c r="DC18" s="648"/>
      <c r="DD18" s="654" t="s">
        <v>234</v>
      </c>
      <c r="DE18" s="646"/>
      <c r="DF18" s="646"/>
      <c r="DG18" s="646"/>
      <c r="DH18" s="646"/>
      <c r="DI18" s="646"/>
      <c r="DJ18" s="646"/>
      <c r="DK18" s="646"/>
      <c r="DL18" s="646"/>
      <c r="DM18" s="646"/>
      <c r="DN18" s="646"/>
      <c r="DO18" s="646"/>
      <c r="DP18" s="647"/>
      <c r="DQ18" s="654">
        <v>184578</v>
      </c>
      <c r="DR18" s="646"/>
      <c r="DS18" s="646"/>
      <c r="DT18" s="646"/>
      <c r="DU18" s="646"/>
      <c r="DV18" s="646"/>
      <c r="DW18" s="646"/>
      <c r="DX18" s="646"/>
      <c r="DY18" s="646"/>
      <c r="DZ18" s="646"/>
      <c r="EA18" s="646"/>
      <c r="EB18" s="646"/>
      <c r="EC18" s="655"/>
    </row>
    <row r="19" spans="2:133" ht="11.25" customHeight="1" x14ac:dyDescent="0.15">
      <c r="B19" s="642" t="s">
        <v>271</v>
      </c>
      <c r="C19" s="643"/>
      <c r="D19" s="643"/>
      <c r="E19" s="643"/>
      <c r="F19" s="643"/>
      <c r="G19" s="643"/>
      <c r="H19" s="643"/>
      <c r="I19" s="643"/>
      <c r="J19" s="643"/>
      <c r="K19" s="643"/>
      <c r="L19" s="643"/>
      <c r="M19" s="643"/>
      <c r="N19" s="643"/>
      <c r="O19" s="643"/>
      <c r="P19" s="643"/>
      <c r="Q19" s="644"/>
      <c r="R19" s="645">
        <v>6768</v>
      </c>
      <c r="S19" s="646"/>
      <c r="T19" s="646"/>
      <c r="U19" s="646"/>
      <c r="V19" s="646"/>
      <c r="W19" s="646"/>
      <c r="X19" s="646"/>
      <c r="Y19" s="647"/>
      <c r="Z19" s="648">
        <v>0</v>
      </c>
      <c r="AA19" s="648"/>
      <c r="AB19" s="648"/>
      <c r="AC19" s="648"/>
      <c r="AD19" s="649">
        <v>6768</v>
      </c>
      <c r="AE19" s="649"/>
      <c r="AF19" s="649"/>
      <c r="AG19" s="649"/>
      <c r="AH19" s="649"/>
      <c r="AI19" s="649"/>
      <c r="AJ19" s="649"/>
      <c r="AK19" s="649"/>
      <c r="AL19" s="650">
        <v>0</v>
      </c>
      <c r="AM19" s="651"/>
      <c r="AN19" s="651"/>
      <c r="AO19" s="652"/>
      <c r="AP19" s="642" t="s">
        <v>272</v>
      </c>
      <c r="AQ19" s="643"/>
      <c r="AR19" s="643"/>
      <c r="AS19" s="643"/>
      <c r="AT19" s="643"/>
      <c r="AU19" s="643"/>
      <c r="AV19" s="643"/>
      <c r="AW19" s="643"/>
      <c r="AX19" s="643"/>
      <c r="AY19" s="643"/>
      <c r="AZ19" s="643"/>
      <c r="BA19" s="643"/>
      <c r="BB19" s="643"/>
      <c r="BC19" s="643"/>
      <c r="BD19" s="643"/>
      <c r="BE19" s="643"/>
      <c r="BF19" s="644"/>
      <c r="BG19" s="645">
        <v>1473825</v>
      </c>
      <c r="BH19" s="646"/>
      <c r="BI19" s="646"/>
      <c r="BJ19" s="646"/>
      <c r="BK19" s="646"/>
      <c r="BL19" s="646"/>
      <c r="BM19" s="646"/>
      <c r="BN19" s="647"/>
      <c r="BO19" s="648">
        <v>6.8</v>
      </c>
      <c r="BP19" s="648"/>
      <c r="BQ19" s="648"/>
      <c r="BR19" s="648"/>
      <c r="BS19" s="654" t="s">
        <v>234</v>
      </c>
      <c r="BT19" s="646"/>
      <c r="BU19" s="646"/>
      <c r="BV19" s="646"/>
      <c r="BW19" s="646"/>
      <c r="BX19" s="646"/>
      <c r="BY19" s="646"/>
      <c r="BZ19" s="646"/>
      <c r="CA19" s="646"/>
      <c r="CB19" s="655"/>
      <c r="CD19" s="660" t="s">
        <v>273</v>
      </c>
      <c r="CE19" s="661"/>
      <c r="CF19" s="661"/>
      <c r="CG19" s="661"/>
      <c r="CH19" s="661"/>
      <c r="CI19" s="661"/>
      <c r="CJ19" s="661"/>
      <c r="CK19" s="661"/>
      <c r="CL19" s="661"/>
      <c r="CM19" s="661"/>
      <c r="CN19" s="661"/>
      <c r="CO19" s="661"/>
      <c r="CP19" s="661"/>
      <c r="CQ19" s="662"/>
      <c r="CR19" s="645" t="s">
        <v>129</v>
      </c>
      <c r="CS19" s="646"/>
      <c r="CT19" s="646"/>
      <c r="CU19" s="646"/>
      <c r="CV19" s="646"/>
      <c r="CW19" s="646"/>
      <c r="CX19" s="646"/>
      <c r="CY19" s="647"/>
      <c r="CZ19" s="648" t="s">
        <v>129</v>
      </c>
      <c r="DA19" s="648"/>
      <c r="DB19" s="648"/>
      <c r="DC19" s="648"/>
      <c r="DD19" s="654" t="s">
        <v>129</v>
      </c>
      <c r="DE19" s="646"/>
      <c r="DF19" s="646"/>
      <c r="DG19" s="646"/>
      <c r="DH19" s="646"/>
      <c r="DI19" s="646"/>
      <c r="DJ19" s="646"/>
      <c r="DK19" s="646"/>
      <c r="DL19" s="646"/>
      <c r="DM19" s="646"/>
      <c r="DN19" s="646"/>
      <c r="DO19" s="646"/>
      <c r="DP19" s="647"/>
      <c r="DQ19" s="654" t="s">
        <v>129</v>
      </c>
      <c r="DR19" s="646"/>
      <c r="DS19" s="646"/>
      <c r="DT19" s="646"/>
      <c r="DU19" s="646"/>
      <c r="DV19" s="646"/>
      <c r="DW19" s="646"/>
      <c r="DX19" s="646"/>
      <c r="DY19" s="646"/>
      <c r="DZ19" s="646"/>
      <c r="EA19" s="646"/>
      <c r="EB19" s="646"/>
      <c r="EC19" s="655"/>
    </row>
    <row r="20" spans="2:133" ht="11.25" customHeight="1" x14ac:dyDescent="0.15">
      <c r="B20" s="642" t="s">
        <v>274</v>
      </c>
      <c r="C20" s="643"/>
      <c r="D20" s="643"/>
      <c r="E20" s="643"/>
      <c r="F20" s="643"/>
      <c r="G20" s="643"/>
      <c r="H20" s="643"/>
      <c r="I20" s="643"/>
      <c r="J20" s="643"/>
      <c r="K20" s="643"/>
      <c r="L20" s="643"/>
      <c r="M20" s="643"/>
      <c r="N20" s="643"/>
      <c r="O20" s="643"/>
      <c r="P20" s="643"/>
      <c r="Q20" s="644"/>
      <c r="R20" s="645">
        <v>2824</v>
      </c>
      <c r="S20" s="646"/>
      <c r="T20" s="646"/>
      <c r="U20" s="646"/>
      <c r="V20" s="646"/>
      <c r="W20" s="646"/>
      <c r="X20" s="646"/>
      <c r="Y20" s="647"/>
      <c r="Z20" s="648">
        <v>0</v>
      </c>
      <c r="AA20" s="648"/>
      <c r="AB20" s="648"/>
      <c r="AC20" s="648"/>
      <c r="AD20" s="649">
        <v>2824</v>
      </c>
      <c r="AE20" s="649"/>
      <c r="AF20" s="649"/>
      <c r="AG20" s="649"/>
      <c r="AH20" s="649"/>
      <c r="AI20" s="649"/>
      <c r="AJ20" s="649"/>
      <c r="AK20" s="649"/>
      <c r="AL20" s="650">
        <v>0</v>
      </c>
      <c r="AM20" s="651"/>
      <c r="AN20" s="651"/>
      <c r="AO20" s="652"/>
      <c r="AP20" s="642" t="s">
        <v>275</v>
      </c>
      <c r="AQ20" s="643"/>
      <c r="AR20" s="643"/>
      <c r="AS20" s="643"/>
      <c r="AT20" s="643"/>
      <c r="AU20" s="643"/>
      <c r="AV20" s="643"/>
      <c r="AW20" s="643"/>
      <c r="AX20" s="643"/>
      <c r="AY20" s="643"/>
      <c r="AZ20" s="643"/>
      <c r="BA20" s="643"/>
      <c r="BB20" s="643"/>
      <c r="BC20" s="643"/>
      <c r="BD20" s="643"/>
      <c r="BE20" s="643"/>
      <c r="BF20" s="644"/>
      <c r="BG20" s="645">
        <v>1473825</v>
      </c>
      <c r="BH20" s="646"/>
      <c r="BI20" s="646"/>
      <c r="BJ20" s="646"/>
      <c r="BK20" s="646"/>
      <c r="BL20" s="646"/>
      <c r="BM20" s="646"/>
      <c r="BN20" s="647"/>
      <c r="BO20" s="648">
        <v>6.8</v>
      </c>
      <c r="BP20" s="648"/>
      <c r="BQ20" s="648"/>
      <c r="BR20" s="648"/>
      <c r="BS20" s="654" t="s">
        <v>129</v>
      </c>
      <c r="BT20" s="646"/>
      <c r="BU20" s="646"/>
      <c r="BV20" s="646"/>
      <c r="BW20" s="646"/>
      <c r="BX20" s="646"/>
      <c r="BY20" s="646"/>
      <c r="BZ20" s="646"/>
      <c r="CA20" s="646"/>
      <c r="CB20" s="655"/>
      <c r="CD20" s="660" t="s">
        <v>276</v>
      </c>
      <c r="CE20" s="661"/>
      <c r="CF20" s="661"/>
      <c r="CG20" s="661"/>
      <c r="CH20" s="661"/>
      <c r="CI20" s="661"/>
      <c r="CJ20" s="661"/>
      <c r="CK20" s="661"/>
      <c r="CL20" s="661"/>
      <c r="CM20" s="661"/>
      <c r="CN20" s="661"/>
      <c r="CO20" s="661"/>
      <c r="CP20" s="661"/>
      <c r="CQ20" s="662"/>
      <c r="CR20" s="645">
        <v>93984764</v>
      </c>
      <c r="CS20" s="646"/>
      <c r="CT20" s="646"/>
      <c r="CU20" s="646"/>
      <c r="CV20" s="646"/>
      <c r="CW20" s="646"/>
      <c r="CX20" s="646"/>
      <c r="CY20" s="647"/>
      <c r="CZ20" s="648">
        <v>100</v>
      </c>
      <c r="DA20" s="648"/>
      <c r="DB20" s="648"/>
      <c r="DC20" s="648"/>
      <c r="DD20" s="654">
        <v>5766603</v>
      </c>
      <c r="DE20" s="646"/>
      <c r="DF20" s="646"/>
      <c r="DG20" s="646"/>
      <c r="DH20" s="646"/>
      <c r="DI20" s="646"/>
      <c r="DJ20" s="646"/>
      <c r="DK20" s="646"/>
      <c r="DL20" s="646"/>
      <c r="DM20" s="646"/>
      <c r="DN20" s="646"/>
      <c r="DO20" s="646"/>
      <c r="DP20" s="647"/>
      <c r="DQ20" s="654">
        <v>55503375</v>
      </c>
      <c r="DR20" s="646"/>
      <c r="DS20" s="646"/>
      <c r="DT20" s="646"/>
      <c r="DU20" s="646"/>
      <c r="DV20" s="646"/>
      <c r="DW20" s="646"/>
      <c r="DX20" s="646"/>
      <c r="DY20" s="646"/>
      <c r="DZ20" s="646"/>
      <c r="EA20" s="646"/>
      <c r="EB20" s="646"/>
      <c r="EC20" s="655"/>
    </row>
    <row r="21" spans="2:133" ht="11.25" customHeight="1" x14ac:dyDescent="0.15">
      <c r="B21" s="642" t="s">
        <v>277</v>
      </c>
      <c r="C21" s="643"/>
      <c r="D21" s="643"/>
      <c r="E21" s="643"/>
      <c r="F21" s="643"/>
      <c r="G21" s="643"/>
      <c r="H21" s="643"/>
      <c r="I21" s="643"/>
      <c r="J21" s="643"/>
      <c r="K21" s="643"/>
      <c r="L21" s="643"/>
      <c r="M21" s="643"/>
      <c r="N21" s="643"/>
      <c r="O21" s="643"/>
      <c r="P21" s="643"/>
      <c r="Q21" s="644"/>
      <c r="R21" s="645">
        <v>110298</v>
      </c>
      <c r="S21" s="646"/>
      <c r="T21" s="646"/>
      <c r="U21" s="646"/>
      <c r="V21" s="646"/>
      <c r="W21" s="646"/>
      <c r="X21" s="646"/>
      <c r="Y21" s="647"/>
      <c r="Z21" s="648">
        <v>0.1</v>
      </c>
      <c r="AA21" s="648"/>
      <c r="AB21" s="648"/>
      <c r="AC21" s="648"/>
      <c r="AD21" s="649">
        <v>110298</v>
      </c>
      <c r="AE21" s="649"/>
      <c r="AF21" s="649"/>
      <c r="AG21" s="649"/>
      <c r="AH21" s="649"/>
      <c r="AI21" s="649"/>
      <c r="AJ21" s="649"/>
      <c r="AK21" s="649"/>
      <c r="AL21" s="650">
        <v>0.5</v>
      </c>
      <c r="AM21" s="651"/>
      <c r="AN21" s="651"/>
      <c r="AO21" s="652"/>
      <c r="AP21" s="664" t="s">
        <v>278</v>
      </c>
      <c r="AQ21" s="665"/>
      <c r="AR21" s="665"/>
      <c r="AS21" s="665"/>
      <c r="AT21" s="665"/>
      <c r="AU21" s="665"/>
      <c r="AV21" s="665"/>
      <c r="AW21" s="665"/>
      <c r="AX21" s="665"/>
      <c r="AY21" s="665"/>
      <c r="AZ21" s="665"/>
      <c r="BA21" s="665"/>
      <c r="BB21" s="665"/>
      <c r="BC21" s="665"/>
      <c r="BD21" s="665"/>
      <c r="BE21" s="665"/>
      <c r="BF21" s="666"/>
      <c r="BG21" s="645">
        <v>6963</v>
      </c>
      <c r="BH21" s="646"/>
      <c r="BI21" s="646"/>
      <c r="BJ21" s="646"/>
      <c r="BK21" s="646"/>
      <c r="BL21" s="646"/>
      <c r="BM21" s="646"/>
      <c r="BN21" s="647"/>
      <c r="BO21" s="648">
        <v>0</v>
      </c>
      <c r="BP21" s="648"/>
      <c r="BQ21" s="648"/>
      <c r="BR21" s="648"/>
      <c r="BS21" s="654" t="s">
        <v>234</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279</v>
      </c>
      <c r="C22" s="643"/>
      <c r="D22" s="643"/>
      <c r="E22" s="643"/>
      <c r="F22" s="643"/>
      <c r="G22" s="643"/>
      <c r="H22" s="643"/>
      <c r="I22" s="643"/>
      <c r="J22" s="643"/>
      <c r="K22" s="643"/>
      <c r="L22" s="643"/>
      <c r="M22" s="643"/>
      <c r="N22" s="643"/>
      <c r="O22" s="643"/>
      <c r="P22" s="643"/>
      <c r="Q22" s="644"/>
      <c r="R22" s="645">
        <v>981010</v>
      </c>
      <c r="S22" s="646"/>
      <c r="T22" s="646"/>
      <c r="U22" s="646"/>
      <c r="V22" s="646"/>
      <c r="W22" s="646"/>
      <c r="X22" s="646"/>
      <c r="Y22" s="647"/>
      <c r="Z22" s="648">
        <v>1</v>
      </c>
      <c r="AA22" s="648"/>
      <c r="AB22" s="648"/>
      <c r="AC22" s="648"/>
      <c r="AD22" s="649">
        <v>927741</v>
      </c>
      <c r="AE22" s="649"/>
      <c r="AF22" s="649"/>
      <c r="AG22" s="649"/>
      <c r="AH22" s="649"/>
      <c r="AI22" s="649"/>
      <c r="AJ22" s="649"/>
      <c r="AK22" s="649"/>
      <c r="AL22" s="650">
        <v>4</v>
      </c>
      <c r="AM22" s="651"/>
      <c r="AN22" s="651"/>
      <c r="AO22" s="652"/>
      <c r="AP22" s="664" t="s">
        <v>280</v>
      </c>
      <c r="AQ22" s="665"/>
      <c r="AR22" s="665"/>
      <c r="AS22" s="665"/>
      <c r="AT22" s="665"/>
      <c r="AU22" s="665"/>
      <c r="AV22" s="665"/>
      <c r="AW22" s="665"/>
      <c r="AX22" s="665"/>
      <c r="AY22" s="665"/>
      <c r="AZ22" s="665"/>
      <c r="BA22" s="665"/>
      <c r="BB22" s="665"/>
      <c r="BC22" s="665"/>
      <c r="BD22" s="665"/>
      <c r="BE22" s="665"/>
      <c r="BF22" s="666"/>
      <c r="BG22" s="645" t="s">
        <v>234</v>
      </c>
      <c r="BH22" s="646"/>
      <c r="BI22" s="646"/>
      <c r="BJ22" s="646"/>
      <c r="BK22" s="646"/>
      <c r="BL22" s="646"/>
      <c r="BM22" s="646"/>
      <c r="BN22" s="647"/>
      <c r="BO22" s="648" t="s">
        <v>234</v>
      </c>
      <c r="BP22" s="648"/>
      <c r="BQ22" s="648"/>
      <c r="BR22" s="648"/>
      <c r="BS22" s="654" t="s">
        <v>234</v>
      </c>
      <c r="BT22" s="646"/>
      <c r="BU22" s="646"/>
      <c r="BV22" s="646"/>
      <c r="BW22" s="646"/>
      <c r="BX22" s="646"/>
      <c r="BY22" s="646"/>
      <c r="BZ22" s="646"/>
      <c r="CA22" s="646"/>
      <c r="CB22" s="655"/>
      <c r="CD22" s="627" t="s">
        <v>281</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282</v>
      </c>
      <c r="C23" s="643"/>
      <c r="D23" s="643"/>
      <c r="E23" s="643"/>
      <c r="F23" s="643"/>
      <c r="G23" s="643"/>
      <c r="H23" s="643"/>
      <c r="I23" s="643"/>
      <c r="J23" s="643"/>
      <c r="K23" s="643"/>
      <c r="L23" s="643"/>
      <c r="M23" s="643"/>
      <c r="N23" s="643"/>
      <c r="O23" s="643"/>
      <c r="P23" s="643"/>
      <c r="Q23" s="644"/>
      <c r="R23" s="645">
        <v>927741</v>
      </c>
      <c r="S23" s="646"/>
      <c r="T23" s="646"/>
      <c r="U23" s="646"/>
      <c r="V23" s="646"/>
      <c r="W23" s="646"/>
      <c r="X23" s="646"/>
      <c r="Y23" s="647"/>
      <c r="Z23" s="648">
        <v>1</v>
      </c>
      <c r="AA23" s="648"/>
      <c r="AB23" s="648"/>
      <c r="AC23" s="648"/>
      <c r="AD23" s="649">
        <v>927741</v>
      </c>
      <c r="AE23" s="649"/>
      <c r="AF23" s="649"/>
      <c r="AG23" s="649"/>
      <c r="AH23" s="649"/>
      <c r="AI23" s="649"/>
      <c r="AJ23" s="649"/>
      <c r="AK23" s="649"/>
      <c r="AL23" s="650">
        <v>4</v>
      </c>
      <c r="AM23" s="651"/>
      <c r="AN23" s="651"/>
      <c r="AO23" s="652"/>
      <c r="AP23" s="664" t="s">
        <v>283</v>
      </c>
      <c r="AQ23" s="665"/>
      <c r="AR23" s="665"/>
      <c r="AS23" s="665"/>
      <c r="AT23" s="665"/>
      <c r="AU23" s="665"/>
      <c r="AV23" s="665"/>
      <c r="AW23" s="665"/>
      <c r="AX23" s="665"/>
      <c r="AY23" s="665"/>
      <c r="AZ23" s="665"/>
      <c r="BA23" s="665"/>
      <c r="BB23" s="665"/>
      <c r="BC23" s="665"/>
      <c r="BD23" s="665"/>
      <c r="BE23" s="665"/>
      <c r="BF23" s="666"/>
      <c r="BG23" s="645">
        <v>1466862</v>
      </c>
      <c r="BH23" s="646"/>
      <c r="BI23" s="646"/>
      <c r="BJ23" s="646"/>
      <c r="BK23" s="646"/>
      <c r="BL23" s="646"/>
      <c r="BM23" s="646"/>
      <c r="BN23" s="647"/>
      <c r="BO23" s="648">
        <v>6.8</v>
      </c>
      <c r="BP23" s="648"/>
      <c r="BQ23" s="648"/>
      <c r="BR23" s="648"/>
      <c r="BS23" s="654" t="s">
        <v>234</v>
      </c>
      <c r="BT23" s="646"/>
      <c r="BU23" s="646"/>
      <c r="BV23" s="646"/>
      <c r="BW23" s="646"/>
      <c r="BX23" s="646"/>
      <c r="BY23" s="646"/>
      <c r="BZ23" s="646"/>
      <c r="CA23" s="646"/>
      <c r="CB23" s="655"/>
      <c r="CD23" s="627" t="s">
        <v>222</v>
      </c>
      <c r="CE23" s="628"/>
      <c r="CF23" s="628"/>
      <c r="CG23" s="628"/>
      <c r="CH23" s="628"/>
      <c r="CI23" s="628"/>
      <c r="CJ23" s="628"/>
      <c r="CK23" s="628"/>
      <c r="CL23" s="628"/>
      <c r="CM23" s="628"/>
      <c r="CN23" s="628"/>
      <c r="CO23" s="628"/>
      <c r="CP23" s="628"/>
      <c r="CQ23" s="629"/>
      <c r="CR23" s="627" t="s">
        <v>284</v>
      </c>
      <c r="CS23" s="628"/>
      <c r="CT23" s="628"/>
      <c r="CU23" s="628"/>
      <c r="CV23" s="628"/>
      <c r="CW23" s="628"/>
      <c r="CX23" s="628"/>
      <c r="CY23" s="629"/>
      <c r="CZ23" s="627" t="s">
        <v>285</v>
      </c>
      <c r="DA23" s="628"/>
      <c r="DB23" s="628"/>
      <c r="DC23" s="629"/>
      <c r="DD23" s="627" t="s">
        <v>286</v>
      </c>
      <c r="DE23" s="628"/>
      <c r="DF23" s="628"/>
      <c r="DG23" s="628"/>
      <c r="DH23" s="628"/>
      <c r="DI23" s="628"/>
      <c r="DJ23" s="628"/>
      <c r="DK23" s="629"/>
      <c r="DL23" s="676" t="s">
        <v>287</v>
      </c>
      <c r="DM23" s="677"/>
      <c r="DN23" s="677"/>
      <c r="DO23" s="677"/>
      <c r="DP23" s="677"/>
      <c r="DQ23" s="677"/>
      <c r="DR23" s="677"/>
      <c r="DS23" s="677"/>
      <c r="DT23" s="677"/>
      <c r="DU23" s="677"/>
      <c r="DV23" s="678"/>
      <c r="DW23" s="627" t="s">
        <v>288</v>
      </c>
      <c r="DX23" s="628"/>
      <c r="DY23" s="628"/>
      <c r="DZ23" s="628"/>
      <c r="EA23" s="628"/>
      <c r="EB23" s="628"/>
      <c r="EC23" s="629"/>
    </row>
    <row r="24" spans="2:133" ht="11.25" customHeight="1" x14ac:dyDescent="0.15">
      <c r="B24" s="642" t="s">
        <v>289</v>
      </c>
      <c r="C24" s="643"/>
      <c r="D24" s="643"/>
      <c r="E24" s="643"/>
      <c r="F24" s="643"/>
      <c r="G24" s="643"/>
      <c r="H24" s="643"/>
      <c r="I24" s="643"/>
      <c r="J24" s="643"/>
      <c r="K24" s="643"/>
      <c r="L24" s="643"/>
      <c r="M24" s="643"/>
      <c r="N24" s="643"/>
      <c r="O24" s="643"/>
      <c r="P24" s="643"/>
      <c r="Q24" s="644"/>
      <c r="R24" s="645">
        <v>53269</v>
      </c>
      <c r="S24" s="646"/>
      <c r="T24" s="646"/>
      <c r="U24" s="646"/>
      <c r="V24" s="646"/>
      <c r="W24" s="646"/>
      <c r="X24" s="646"/>
      <c r="Y24" s="647"/>
      <c r="Z24" s="648">
        <v>0.1</v>
      </c>
      <c r="AA24" s="648"/>
      <c r="AB24" s="648"/>
      <c r="AC24" s="648"/>
      <c r="AD24" s="649" t="s">
        <v>234</v>
      </c>
      <c r="AE24" s="649"/>
      <c r="AF24" s="649"/>
      <c r="AG24" s="649"/>
      <c r="AH24" s="649"/>
      <c r="AI24" s="649"/>
      <c r="AJ24" s="649"/>
      <c r="AK24" s="649"/>
      <c r="AL24" s="650" t="s">
        <v>129</v>
      </c>
      <c r="AM24" s="651"/>
      <c r="AN24" s="651"/>
      <c r="AO24" s="652"/>
      <c r="AP24" s="664" t="s">
        <v>290</v>
      </c>
      <c r="AQ24" s="665"/>
      <c r="AR24" s="665"/>
      <c r="AS24" s="665"/>
      <c r="AT24" s="665"/>
      <c r="AU24" s="665"/>
      <c r="AV24" s="665"/>
      <c r="AW24" s="665"/>
      <c r="AX24" s="665"/>
      <c r="AY24" s="665"/>
      <c r="AZ24" s="665"/>
      <c r="BA24" s="665"/>
      <c r="BB24" s="665"/>
      <c r="BC24" s="665"/>
      <c r="BD24" s="665"/>
      <c r="BE24" s="665"/>
      <c r="BF24" s="666"/>
      <c r="BG24" s="645" t="s">
        <v>129</v>
      </c>
      <c r="BH24" s="646"/>
      <c r="BI24" s="646"/>
      <c r="BJ24" s="646"/>
      <c r="BK24" s="646"/>
      <c r="BL24" s="646"/>
      <c r="BM24" s="646"/>
      <c r="BN24" s="647"/>
      <c r="BO24" s="648" t="s">
        <v>234</v>
      </c>
      <c r="BP24" s="648"/>
      <c r="BQ24" s="648"/>
      <c r="BR24" s="648"/>
      <c r="BS24" s="654" t="s">
        <v>234</v>
      </c>
      <c r="BT24" s="646"/>
      <c r="BU24" s="646"/>
      <c r="BV24" s="646"/>
      <c r="BW24" s="646"/>
      <c r="BX24" s="646"/>
      <c r="BY24" s="646"/>
      <c r="BZ24" s="646"/>
      <c r="CA24" s="646"/>
      <c r="CB24" s="655"/>
      <c r="CD24" s="656" t="s">
        <v>291</v>
      </c>
      <c r="CE24" s="657"/>
      <c r="CF24" s="657"/>
      <c r="CG24" s="657"/>
      <c r="CH24" s="657"/>
      <c r="CI24" s="657"/>
      <c r="CJ24" s="657"/>
      <c r="CK24" s="657"/>
      <c r="CL24" s="657"/>
      <c r="CM24" s="657"/>
      <c r="CN24" s="657"/>
      <c r="CO24" s="657"/>
      <c r="CP24" s="657"/>
      <c r="CQ24" s="658"/>
      <c r="CR24" s="634">
        <v>22140920</v>
      </c>
      <c r="CS24" s="635"/>
      <c r="CT24" s="635"/>
      <c r="CU24" s="635"/>
      <c r="CV24" s="635"/>
      <c r="CW24" s="635"/>
      <c r="CX24" s="635"/>
      <c r="CY24" s="636"/>
      <c r="CZ24" s="639">
        <v>23.6</v>
      </c>
      <c r="DA24" s="640"/>
      <c r="DB24" s="640"/>
      <c r="DC24" s="659"/>
      <c r="DD24" s="684">
        <v>12970042</v>
      </c>
      <c r="DE24" s="635"/>
      <c r="DF24" s="635"/>
      <c r="DG24" s="635"/>
      <c r="DH24" s="635"/>
      <c r="DI24" s="635"/>
      <c r="DJ24" s="635"/>
      <c r="DK24" s="636"/>
      <c r="DL24" s="684">
        <v>12544960</v>
      </c>
      <c r="DM24" s="635"/>
      <c r="DN24" s="635"/>
      <c r="DO24" s="635"/>
      <c r="DP24" s="635"/>
      <c r="DQ24" s="635"/>
      <c r="DR24" s="635"/>
      <c r="DS24" s="635"/>
      <c r="DT24" s="635"/>
      <c r="DU24" s="635"/>
      <c r="DV24" s="636"/>
      <c r="DW24" s="639">
        <v>51.3</v>
      </c>
      <c r="DX24" s="640"/>
      <c r="DY24" s="640"/>
      <c r="DZ24" s="640"/>
      <c r="EA24" s="640"/>
      <c r="EB24" s="640"/>
      <c r="EC24" s="641"/>
    </row>
    <row r="25" spans="2:133" ht="11.25" customHeight="1" x14ac:dyDescent="0.15">
      <c r="B25" s="642" t="s">
        <v>292</v>
      </c>
      <c r="C25" s="643"/>
      <c r="D25" s="643"/>
      <c r="E25" s="643"/>
      <c r="F25" s="643"/>
      <c r="G25" s="643"/>
      <c r="H25" s="643"/>
      <c r="I25" s="643"/>
      <c r="J25" s="643"/>
      <c r="K25" s="643"/>
      <c r="L25" s="643"/>
      <c r="M25" s="643"/>
      <c r="N25" s="643"/>
      <c r="O25" s="643"/>
      <c r="P25" s="643"/>
      <c r="Q25" s="644"/>
      <c r="R25" s="645" t="s">
        <v>129</v>
      </c>
      <c r="S25" s="646"/>
      <c r="T25" s="646"/>
      <c r="U25" s="646"/>
      <c r="V25" s="646"/>
      <c r="W25" s="646"/>
      <c r="X25" s="646"/>
      <c r="Y25" s="647"/>
      <c r="Z25" s="648" t="s">
        <v>234</v>
      </c>
      <c r="AA25" s="648"/>
      <c r="AB25" s="648"/>
      <c r="AC25" s="648"/>
      <c r="AD25" s="649" t="s">
        <v>129</v>
      </c>
      <c r="AE25" s="649"/>
      <c r="AF25" s="649"/>
      <c r="AG25" s="649"/>
      <c r="AH25" s="649"/>
      <c r="AI25" s="649"/>
      <c r="AJ25" s="649"/>
      <c r="AK25" s="649"/>
      <c r="AL25" s="650" t="s">
        <v>129</v>
      </c>
      <c r="AM25" s="651"/>
      <c r="AN25" s="651"/>
      <c r="AO25" s="652"/>
      <c r="AP25" s="664" t="s">
        <v>293</v>
      </c>
      <c r="AQ25" s="665"/>
      <c r="AR25" s="665"/>
      <c r="AS25" s="665"/>
      <c r="AT25" s="665"/>
      <c r="AU25" s="665"/>
      <c r="AV25" s="665"/>
      <c r="AW25" s="665"/>
      <c r="AX25" s="665"/>
      <c r="AY25" s="665"/>
      <c r="AZ25" s="665"/>
      <c r="BA25" s="665"/>
      <c r="BB25" s="665"/>
      <c r="BC25" s="665"/>
      <c r="BD25" s="665"/>
      <c r="BE25" s="665"/>
      <c r="BF25" s="666"/>
      <c r="BG25" s="645" t="s">
        <v>234</v>
      </c>
      <c r="BH25" s="646"/>
      <c r="BI25" s="646"/>
      <c r="BJ25" s="646"/>
      <c r="BK25" s="646"/>
      <c r="BL25" s="646"/>
      <c r="BM25" s="646"/>
      <c r="BN25" s="647"/>
      <c r="BO25" s="648" t="s">
        <v>129</v>
      </c>
      <c r="BP25" s="648"/>
      <c r="BQ25" s="648"/>
      <c r="BR25" s="648"/>
      <c r="BS25" s="654" t="s">
        <v>129</v>
      </c>
      <c r="BT25" s="646"/>
      <c r="BU25" s="646"/>
      <c r="BV25" s="646"/>
      <c r="BW25" s="646"/>
      <c r="BX25" s="646"/>
      <c r="BY25" s="646"/>
      <c r="BZ25" s="646"/>
      <c r="CA25" s="646"/>
      <c r="CB25" s="655"/>
      <c r="CD25" s="660" t="s">
        <v>294</v>
      </c>
      <c r="CE25" s="661"/>
      <c r="CF25" s="661"/>
      <c r="CG25" s="661"/>
      <c r="CH25" s="661"/>
      <c r="CI25" s="661"/>
      <c r="CJ25" s="661"/>
      <c r="CK25" s="661"/>
      <c r="CL25" s="661"/>
      <c r="CM25" s="661"/>
      <c r="CN25" s="661"/>
      <c r="CO25" s="661"/>
      <c r="CP25" s="661"/>
      <c r="CQ25" s="662"/>
      <c r="CR25" s="645">
        <v>5379155</v>
      </c>
      <c r="CS25" s="681"/>
      <c r="CT25" s="681"/>
      <c r="CU25" s="681"/>
      <c r="CV25" s="681"/>
      <c r="CW25" s="681"/>
      <c r="CX25" s="681"/>
      <c r="CY25" s="682"/>
      <c r="CZ25" s="650">
        <v>5.7</v>
      </c>
      <c r="DA25" s="679"/>
      <c r="DB25" s="679"/>
      <c r="DC25" s="683"/>
      <c r="DD25" s="654">
        <v>4801013</v>
      </c>
      <c r="DE25" s="681"/>
      <c r="DF25" s="681"/>
      <c r="DG25" s="681"/>
      <c r="DH25" s="681"/>
      <c r="DI25" s="681"/>
      <c r="DJ25" s="681"/>
      <c r="DK25" s="682"/>
      <c r="DL25" s="654">
        <v>4618506</v>
      </c>
      <c r="DM25" s="681"/>
      <c r="DN25" s="681"/>
      <c r="DO25" s="681"/>
      <c r="DP25" s="681"/>
      <c r="DQ25" s="681"/>
      <c r="DR25" s="681"/>
      <c r="DS25" s="681"/>
      <c r="DT25" s="681"/>
      <c r="DU25" s="681"/>
      <c r="DV25" s="682"/>
      <c r="DW25" s="650">
        <v>18.899999999999999</v>
      </c>
      <c r="DX25" s="679"/>
      <c r="DY25" s="679"/>
      <c r="DZ25" s="679"/>
      <c r="EA25" s="679"/>
      <c r="EB25" s="679"/>
      <c r="EC25" s="680"/>
    </row>
    <row r="26" spans="2:133" ht="11.25" customHeight="1" x14ac:dyDescent="0.15">
      <c r="B26" s="642" t="s">
        <v>295</v>
      </c>
      <c r="C26" s="643"/>
      <c r="D26" s="643"/>
      <c r="E26" s="643"/>
      <c r="F26" s="643"/>
      <c r="G26" s="643"/>
      <c r="H26" s="643"/>
      <c r="I26" s="643"/>
      <c r="J26" s="643"/>
      <c r="K26" s="643"/>
      <c r="L26" s="643"/>
      <c r="M26" s="643"/>
      <c r="N26" s="643"/>
      <c r="O26" s="643"/>
      <c r="P26" s="643"/>
      <c r="Q26" s="644"/>
      <c r="R26" s="645">
        <v>25099623</v>
      </c>
      <c r="S26" s="646"/>
      <c r="T26" s="646"/>
      <c r="U26" s="646"/>
      <c r="V26" s="646"/>
      <c r="W26" s="646"/>
      <c r="X26" s="646"/>
      <c r="Y26" s="647"/>
      <c r="Z26" s="648">
        <v>26.6</v>
      </c>
      <c r="AA26" s="648"/>
      <c r="AB26" s="648"/>
      <c r="AC26" s="648"/>
      <c r="AD26" s="649">
        <v>23146235</v>
      </c>
      <c r="AE26" s="649"/>
      <c r="AF26" s="649"/>
      <c r="AG26" s="649"/>
      <c r="AH26" s="649"/>
      <c r="AI26" s="649"/>
      <c r="AJ26" s="649"/>
      <c r="AK26" s="649"/>
      <c r="AL26" s="650">
        <v>98.9</v>
      </c>
      <c r="AM26" s="651"/>
      <c r="AN26" s="651"/>
      <c r="AO26" s="652"/>
      <c r="AP26" s="664" t="s">
        <v>296</v>
      </c>
      <c r="AQ26" s="694"/>
      <c r="AR26" s="694"/>
      <c r="AS26" s="694"/>
      <c r="AT26" s="694"/>
      <c r="AU26" s="694"/>
      <c r="AV26" s="694"/>
      <c r="AW26" s="694"/>
      <c r="AX26" s="694"/>
      <c r="AY26" s="694"/>
      <c r="AZ26" s="694"/>
      <c r="BA26" s="694"/>
      <c r="BB26" s="694"/>
      <c r="BC26" s="694"/>
      <c r="BD26" s="694"/>
      <c r="BE26" s="694"/>
      <c r="BF26" s="666"/>
      <c r="BG26" s="645" t="s">
        <v>129</v>
      </c>
      <c r="BH26" s="646"/>
      <c r="BI26" s="646"/>
      <c r="BJ26" s="646"/>
      <c r="BK26" s="646"/>
      <c r="BL26" s="646"/>
      <c r="BM26" s="646"/>
      <c r="BN26" s="647"/>
      <c r="BO26" s="648" t="s">
        <v>129</v>
      </c>
      <c r="BP26" s="648"/>
      <c r="BQ26" s="648"/>
      <c r="BR26" s="648"/>
      <c r="BS26" s="654" t="s">
        <v>129</v>
      </c>
      <c r="BT26" s="646"/>
      <c r="BU26" s="646"/>
      <c r="BV26" s="646"/>
      <c r="BW26" s="646"/>
      <c r="BX26" s="646"/>
      <c r="BY26" s="646"/>
      <c r="BZ26" s="646"/>
      <c r="CA26" s="646"/>
      <c r="CB26" s="655"/>
      <c r="CD26" s="660" t="s">
        <v>297</v>
      </c>
      <c r="CE26" s="661"/>
      <c r="CF26" s="661"/>
      <c r="CG26" s="661"/>
      <c r="CH26" s="661"/>
      <c r="CI26" s="661"/>
      <c r="CJ26" s="661"/>
      <c r="CK26" s="661"/>
      <c r="CL26" s="661"/>
      <c r="CM26" s="661"/>
      <c r="CN26" s="661"/>
      <c r="CO26" s="661"/>
      <c r="CP26" s="661"/>
      <c r="CQ26" s="662"/>
      <c r="CR26" s="645">
        <v>3275054</v>
      </c>
      <c r="CS26" s="646"/>
      <c r="CT26" s="646"/>
      <c r="CU26" s="646"/>
      <c r="CV26" s="646"/>
      <c r="CW26" s="646"/>
      <c r="CX26" s="646"/>
      <c r="CY26" s="647"/>
      <c r="CZ26" s="650">
        <v>3.5</v>
      </c>
      <c r="DA26" s="679"/>
      <c r="DB26" s="679"/>
      <c r="DC26" s="683"/>
      <c r="DD26" s="654">
        <v>2763724</v>
      </c>
      <c r="DE26" s="646"/>
      <c r="DF26" s="646"/>
      <c r="DG26" s="646"/>
      <c r="DH26" s="646"/>
      <c r="DI26" s="646"/>
      <c r="DJ26" s="646"/>
      <c r="DK26" s="647"/>
      <c r="DL26" s="654" t="s">
        <v>129</v>
      </c>
      <c r="DM26" s="646"/>
      <c r="DN26" s="646"/>
      <c r="DO26" s="646"/>
      <c r="DP26" s="646"/>
      <c r="DQ26" s="646"/>
      <c r="DR26" s="646"/>
      <c r="DS26" s="646"/>
      <c r="DT26" s="646"/>
      <c r="DU26" s="646"/>
      <c r="DV26" s="647"/>
      <c r="DW26" s="650" t="s">
        <v>234</v>
      </c>
      <c r="DX26" s="679"/>
      <c r="DY26" s="679"/>
      <c r="DZ26" s="679"/>
      <c r="EA26" s="679"/>
      <c r="EB26" s="679"/>
      <c r="EC26" s="680"/>
    </row>
    <row r="27" spans="2:133" ht="11.25" customHeight="1" x14ac:dyDescent="0.15">
      <c r="B27" s="642" t="s">
        <v>298</v>
      </c>
      <c r="C27" s="643"/>
      <c r="D27" s="643"/>
      <c r="E27" s="643"/>
      <c r="F27" s="643"/>
      <c r="G27" s="643"/>
      <c r="H27" s="643"/>
      <c r="I27" s="643"/>
      <c r="J27" s="643"/>
      <c r="K27" s="643"/>
      <c r="L27" s="643"/>
      <c r="M27" s="643"/>
      <c r="N27" s="643"/>
      <c r="O27" s="643"/>
      <c r="P27" s="643"/>
      <c r="Q27" s="644"/>
      <c r="R27" s="645">
        <v>17104</v>
      </c>
      <c r="S27" s="646"/>
      <c r="T27" s="646"/>
      <c r="U27" s="646"/>
      <c r="V27" s="646"/>
      <c r="W27" s="646"/>
      <c r="X27" s="646"/>
      <c r="Y27" s="647"/>
      <c r="Z27" s="648">
        <v>0</v>
      </c>
      <c r="AA27" s="648"/>
      <c r="AB27" s="648"/>
      <c r="AC27" s="648"/>
      <c r="AD27" s="649">
        <v>17104</v>
      </c>
      <c r="AE27" s="649"/>
      <c r="AF27" s="649"/>
      <c r="AG27" s="649"/>
      <c r="AH27" s="649"/>
      <c r="AI27" s="649"/>
      <c r="AJ27" s="649"/>
      <c r="AK27" s="649"/>
      <c r="AL27" s="650">
        <v>0.1</v>
      </c>
      <c r="AM27" s="651"/>
      <c r="AN27" s="651"/>
      <c r="AO27" s="652"/>
      <c r="AP27" s="642" t="s">
        <v>299</v>
      </c>
      <c r="AQ27" s="643"/>
      <c r="AR27" s="643"/>
      <c r="AS27" s="643"/>
      <c r="AT27" s="643"/>
      <c r="AU27" s="643"/>
      <c r="AV27" s="643"/>
      <c r="AW27" s="643"/>
      <c r="AX27" s="643"/>
      <c r="AY27" s="643"/>
      <c r="AZ27" s="643"/>
      <c r="BA27" s="643"/>
      <c r="BB27" s="643"/>
      <c r="BC27" s="643"/>
      <c r="BD27" s="643"/>
      <c r="BE27" s="643"/>
      <c r="BF27" s="644"/>
      <c r="BG27" s="645">
        <v>21659835</v>
      </c>
      <c r="BH27" s="646"/>
      <c r="BI27" s="646"/>
      <c r="BJ27" s="646"/>
      <c r="BK27" s="646"/>
      <c r="BL27" s="646"/>
      <c r="BM27" s="646"/>
      <c r="BN27" s="647"/>
      <c r="BO27" s="648">
        <v>100</v>
      </c>
      <c r="BP27" s="648"/>
      <c r="BQ27" s="648"/>
      <c r="BR27" s="648"/>
      <c r="BS27" s="654">
        <v>400812</v>
      </c>
      <c r="BT27" s="646"/>
      <c r="BU27" s="646"/>
      <c r="BV27" s="646"/>
      <c r="BW27" s="646"/>
      <c r="BX27" s="646"/>
      <c r="BY27" s="646"/>
      <c r="BZ27" s="646"/>
      <c r="CA27" s="646"/>
      <c r="CB27" s="655"/>
      <c r="CD27" s="660" t="s">
        <v>300</v>
      </c>
      <c r="CE27" s="661"/>
      <c r="CF27" s="661"/>
      <c r="CG27" s="661"/>
      <c r="CH27" s="661"/>
      <c r="CI27" s="661"/>
      <c r="CJ27" s="661"/>
      <c r="CK27" s="661"/>
      <c r="CL27" s="661"/>
      <c r="CM27" s="661"/>
      <c r="CN27" s="661"/>
      <c r="CO27" s="661"/>
      <c r="CP27" s="661"/>
      <c r="CQ27" s="662"/>
      <c r="CR27" s="645">
        <v>11309641</v>
      </c>
      <c r="CS27" s="681"/>
      <c r="CT27" s="681"/>
      <c r="CU27" s="681"/>
      <c r="CV27" s="681"/>
      <c r="CW27" s="681"/>
      <c r="CX27" s="681"/>
      <c r="CY27" s="682"/>
      <c r="CZ27" s="650">
        <v>12</v>
      </c>
      <c r="DA27" s="679"/>
      <c r="DB27" s="679"/>
      <c r="DC27" s="683"/>
      <c r="DD27" s="654">
        <v>3098299</v>
      </c>
      <c r="DE27" s="681"/>
      <c r="DF27" s="681"/>
      <c r="DG27" s="681"/>
      <c r="DH27" s="681"/>
      <c r="DI27" s="681"/>
      <c r="DJ27" s="681"/>
      <c r="DK27" s="682"/>
      <c r="DL27" s="654">
        <v>3094124</v>
      </c>
      <c r="DM27" s="681"/>
      <c r="DN27" s="681"/>
      <c r="DO27" s="681"/>
      <c r="DP27" s="681"/>
      <c r="DQ27" s="681"/>
      <c r="DR27" s="681"/>
      <c r="DS27" s="681"/>
      <c r="DT27" s="681"/>
      <c r="DU27" s="681"/>
      <c r="DV27" s="682"/>
      <c r="DW27" s="650">
        <v>12.7</v>
      </c>
      <c r="DX27" s="679"/>
      <c r="DY27" s="679"/>
      <c r="DZ27" s="679"/>
      <c r="EA27" s="679"/>
      <c r="EB27" s="679"/>
      <c r="EC27" s="680"/>
    </row>
    <row r="28" spans="2:133" ht="11.25" customHeight="1" x14ac:dyDescent="0.15">
      <c r="B28" s="642" t="s">
        <v>301</v>
      </c>
      <c r="C28" s="643"/>
      <c r="D28" s="643"/>
      <c r="E28" s="643"/>
      <c r="F28" s="643"/>
      <c r="G28" s="643"/>
      <c r="H28" s="643"/>
      <c r="I28" s="643"/>
      <c r="J28" s="643"/>
      <c r="K28" s="643"/>
      <c r="L28" s="643"/>
      <c r="M28" s="643"/>
      <c r="N28" s="643"/>
      <c r="O28" s="643"/>
      <c r="P28" s="643"/>
      <c r="Q28" s="644"/>
      <c r="R28" s="645">
        <v>148798</v>
      </c>
      <c r="S28" s="646"/>
      <c r="T28" s="646"/>
      <c r="U28" s="646"/>
      <c r="V28" s="646"/>
      <c r="W28" s="646"/>
      <c r="X28" s="646"/>
      <c r="Y28" s="647"/>
      <c r="Z28" s="648">
        <v>0.2</v>
      </c>
      <c r="AA28" s="648"/>
      <c r="AB28" s="648"/>
      <c r="AC28" s="648"/>
      <c r="AD28" s="649" t="s">
        <v>129</v>
      </c>
      <c r="AE28" s="649"/>
      <c r="AF28" s="649"/>
      <c r="AG28" s="649"/>
      <c r="AH28" s="649"/>
      <c r="AI28" s="649"/>
      <c r="AJ28" s="649"/>
      <c r="AK28" s="649"/>
      <c r="AL28" s="650" t="s">
        <v>129</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302</v>
      </c>
      <c r="CE28" s="661"/>
      <c r="CF28" s="661"/>
      <c r="CG28" s="661"/>
      <c r="CH28" s="661"/>
      <c r="CI28" s="661"/>
      <c r="CJ28" s="661"/>
      <c r="CK28" s="661"/>
      <c r="CL28" s="661"/>
      <c r="CM28" s="661"/>
      <c r="CN28" s="661"/>
      <c r="CO28" s="661"/>
      <c r="CP28" s="661"/>
      <c r="CQ28" s="662"/>
      <c r="CR28" s="645">
        <v>5452124</v>
      </c>
      <c r="CS28" s="646"/>
      <c r="CT28" s="646"/>
      <c r="CU28" s="646"/>
      <c r="CV28" s="646"/>
      <c r="CW28" s="646"/>
      <c r="CX28" s="646"/>
      <c r="CY28" s="647"/>
      <c r="CZ28" s="650">
        <v>5.8</v>
      </c>
      <c r="DA28" s="679"/>
      <c r="DB28" s="679"/>
      <c r="DC28" s="683"/>
      <c r="DD28" s="654">
        <v>5070730</v>
      </c>
      <c r="DE28" s="646"/>
      <c r="DF28" s="646"/>
      <c r="DG28" s="646"/>
      <c r="DH28" s="646"/>
      <c r="DI28" s="646"/>
      <c r="DJ28" s="646"/>
      <c r="DK28" s="647"/>
      <c r="DL28" s="654">
        <v>4832330</v>
      </c>
      <c r="DM28" s="646"/>
      <c r="DN28" s="646"/>
      <c r="DO28" s="646"/>
      <c r="DP28" s="646"/>
      <c r="DQ28" s="646"/>
      <c r="DR28" s="646"/>
      <c r="DS28" s="646"/>
      <c r="DT28" s="646"/>
      <c r="DU28" s="646"/>
      <c r="DV28" s="647"/>
      <c r="DW28" s="650">
        <v>19.8</v>
      </c>
      <c r="DX28" s="679"/>
      <c r="DY28" s="679"/>
      <c r="DZ28" s="679"/>
      <c r="EA28" s="679"/>
      <c r="EB28" s="679"/>
      <c r="EC28" s="680"/>
    </row>
    <row r="29" spans="2:133" ht="11.25" customHeight="1" x14ac:dyDescent="0.15">
      <c r="B29" s="642" t="s">
        <v>303</v>
      </c>
      <c r="C29" s="643"/>
      <c r="D29" s="643"/>
      <c r="E29" s="643"/>
      <c r="F29" s="643"/>
      <c r="G29" s="643"/>
      <c r="H29" s="643"/>
      <c r="I29" s="643"/>
      <c r="J29" s="643"/>
      <c r="K29" s="643"/>
      <c r="L29" s="643"/>
      <c r="M29" s="643"/>
      <c r="N29" s="643"/>
      <c r="O29" s="643"/>
      <c r="P29" s="643"/>
      <c r="Q29" s="644"/>
      <c r="R29" s="645">
        <v>638029</v>
      </c>
      <c r="S29" s="646"/>
      <c r="T29" s="646"/>
      <c r="U29" s="646"/>
      <c r="V29" s="646"/>
      <c r="W29" s="646"/>
      <c r="X29" s="646"/>
      <c r="Y29" s="647"/>
      <c r="Z29" s="648">
        <v>0.7</v>
      </c>
      <c r="AA29" s="648"/>
      <c r="AB29" s="648"/>
      <c r="AC29" s="648"/>
      <c r="AD29" s="649">
        <v>134753</v>
      </c>
      <c r="AE29" s="649"/>
      <c r="AF29" s="649"/>
      <c r="AG29" s="649"/>
      <c r="AH29" s="649"/>
      <c r="AI29" s="649"/>
      <c r="AJ29" s="649"/>
      <c r="AK29" s="649"/>
      <c r="AL29" s="650">
        <v>0.6</v>
      </c>
      <c r="AM29" s="651"/>
      <c r="AN29" s="651"/>
      <c r="AO29" s="652"/>
      <c r="AP29" s="695"/>
      <c r="AQ29" s="696"/>
      <c r="AR29" s="696"/>
      <c r="AS29" s="696"/>
      <c r="AT29" s="696"/>
      <c r="AU29" s="696"/>
      <c r="AV29" s="696"/>
      <c r="AW29" s="696"/>
      <c r="AX29" s="696"/>
      <c r="AY29" s="696"/>
      <c r="AZ29" s="696"/>
      <c r="BA29" s="696"/>
      <c r="BB29" s="696"/>
      <c r="BC29" s="696"/>
      <c r="BD29" s="696"/>
      <c r="BE29" s="696"/>
      <c r="BF29" s="697"/>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304</v>
      </c>
      <c r="CE29" s="686"/>
      <c r="CF29" s="660" t="s">
        <v>69</v>
      </c>
      <c r="CG29" s="661"/>
      <c r="CH29" s="661"/>
      <c r="CI29" s="661"/>
      <c r="CJ29" s="661"/>
      <c r="CK29" s="661"/>
      <c r="CL29" s="661"/>
      <c r="CM29" s="661"/>
      <c r="CN29" s="661"/>
      <c r="CO29" s="661"/>
      <c r="CP29" s="661"/>
      <c r="CQ29" s="662"/>
      <c r="CR29" s="645">
        <v>5450685</v>
      </c>
      <c r="CS29" s="681"/>
      <c r="CT29" s="681"/>
      <c r="CU29" s="681"/>
      <c r="CV29" s="681"/>
      <c r="CW29" s="681"/>
      <c r="CX29" s="681"/>
      <c r="CY29" s="682"/>
      <c r="CZ29" s="650">
        <v>5.8</v>
      </c>
      <c r="DA29" s="679"/>
      <c r="DB29" s="679"/>
      <c r="DC29" s="683"/>
      <c r="DD29" s="654">
        <v>5069291</v>
      </c>
      <c r="DE29" s="681"/>
      <c r="DF29" s="681"/>
      <c r="DG29" s="681"/>
      <c r="DH29" s="681"/>
      <c r="DI29" s="681"/>
      <c r="DJ29" s="681"/>
      <c r="DK29" s="682"/>
      <c r="DL29" s="654">
        <v>4830891</v>
      </c>
      <c r="DM29" s="681"/>
      <c r="DN29" s="681"/>
      <c r="DO29" s="681"/>
      <c r="DP29" s="681"/>
      <c r="DQ29" s="681"/>
      <c r="DR29" s="681"/>
      <c r="DS29" s="681"/>
      <c r="DT29" s="681"/>
      <c r="DU29" s="681"/>
      <c r="DV29" s="682"/>
      <c r="DW29" s="650">
        <v>19.8</v>
      </c>
      <c r="DX29" s="679"/>
      <c r="DY29" s="679"/>
      <c r="DZ29" s="679"/>
      <c r="EA29" s="679"/>
      <c r="EB29" s="679"/>
      <c r="EC29" s="680"/>
    </row>
    <row r="30" spans="2:133" ht="11.25" customHeight="1" x14ac:dyDescent="0.15">
      <c r="B30" s="642" t="s">
        <v>305</v>
      </c>
      <c r="C30" s="643"/>
      <c r="D30" s="643"/>
      <c r="E30" s="643"/>
      <c r="F30" s="643"/>
      <c r="G30" s="643"/>
      <c r="H30" s="643"/>
      <c r="I30" s="643"/>
      <c r="J30" s="643"/>
      <c r="K30" s="643"/>
      <c r="L30" s="643"/>
      <c r="M30" s="643"/>
      <c r="N30" s="643"/>
      <c r="O30" s="643"/>
      <c r="P30" s="643"/>
      <c r="Q30" s="644"/>
      <c r="R30" s="645">
        <v>240349</v>
      </c>
      <c r="S30" s="646"/>
      <c r="T30" s="646"/>
      <c r="U30" s="646"/>
      <c r="V30" s="646"/>
      <c r="W30" s="646"/>
      <c r="X30" s="646"/>
      <c r="Y30" s="647"/>
      <c r="Z30" s="648">
        <v>0.3</v>
      </c>
      <c r="AA30" s="648"/>
      <c r="AB30" s="648"/>
      <c r="AC30" s="648"/>
      <c r="AD30" s="649" t="s">
        <v>129</v>
      </c>
      <c r="AE30" s="649"/>
      <c r="AF30" s="649"/>
      <c r="AG30" s="649"/>
      <c r="AH30" s="649"/>
      <c r="AI30" s="649"/>
      <c r="AJ30" s="649"/>
      <c r="AK30" s="649"/>
      <c r="AL30" s="650" t="s">
        <v>129</v>
      </c>
      <c r="AM30" s="651"/>
      <c r="AN30" s="651"/>
      <c r="AO30" s="652"/>
      <c r="AP30" s="624" t="s">
        <v>222</v>
      </c>
      <c r="AQ30" s="625"/>
      <c r="AR30" s="625"/>
      <c r="AS30" s="625"/>
      <c r="AT30" s="625"/>
      <c r="AU30" s="625"/>
      <c r="AV30" s="625"/>
      <c r="AW30" s="625"/>
      <c r="AX30" s="625"/>
      <c r="AY30" s="625"/>
      <c r="AZ30" s="625"/>
      <c r="BA30" s="625"/>
      <c r="BB30" s="625"/>
      <c r="BC30" s="625"/>
      <c r="BD30" s="625"/>
      <c r="BE30" s="625"/>
      <c r="BF30" s="626"/>
      <c r="BG30" s="624" t="s">
        <v>306</v>
      </c>
      <c r="BH30" s="698"/>
      <c r="BI30" s="698"/>
      <c r="BJ30" s="698"/>
      <c r="BK30" s="698"/>
      <c r="BL30" s="698"/>
      <c r="BM30" s="698"/>
      <c r="BN30" s="698"/>
      <c r="BO30" s="698"/>
      <c r="BP30" s="698"/>
      <c r="BQ30" s="699"/>
      <c r="BR30" s="624" t="s">
        <v>307</v>
      </c>
      <c r="BS30" s="698"/>
      <c r="BT30" s="698"/>
      <c r="BU30" s="698"/>
      <c r="BV30" s="698"/>
      <c r="BW30" s="698"/>
      <c r="BX30" s="698"/>
      <c r="BY30" s="698"/>
      <c r="BZ30" s="698"/>
      <c r="CA30" s="698"/>
      <c r="CB30" s="699"/>
      <c r="CD30" s="687"/>
      <c r="CE30" s="688"/>
      <c r="CF30" s="660" t="s">
        <v>308</v>
      </c>
      <c r="CG30" s="661"/>
      <c r="CH30" s="661"/>
      <c r="CI30" s="661"/>
      <c r="CJ30" s="661"/>
      <c r="CK30" s="661"/>
      <c r="CL30" s="661"/>
      <c r="CM30" s="661"/>
      <c r="CN30" s="661"/>
      <c r="CO30" s="661"/>
      <c r="CP30" s="661"/>
      <c r="CQ30" s="662"/>
      <c r="CR30" s="645">
        <v>4790282</v>
      </c>
      <c r="CS30" s="646"/>
      <c r="CT30" s="646"/>
      <c r="CU30" s="646"/>
      <c r="CV30" s="646"/>
      <c r="CW30" s="646"/>
      <c r="CX30" s="646"/>
      <c r="CY30" s="647"/>
      <c r="CZ30" s="650">
        <v>5.0999999999999996</v>
      </c>
      <c r="DA30" s="679"/>
      <c r="DB30" s="679"/>
      <c r="DC30" s="683"/>
      <c r="DD30" s="654">
        <v>4427231</v>
      </c>
      <c r="DE30" s="646"/>
      <c r="DF30" s="646"/>
      <c r="DG30" s="646"/>
      <c r="DH30" s="646"/>
      <c r="DI30" s="646"/>
      <c r="DJ30" s="646"/>
      <c r="DK30" s="647"/>
      <c r="DL30" s="654">
        <v>4188831</v>
      </c>
      <c r="DM30" s="646"/>
      <c r="DN30" s="646"/>
      <c r="DO30" s="646"/>
      <c r="DP30" s="646"/>
      <c r="DQ30" s="646"/>
      <c r="DR30" s="646"/>
      <c r="DS30" s="646"/>
      <c r="DT30" s="646"/>
      <c r="DU30" s="646"/>
      <c r="DV30" s="647"/>
      <c r="DW30" s="650">
        <v>17.100000000000001</v>
      </c>
      <c r="DX30" s="679"/>
      <c r="DY30" s="679"/>
      <c r="DZ30" s="679"/>
      <c r="EA30" s="679"/>
      <c r="EB30" s="679"/>
      <c r="EC30" s="680"/>
    </row>
    <row r="31" spans="2:133" ht="11.25" customHeight="1" x14ac:dyDescent="0.15">
      <c r="B31" s="642" t="s">
        <v>309</v>
      </c>
      <c r="C31" s="643"/>
      <c r="D31" s="643"/>
      <c r="E31" s="643"/>
      <c r="F31" s="643"/>
      <c r="G31" s="643"/>
      <c r="H31" s="643"/>
      <c r="I31" s="643"/>
      <c r="J31" s="643"/>
      <c r="K31" s="643"/>
      <c r="L31" s="643"/>
      <c r="M31" s="643"/>
      <c r="N31" s="643"/>
      <c r="O31" s="643"/>
      <c r="P31" s="643"/>
      <c r="Q31" s="644"/>
      <c r="R31" s="645">
        <v>7325566</v>
      </c>
      <c r="S31" s="646"/>
      <c r="T31" s="646"/>
      <c r="U31" s="646"/>
      <c r="V31" s="646"/>
      <c r="W31" s="646"/>
      <c r="X31" s="646"/>
      <c r="Y31" s="647"/>
      <c r="Z31" s="648">
        <v>7.8</v>
      </c>
      <c r="AA31" s="648"/>
      <c r="AB31" s="648"/>
      <c r="AC31" s="648"/>
      <c r="AD31" s="649" t="s">
        <v>234</v>
      </c>
      <c r="AE31" s="649"/>
      <c r="AF31" s="649"/>
      <c r="AG31" s="649"/>
      <c r="AH31" s="649"/>
      <c r="AI31" s="649"/>
      <c r="AJ31" s="649"/>
      <c r="AK31" s="649"/>
      <c r="AL31" s="650" t="s">
        <v>129</v>
      </c>
      <c r="AM31" s="651"/>
      <c r="AN31" s="651"/>
      <c r="AO31" s="652"/>
      <c r="AP31" s="702" t="s">
        <v>310</v>
      </c>
      <c r="AQ31" s="703"/>
      <c r="AR31" s="703"/>
      <c r="AS31" s="703"/>
      <c r="AT31" s="708" t="s">
        <v>311</v>
      </c>
      <c r="AU31" s="231"/>
      <c r="AV31" s="231"/>
      <c r="AW31" s="231"/>
      <c r="AX31" s="631" t="s">
        <v>187</v>
      </c>
      <c r="AY31" s="632"/>
      <c r="AZ31" s="632"/>
      <c r="BA31" s="632"/>
      <c r="BB31" s="632"/>
      <c r="BC31" s="632"/>
      <c r="BD31" s="632"/>
      <c r="BE31" s="632"/>
      <c r="BF31" s="633"/>
      <c r="BG31" s="713">
        <v>99.6</v>
      </c>
      <c r="BH31" s="700"/>
      <c r="BI31" s="700"/>
      <c r="BJ31" s="700"/>
      <c r="BK31" s="700"/>
      <c r="BL31" s="700"/>
      <c r="BM31" s="640">
        <v>99.1</v>
      </c>
      <c r="BN31" s="700"/>
      <c r="BO31" s="700"/>
      <c r="BP31" s="700"/>
      <c r="BQ31" s="701"/>
      <c r="BR31" s="713">
        <v>99.6</v>
      </c>
      <c r="BS31" s="700"/>
      <c r="BT31" s="700"/>
      <c r="BU31" s="700"/>
      <c r="BV31" s="700"/>
      <c r="BW31" s="700"/>
      <c r="BX31" s="640">
        <v>98.8</v>
      </c>
      <c r="BY31" s="700"/>
      <c r="BZ31" s="700"/>
      <c r="CA31" s="700"/>
      <c r="CB31" s="701"/>
      <c r="CD31" s="687"/>
      <c r="CE31" s="688"/>
      <c r="CF31" s="660" t="s">
        <v>312</v>
      </c>
      <c r="CG31" s="661"/>
      <c r="CH31" s="661"/>
      <c r="CI31" s="661"/>
      <c r="CJ31" s="661"/>
      <c r="CK31" s="661"/>
      <c r="CL31" s="661"/>
      <c r="CM31" s="661"/>
      <c r="CN31" s="661"/>
      <c r="CO31" s="661"/>
      <c r="CP31" s="661"/>
      <c r="CQ31" s="662"/>
      <c r="CR31" s="645">
        <v>660403</v>
      </c>
      <c r="CS31" s="681"/>
      <c r="CT31" s="681"/>
      <c r="CU31" s="681"/>
      <c r="CV31" s="681"/>
      <c r="CW31" s="681"/>
      <c r="CX31" s="681"/>
      <c r="CY31" s="682"/>
      <c r="CZ31" s="650">
        <v>0.7</v>
      </c>
      <c r="DA31" s="679"/>
      <c r="DB31" s="679"/>
      <c r="DC31" s="683"/>
      <c r="DD31" s="654">
        <v>642060</v>
      </c>
      <c r="DE31" s="681"/>
      <c r="DF31" s="681"/>
      <c r="DG31" s="681"/>
      <c r="DH31" s="681"/>
      <c r="DI31" s="681"/>
      <c r="DJ31" s="681"/>
      <c r="DK31" s="682"/>
      <c r="DL31" s="654">
        <v>642060</v>
      </c>
      <c r="DM31" s="681"/>
      <c r="DN31" s="681"/>
      <c r="DO31" s="681"/>
      <c r="DP31" s="681"/>
      <c r="DQ31" s="681"/>
      <c r="DR31" s="681"/>
      <c r="DS31" s="681"/>
      <c r="DT31" s="681"/>
      <c r="DU31" s="681"/>
      <c r="DV31" s="682"/>
      <c r="DW31" s="650">
        <v>2.6</v>
      </c>
      <c r="DX31" s="679"/>
      <c r="DY31" s="679"/>
      <c r="DZ31" s="679"/>
      <c r="EA31" s="679"/>
      <c r="EB31" s="679"/>
      <c r="EC31" s="680"/>
    </row>
    <row r="32" spans="2:133" ht="11.25" customHeight="1" x14ac:dyDescent="0.15">
      <c r="B32" s="691" t="s">
        <v>313</v>
      </c>
      <c r="C32" s="692"/>
      <c r="D32" s="692"/>
      <c r="E32" s="692"/>
      <c r="F32" s="692"/>
      <c r="G32" s="692"/>
      <c r="H32" s="692"/>
      <c r="I32" s="692"/>
      <c r="J32" s="692"/>
      <c r="K32" s="692"/>
      <c r="L32" s="692"/>
      <c r="M32" s="692"/>
      <c r="N32" s="692"/>
      <c r="O32" s="692"/>
      <c r="P32" s="692"/>
      <c r="Q32" s="693"/>
      <c r="R32" s="645" t="s">
        <v>234</v>
      </c>
      <c r="S32" s="646"/>
      <c r="T32" s="646"/>
      <c r="U32" s="646"/>
      <c r="V32" s="646"/>
      <c r="W32" s="646"/>
      <c r="X32" s="646"/>
      <c r="Y32" s="647"/>
      <c r="Z32" s="648" t="s">
        <v>234</v>
      </c>
      <c r="AA32" s="648"/>
      <c r="AB32" s="648"/>
      <c r="AC32" s="648"/>
      <c r="AD32" s="649" t="s">
        <v>234</v>
      </c>
      <c r="AE32" s="649"/>
      <c r="AF32" s="649"/>
      <c r="AG32" s="649"/>
      <c r="AH32" s="649"/>
      <c r="AI32" s="649"/>
      <c r="AJ32" s="649"/>
      <c r="AK32" s="649"/>
      <c r="AL32" s="650" t="s">
        <v>234</v>
      </c>
      <c r="AM32" s="651"/>
      <c r="AN32" s="651"/>
      <c r="AO32" s="652"/>
      <c r="AP32" s="704"/>
      <c r="AQ32" s="705"/>
      <c r="AR32" s="705"/>
      <c r="AS32" s="705"/>
      <c r="AT32" s="709"/>
      <c r="AU32" s="230" t="s">
        <v>314</v>
      </c>
      <c r="AV32" s="230"/>
      <c r="AW32" s="230"/>
      <c r="AX32" s="642" t="s">
        <v>315</v>
      </c>
      <c r="AY32" s="643"/>
      <c r="AZ32" s="643"/>
      <c r="BA32" s="643"/>
      <c r="BB32" s="643"/>
      <c r="BC32" s="643"/>
      <c r="BD32" s="643"/>
      <c r="BE32" s="643"/>
      <c r="BF32" s="644"/>
      <c r="BG32" s="714">
        <v>99.4</v>
      </c>
      <c r="BH32" s="681"/>
      <c r="BI32" s="681"/>
      <c r="BJ32" s="681"/>
      <c r="BK32" s="681"/>
      <c r="BL32" s="681"/>
      <c r="BM32" s="651">
        <v>98.6</v>
      </c>
      <c r="BN32" s="711"/>
      <c r="BO32" s="711"/>
      <c r="BP32" s="711"/>
      <c r="BQ32" s="712"/>
      <c r="BR32" s="714">
        <v>99.5</v>
      </c>
      <c r="BS32" s="681"/>
      <c r="BT32" s="681"/>
      <c r="BU32" s="681"/>
      <c r="BV32" s="681"/>
      <c r="BW32" s="681"/>
      <c r="BX32" s="651">
        <v>98.6</v>
      </c>
      <c r="BY32" s="711"/>
      <c r="BZ32" s="711"/>
      <c r="CA32" s="711"/>
      <c r="CB32" s="712"/>
      <c r="CD32" s="689"/>
      <c r="CE32" s="690"/>
      <c r="CF32" s="660" t="s">
        <v>316</v>
      </c>
      <c r="CG32" s="661"/>
      <c r="CH32" s="661"/>
      <c r="CI32" s="661"/>
      <c r="CJ32" s="661"/>
      <c r="CK32" s="661"/>
      <c r="CL32" s="661"/>
      <c r="CM32" s="661"/>
      <c r="CN32" s="661"/>
      <c r="CO32" s="661"/>
      <c r="CP32" s="661"/>
      <c r="CQ32" s="662"/>
      <c r="CR32" s="645">
        <v>1439</v>
      </c>
      <c r="CS32" s="646"/>
      <c r="CT32" s="646"/>
      <c r="CU32" s="646"/>
      <c r="CV32" s="646"/>
      <c r="CW32" s="646"/>
      <c r="CX32" s="646"/>
      <c r="CY32" s="647"/>
      <c r="CZ32" s="650">
        <v>0</v>
      </c>
      <c r="DA32" s="679"/>
      <c r="DB32" s="679"/>
      <c r="DC32" s="683"/>
      <c r="DD32" s="654">
        <v>1439</v>
      </c>
      <c r="DE32" s="646"/>
      <c r="DF32" s="646"/>
      <c r="DG32" s="646"/>
      <c r="DH32" s="646"/>
      <c r="DI32" s="646"/>
      <c r="DJ32" s="646"/>
      <c r="DK32" s="647"/>
      <c r="DL32" s="654">
        <v>1439</v>
      </c>
      <c r="DM32" s="646"/>
      <c r="DN32" s="646"/>
      <c r="DO32" s="646"/>
      <c r="DP32" s="646"/>
      <c r="DQ32" s="646"/>
      <c r="DR32" s="646"/>
      <c r="DS32" s="646"/>
      <c r="DT32" s="646"/>
      <c r="DU32" s="646"/>
      <c r="DV32" s="647"/>
      <c r="DW32" s="650">
        <v>0</v>
      </c>
      <c r="DX32" s="679"/>
      <c r="DY32" s="679"/>
      <c r="DZ32" s="679"/>
      <c r="EA32" s="679"/>
      <c r="EB32" s="679"/>
      <c r="EC32" s="680"/>
    </row>
    <row r="33" spans="2:133" ht="11.25" customHeight="1" x14ac:dyDescent="0.15">
      <c r="B33" s="642" t="s">
        <v>317</v>
      </c>
      <c r="C33" s="643"/>
      <c r="D33" s="643"/>
      <c r="E33" s="643"/>
      <c r="F33" s="643"/>
      <c r="G33" s="643"/>
      <c r="H33" s="643"/>
      <c r="I33" s="643"/>
      <c r="J33" s="643"/>
      <c r="K33" s="643"/>
      <c r="L33" s="643"/>
      <c r="M33" s="643"/>
      <c r="N33" s="643"/>
      <c r="O33" s="643"/>
      <c r="P33" s="643"/>
      <c r="Q33" s="644"/>
      <c r="R33" s="645">
        <v>3267142</v>
      </c>
      <c r="S33" s="646"/>
      <c r="T33" s="646"/>
      <c r="U33" s="646"/>
      <c r="V33" s="646"/>
      <c r="W33" s="646"/>
      <c r="X33" s="646"/>
      <c r="Y33" s="647"/>
      <c r="Z33" s="648">
        <v>3.5</v>
      </c>
      <c r="AA33" s="648"/>
      <c r="AB33" s="648"/>
      <c r="AC33" s="648"/>
      <c r="AD33" s="649" t="s">
        <v>129</v>
      </c>
      <c r="AE33" s="649"/>
      <c r="AF33" s="649"/>
      <c r="AG33" s="649"/>
      <c r="AH33" s="649"/>
      <c r="AI33" s="649"/>
      <c r="AJ33" s="649"/>
      <c r="AK33" s="649"/>
      <c r="AL33" s="650" t="s">
        <v>234</v>
      </c>
      <c r="AM33" s="651"/>
      <c r="AN33" s="651"/>
      <c r="AO33" s="652"/>
      <c r="AP33" s="706"/>
      <c r="AQ33" s="707"/>
      <c r="AR33" s="707"/>
      <c r="AS33" s="707"/>
      <c r="AT33" s="710"/>
      <c r="AU33" s="232"/>
      <c r="AV33" s="232"/>
      <c r="AW33" s="232"/>
      <c r="AX33" s="695" t="s">
        <v>318</v>
      </c>
      <c r="AY33" s="696"/>
      <c r="AZ33" s="696"/>
      <c r="BA33" s="696"/>
      <c r="BB33" s="696"/>
      <c r="BC33" s="696"/>
      <c r="BD33" s="696"/>
      <c r="BE33" s="696"/>
      <c r="BF33" s="697"/>
      <c r="BG33" s="715">
        <v>99.7</v>
      </c>
      <c r="BH33" s="716"/>
      <c r="BI33" s="716"/>
      <c r="BJ33" s="716"/>
      <c r="BK33" s="716"/>
      <c r="BL33" s="716"/>
      <c r="BM33" s="717">
        <v>99.2</v>
      </c>
      <c r="BN33" s="716"/>
      <c r="BO33" s="716"/>
      <c r="BP33" s="716"/>
      <c r="BQ33" s="718"/>
      <c r="BR33" s="715">
        <v>99.7</v>
      </c>
      <c r="BS33" s="716"/>
      <c r="BT33" s="716"/>
      <c r="BU33" s="716"/>
      <c r="BV33" s="716"/>
      <c r="BW33" s="716"/>
      <c r="BX33" s="717">
        <v>98.8</v>
      </c>
      <c r="BY33" s="716"/>
      <c r="BZ33" s="716"/>
      <c r="CA33" s="716"/>
      <c r="CB33" s="718"/>
      <c r="CD33" s="660" t="s">
        <v>319</v>
      </c>
      <c r="CE33" s="661"/>
      <c r="CF33" s="661"/>
      <c r="CG33" s="661"/>
      <c r="CH33" s="661"/>
      <c r="CI33" s="661"/>
      <c r="CJ33" s="661"/>
      <c r="CK33" s="661"/>
      <c r="CL33" s="661"/>
      <c r="CM33" s="661"/>
      <c r="CN33" s="661"/>
      <c r="CO33" s="661"/>
      <c r="CP33" s="661"/>
      <c r="CQ33" s="662"/>
      <c r="CR33" s="645">
        <v>66035782</v>
      </c>
      <c r="CS33" s="681"/>
      <c r="CT33" s="681"/>
      <c r="CU33" s="681"/>
      <c r="CV33" s="681"/>
      <c r="CW33" s="681"/>
      <c r="CX33" s="681"/>
      <c r="CY33" s="682"/>
      <c r="CZ33" s="650">
        <v>70.3</v>
      </c>
      <c r="DA33" s="679"/>
      <c r="DB33" s="679"/>
      <c r="DC33" s="683"/>
      <c r="DD33" s="654">
        <v>40471919</v>
      </c>
      <c r="DE33" s="681"/>
      <c r="DF33" s="681"/>
      <c r="DG33" s="681"/>
      <c r="DH33" s="681"/>
      <c r="DI33" s="681"/>
      <c r="DJ33" s="681"/>
      <c r="DK33" s="682"/>
      <c r="DL33" s="654">
        <v>12656056</v>
      </c>
      <c r="DM33" s="681"/>
      <c r="DN33" s="681"/>
      <c r="DO33" s="681"/>
      <c r="DP33" s="681"/>
      <c r="DQ33" s="681"/>
      <c r="DR33" s="681"/>
      <c r="DS33" s="681"/>
      <c r="DT33" s="681"/>
      <c r="DU33" s="681"/>
      <c r="DV33" s="682"/>
      <c r="DW33" s="650">
        <v>51.8</v>
      </c>
      <c r="DX33" s="679"/>
      <c r="DY33" s="679"/>
      <c r="DZ33" s="679"/>
      <c r="EA33" s="679"/>
      <c r="EB33" s="679"/>
      <c r="EC33" s="680"/>
    </row>
    <row r="34" spans="2:133" ht="11.25" customHeight="1" x14ac:dyDescent="0.15">
      <c r="B34" s="642" t="s">
        <v>320</v>
      </c>
      <c r="C34" s="643"/>
      <c r="D34" s="643"/>
      <c r="E34" s="643"/>
      <c r="F34" s="643"/>
      <c r="G34" s="643"/>
      <c r="H34" s="643"/>
      <c r="I34" s="643"/>
      <c r="J34" s="643"/>
      <c r="K34" s="643"/>
      <c r="L34" s="643"/>
      <c r="M34" s="643"/>
      <c r="N34" s="643"/>
      <c r="O34" s="643"/>
      <c r="P34" s="643"/>
      <c r="Q34" s="644"/>
      <c r="R34" s="645">
        <v>429153</v>
      </c>
      <c r="S34" s="646"/>
      <c r="T34" s="646"/>
      <c r="U34" s="646"/>
      <c r="V34" s="646"/>
      <c r="W34" s="646"/>
      <c r="X34" s="646"/>
      <c r="Y34" s="647"/>
      <c r="Z34" s="648">
        <v>0.5</v>
      </c>
      <c r="AA34" s="648"/>
      <c r="AB34" s="648"/>
      <c r="AC34" s="648"/>
      <c r="AD34" s="649">
        <v>34773</v>
      </c>
      <c r="AE34" s="649"/>
      <c r="AF34" s="649"/>
      <c r="AG34" s="649"/>
      <c r="AH34" s="649"/>
      <c r="AI34" s="649"/>
      <c r="AJ34" s="649"/>
      <c r="AK34" s="649"/>
      <c r="AL34" s="650">
        <v>0.1</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321</v>
      </c>
      <c r="CE34" s="661"/>
      <c r="CF34" s="661"/>
      <c r="CG34" s="661"/>
      <c r="CH34" s="661"/>
      <c r="CI34" s="661"/>
      <c r="CJ34" s="661"/>
      <c r="CK34" s="661"/>
      <c r="CL34" s="661"/>
      <c r="CM34" s="661"/>
      <c r="CN34" s="661"/>
      <c r="CO34" s="661"/>
      <c r="CP34" s="661"/>
      <c r="CQ34" s="662"/>
      <c r="CR34" s="645">
        <v>10942607</v>
      </c>
      <c r="CS34" s="646"/>
      <c r="CT34" s="646"/>
      <c r="CU34" s="646"/>
      <c r="CV34" s="646"/>
      <c r="CW34" s="646"/>
      <c r="CX34" s="646"/>
      <c r="CY34" s="647"/>
      <c r="CZ34" s="650">
        <v>11.6</v>
      </c>
      <c r="DA34" s="679"/>
      <c r="DB34" s="679"/>
      <c r="DC34" s="683"/>
      <c r="DD34" s="654">
        <v>9432371</v>
      </c>
      <c r="DE34" s="646"/>
      <c r="DF34" s="646"/>
      <c r="DG34" s="646"/>
      <c r="DH34" s="646"/>
      <c r="DI34" s="646"/>
      <c r="DJ34" s="646"/>
      <c r="DK34" s="647"/>
      <c r="DL34" s="654">
        <v>4562810</v>
      </c>
      <c r="DM34" s="646"/>
      <c r="DN34" s="646"/>
      <c r="DO34" s="646"/>
      <c r="DP34" s="646"/>
      <c r="DQ34" s="646"/>
      <c r="DR34" s="646"/>
      <c r="DS34" s="646"/>
      <c r="DT34" s="646"/>
      <c r="DU34" s="646"/>
      <c r="DV34" s="647"/>
      <c r="DW34" s="650">
        <v>18.7</v>
      </c>
      <c r="DX34" s="679"/>
      <c r="DY34" s="679"/>
      <c r="DZ34" s="679"/>
      <c r="EA34" s="679"/>
      <c r="EB34" s="679"/>
      <c r="EC34" s="680"/>
    </row>
    <row r="35" spans="2:133" ht="11.25" customHeight="1" x14ac:dyDescent="0.15">
      <c r="B35" s="642" t="s">
        <v>322</v>
      </c>
      <c r="C35" s="643"/>
      <c r="D35" s="643"/>
      <c r="E35" s="643"/>
      <c r="F35" s="643"/>
      <c r="G35" s="643"/>
      <c r="H35" s="643"/>
      <c r="I35" s="643"/>
      <c r="J35" s="643"/>
      <c r="K35" s="643"/>
      <c r="L35" s="643"/>
      <c r="M35" s="643"/>
      <c r="N35" s="643"/>
      <c r="O35" s="643"/>
      <c r="P35" s="643"/>
      <c r="Q35" s="644"/>
      <c r="R35" s="645">
        <v>18575443</v>
      </c>
      <c r="S35" s="646"/>
      <c r="T35" s="646"/>
      <c r="U35" s="646"/>
      <c r="V35" s="646"/>
      <c r="W35" s="646"/>
      <c r="X35" s="646"/>
      <c r="Y35" s="647"/>
      <c r="Z35" s="648">
        <v>19.7</v>
      </c>
      <c r="AA35" s="648"/>
      <c r="AB35" s="648"/>
      <c r="AC35" s="648"/>
      <c r="AD35" s="649" t="s">
        <v>129</v>
      </c>
      <c r="AE35" s="649"/>
      <c r="AF35" s="649"/>
      <c r="AG35" s="649"/>
      <c r="AH35" s="649"/>
      <c r="AI35" s="649"/>
      <c r="AJ35" s="649"/>
      <c r="AK35" s="649"/>
      <c r="AL35" s="650" t="s">
        <v>129</v>
      </c>
      <c r="AM35" s="651"/>
      <c r="AN35" s="651"/>
      <c r="AO35" s="652"/>
      <c r="AP35" s="235"/>
      <c r="AQ35" s="624" t="s">
        <v>323</v>
      </c>
      <c r="AR35" s="625"/>
      <c r="AS35" s="625"/>
      <c r="AT35" s="625"/>
      <c r="AU35" s="625"/>
      <c r="AV35" s="625"/>
      <c r="AW35" s="625"/>
      <c r="AX35" s="625"/>
      <c r="AY35" s="625"/>
      <c r="AZ35" s="625"/>
      <c r="BA35" s="625"/>
      <c r="BB35" s="625"/>
      <c r="BC35" s="625"/>
      <c r="BD35" s="625"/>
      <c r="BE35" s="625"/>
      <c r="BF35" s="626"/>
      <c r="BG35" s="624" t="s">
        <v>324</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325</v>
      </c>
      <c r="CE35" s="661"/>
      <c r="CF35" s="661"/>
      <c r="CG35" s="661"/>
      <c r="CH35" s="661"/>
      <c r="CI35" s="661"/>
      <c r="CJ35" s="661"/>
      <c r="CK35" s="661"/>
      <c r="CL35" s="661"/>
      <c r="CM35" s="661"/>
      <c r="CN35" s="661"/>
      <c r="CO35" s="661"/>
      <c r="CP35" s="661"/>
      <c r="CQ35" s="662"/>
      <c r="CR35" s="645">
        <v>113244</v>
      </c>
      <c r="CS35" s="681"/>
      <c r="CT35" s="681"/>
      <c r="CU35" s="681"/>
      <c r="CV35" s="681"/>
      <c r="CW35" s="681"/>
      <c r="CX35" s="681"/>
      <c r="CY35" s="682"/>
      <c r="CZ35" s="650">
        <v>0.1</v>
      </c>
      <c r="DA35" s="679"/>
      <c r="DB35" s="679"/>
      <c r="DC35" s="683"/>
      <c r="DD35" s="654">
        <v>97163</v>
      </c>
      <c r="DE35" s="681"/>
      <c r="DF35" s="681"/>
      <c r="DG35" s="681"/>
      <c r="DH35" s="681"/>
      <c r="DI35" s="681"/>
      <c r="DJ35" s="681"/>
      <c r="DK35" s="682"/>
      <c r="DL35" s="654">
        <v>97163</v>
      </c>
      <c r="DM35" s="681"/>
      <c r="DN35" s="681"/>
      <c r="DO35" s="681"/>
      <c r="DP35" s="681"/>
      <c r="DQ35" s="681"/>
      <c r="DR35" s="681"/>
      <c r="DS35" s="681"/>
      <c r="DT35" s="681"/>
      <c r="DU35" s="681"/>
      <c r="DV35" s="682"/>
      <c r="DW35" s="650">
        <v>0.4</v>
      </c>
      <c r="DX35" s="679"/>
      <c r="DY35" s="679"/>
      <c r="DZ35" s="679"/>
      <c r="EA35" s="679"/>
      <c r="EB35" s="679"/>
      <c r="EC35" s="680"/>
    </row>
    <row r="36" spans="2:133" ht="11.25" customHeight="1" x14ac:dyDescent="0.15">
      <c r="B36" s="642" t="s">
        <v>326</v>
      </c>
      <c r="C36" s="643"/>
      <c r="D36" s="643"/>
      <c r="E36" s="643"/>
      <c r="F36" s="643"/>
      <c r="G36" s="643"/>
      <c r="H36" s="643"/>
      <c r="I36" s="643"/>
      <c r="J36" s="643"/>
      <c r="K36" s="643"/>
      <c r="L36" s="643"/>
      <c r="M36" s="643"/>
      <c r="N36" s="643"/>
      <c r="O36" s="643"/>
      <c r="P36" s="643"/>
      <c r="Q36" s="644"/>
      <c r="R36" s="645">
        <v>30084409</v>
      </c>
      <c r="S36" s="646"/>
      <c r="T36" s="646"/>
      <c r="U36" s="646"/>
      <c r="V36" s="646"/>
      <c r="W36" s="646"/>
      <c r="X36" s="646"/>
      <c r="Y36" s="647"/>
      <c r="Z36" s="648">
        <v>31.9</v>
      </c>
      <c r="AA36" s="648"/>
      <c r="AB36" s="648"/>
      <c r="AC36" s="648"/>
      <c r="AD36" s="649" t="s">
        <v>234</v>
      </c>
      <c r="AE36" s="649"/>
      <c r="AF36" s="649"/>
      <c r="AG36" s="649"/>
      <c r="AH36" s="649"/>
      <c r="AI36" s="649"/>
      <c r="AJ36" s="649"/>
      <c r="AK36" s="649"/>
      <c r="AL36" s="650" t="s">
        <v>129</v>
      </c>
      <c r="AM36" s="651"/>
      <c r="AN36" s="651"/>
      <c r="AO36" s="652"/>
      <c r="AP36" s="235"/>
      <c r="AQ36" s="719" t="s">
        <v>327</v>
      </c>
      <c r="AR36" s="720"/>
      <c r="AS36" s="720"/>
      <c r="AT36" s="720"/>
      <c r="AU36" s="720"/>
      <c r="AV36" s="720"/>
      <c r="AW36" s="720"/>
      <c r="AX36" s="720"/>
      <c r="AY36" s="721"/>
      <c r="AZ36" s="634">
        <v>5602875</v>
      </c>
      <c r="BA36" s="635"/>
      <c r="BB36" s="635"/>
      <c r="BC36" s="635"/>
      <c r="BD36" s="635"/>
      <c r="BE36" s="635"/>
      <c r="BF36" s="722"/>
      <c r="BG36" s="656" t="s">
        <v>328</v>
      </c>
      <c r="BH36" s="657"/>
      <c r="BI36" s="657"/>
      <c r="BJ36" s="657"/>
      <c r="BK36" s="657"/>
      <c r="BL36" s="657"/>
      <c r="BM36" s="657"/>
      <c r="BN36" s="657"/>
      <c r="BO36" s="657"/>
      <c r="BP36" s="657"/>
      <c r="BQ36" s="657"/>
      <c r="BR36" s="657"/>
      <c r="BS36" s="657"/>
      <c r="BT36" s="657"/>
      <c r="BU36" s="658"/>
      <c r="BV36" s="634">
        <v>590551</v>
      </c>
      <c r="BW36" s="635"/>
      <c r="BX36" s="635"/>
      <c r="BY36" s="635"/>
      <c r="BZ36" s="635"/>
      <c r="CA36" s="635"/>
      <c r="CB36" s="722"/>
      <c r="CD36" s="660" t="s">
        <v>329</v>
      </c>
      <c r="CE36" s="661"/>
      <c r="CF36" s="661"/>
      <c r="CG36" s="661"/>
      <c r="CH36" s="661"/>
      <c r="CI36" s="661"/>
      <c r="CJ36" s="661"/>
      <c r="CK36" s="661"/>
      <c r="CL36" s="661"/>
      <c r="CM36" s="661"/>
      <c r="CN36" s="661"/>
      <c r="CO36" s="661"/>
      <c r="CP36" s="661"/>
      <c r="CQ36" s="662"/>
      <c r="CR36" s="645">
        <v>26250520</v>
      </c>
      <c r="CS36" s="646"/>
      <c r="CT36" s="646"/>
      <c r="CU36" s="646"/>
      <c r="CV36" s="646"/>
      <c r="CW36" s="646"/>
      <c r="CX36" s="646"/>
      <c r="CY36" s="647"/>
      <c r="CZ36" s="650">
        <v>27.9</v>
      </c>
      <c r="DA36" s="679"/>
      <c r="DB36" s="679"/>
      <c r="DC36" s="683"/>
      <c r="DD36" s="654">
        <v>25512726</v>
      </c>
      <c r="DE36" s="646"/>
      <c r="DF36" s="646"/>
      <c r="DG36" s="646"/>
      <c r="DH36" s="646"/>
      <c r="DI36" s="646"/>
      <c r="DJ36" s="646"/>
      <c r="DK36" s="647"/>
      <c r="DL36" s="654">
        <v>3615212</v>
      </c>
      <c r="DM36" s="646"/>
      <c r="DN36" s="646"/>
      <c r="DO36" s="646"/>
      <c r="DP36" s="646"/>
      <c r="DQ36" s="646"/>
      <c r="DR36" s="646"/>
      <c r="DS36" s="646"/>
      <c r="DT36" s="646"/>
      <c r="DU36" s="646"/>
      <c r="DV36" s="647"/>
      <c r="DW36" s="650">
        <v>14.8</v>
      </c>
      <c r="DX36" s="679"/>
      <c r="DY36" s="679"/>
      <c r="DZ36" s="679"/>
      <c r="EA36" s="679"/>
      <c r="EB36" s="679"/>
      <c r="EC36" s="680"/>
    </row>
    <row r="37" spans="2:133" ht="11.25" customHeight="1" x14ac:dyDescent="0.15">
      <c r="B37" s="642" t="s">
        <v>330</v>
      </c>
      <c r="C37" s="643"/>
      <c r="D37" s="643"/>
      <c r="E37" s="643"/>
      <c r="F37" s="643"/>
      <c r="G37" s="643"/>
      <c r="H37" s="643"/>
      <c r="I37" s="643"/>
      <c r="J37" s="643"/>
      <c r="K37" s="643"/>
      <c r="L37" s="643"/>
      <c r="M37" s="643"/>
      <c r="N37" s="643"/>
      <c r="O37" s="643"/>
      <c r="P37" s="643"/>
      <c r="Q37" s="644"/>
      <c r="R37" s="645">
        <v>446238</v>
      </c>
      <c r="S37" s="646"/>
      <c r="T37" s="646"/>
      <c r="U37" s="646"/>
      <c r="V37" s="646"/>
      <c r="W37" s="646"/>
      <c r="X37" s="646"/>
      <c r="Y37" s="647"/>
      <c r="Z37" s="648">
        <v>0.5</v>
      </c>
      <c r="AA37" s="648"/>
      <c r="AB37" s="648"/>
      <c r="AC37" s="648"/>
      <c r="AD37" s="649" t="s">
        <v>129</v>
      </c>
      <c r="AE37" s="649"/>
      <c r="AF37" s="649"/>
      <c r="AG37" s="649"/>
      <c r="AH37" s="649"/>
      <c r="AI37" s="649"/>
      <c r="AJ37" s="649"/>
      <c r="AK37" s="649"/>
      <c r="AL37" s="650" t="s">
        <v>129</v>
      </c>
      <c r="AM37" s="651"/>
      <c r="AN37" s="651"/>
      <c r="AO37" s="652"/>
      <c r="AQ37" s="723" t="s">
        <v>331</v>
      </c>
      <c r="AR37" s="724"/>
      <c r="AS37" s="724"/>
      <c r="AT37" s="724"/>
      <c r="AU37" s="724"/>
      <c r="AV37" s="724"/>
      <c r="AW37" s="724"/>
      <c r="AX37" s="724"/>
      <c r="AY37" s="725"/>
      <c r="AZ37" s="645">
        <v>1633206</v>
      </c>
      <c r="BA37" s="646"/>
      <c r="BB37" s="646"/>
      <c r="BC37" s="646"/>
      <c r="BD37" s="681"/>
      <c r="BE37" s="681"/>
      <c r="BF37" s="712"/>
      <c r="BG37" s="660" t="s">
        <v>332</v>
      </c>
      <c r="BH37" s="661"/>
      <c r="BI37" s="661"/>
      <c r="BJ37" s="661"/>
      <c r="BK37" s="661"/>
      <c r="BL37" s="661"/>
      <c r="BM37" s="661"/>
      <c r="BN37" s="661"/>
      <c r="BO37" s="661"/>
      <c r="BP37" s="661"/>
      <c r="BQ37" s="661"/>
      <c r="BR37" s="661"/>
      <c r="BS37" s="661"/>
      <c r="BT37" s="661"/>
      <c r="BU37" s="662"/>
      <c r="BV37" s="645">
        <v>425844</v>
      </c>
      <c r="BW37" s="646"/>
      <c r="BX37" s="646"/>
      <c r="BY37" s="646"/>
      <c r="BZ37" s="646"/>
      <c r="CA37" s="646"/>
      <c r="CB37" s="655"/>
      <c r="CD37" s="660" t="s">
        <v>333</v>
      </c>
      <c r="CE37" s="661"/>
      <c r="CF37" s="661"/>
      <c r="CG37" s="661"/>
      <c r="CH37" s="661"/>
      <c r="CI37" s="661"/>
      <c r="CJ37" s="661"/>
      <c r="CK37" s="661"/>
      <c r="CL37" s="661"/>
      <c r="CM37" s="661"/>
      <c r="CN37" s="661"/>
      <c r="CO37" s="661"/>
      <c r="CP37" s="661"/>
      <c r="CQ37" s="662"/>
      <c r="CR37" s="645">
        <v>2197262</v>
      </c>
      <c r="CS37" s="681"/>
      <c r="CT37" s="681"/>
      <c r="CU37" s="681"/>
      <c r="CV37" s="681"/>
      <c r="CW37" s="681"/>
      <c r="CX37" s="681"/>
      <c r="CY37" s="682"/>
      <c r="CZ37" s="650">
        <v>2.2999999999999998</v>
      </c>
      <c r="DA37" s="679"/>
      <c r="DB37" s="679"/>
      <c r="DC37" s="683"/>
      <c r="DD37" s="654">
        <v>2192703</v>
      </c>
      <c r="DE37" s="681"/>
      <c r="DF37" s="681"/>
      <c r="DG37" s="681"/>
      <c r="DH37" s="681"/>
      <c r="DI37" s="681"/>
      <c r="DJ37" s="681"/>
      <c r="DK37" s="682"/>
      <c r="DL37" s="654">
        <v>1897698</v>
      </c>
      <c r="DM37" s="681"/>
      <c r="DN37" s="681"/>
      <c r="DO37" s="681"/>
      <c r="DP37" s="681"/>
      <c r="DQ37" s="681"/>
      <c r="DR37" s="681"/>
      <c r="DS37" s="681"/>
      <c r="DT37" s="681"/>
      <c r="DU37" s="681"/>
      <c r="DV37" s="682"/>
      <c r="DW37" s="650">
        <v>7.8</v>
      </c>
      <c r="DX37" s="679"/>
      <c r="DY37" s="679"/>
      <c r="DZ37" s="679"/>
      <c r="EA37" s="679"/>
      <c r="EB37" s="679"/>
      <c r="EC37" s="680"/>
    </row>
    <row r="38" spans="2:133" ht="11.25" customHeight="1" x14ac:dyDescent="0.15">
      <c r="B38" s="642" t="s">
        <v>334</v>
      </c>
      <c r="C38" s="643"/>
      <c r="D38" s="643"/>
      <c r="E38" s="643"/>
      <c r="F38" s="643"/>
      <c r="G38" s="643"/>
      <c r="H38" s="643"/>
      <c r="I38" s="643"/>
      <c r="J38" s="643"/>
      <c r="K38" s="643"/>
      <c r="L38" s="643"/>
      <c r="M38" s="643"/>
      <c r="N38" s="643"/>
      <c r="O38" s="643"/>
      <c r="P38" s="643"/>
      <c r="Q38" s="644"/>
      <c r="R38" s="645">
        <v>4387689</v>
      </c>
      <c r="S38" s="646"/>
      <c r="T38" s="646"/>
      <c r="U38" s="646"/>
      <c r="V38" s="646"/>
      <c r="W38" s="646"/>
      <c r="X38" s="646"/>
      <c r="Y38" s="647"/>
      <c r="Z38" s="648">
        <v>4.7</v>
      </c>
      <c r="AA38" s="648"/>
      <c r="AB38" s="648"/>
      <c r="AC38" s="648"/>
      <c r="AD38" s="649">
        <v>75065</v>
      </c>
      <c r="AE38" s="649"/>
      <c r="AF38" s="649"/>
      <c r="AG38" s="649"/>
      <c r="AH38" s="649"/>
      <c r="AI38" s="649"/>
      <c r="AJ38" s="649"/>
      <c r="AK38" s="649"/>
      <c r="AL38" s="650">
        <v>0.3</v>
      </c>
      <c r="AM38" s="651"/>
      <c r="AN38" s="651"/>
      <c r="AO38" s="652"/>
      <c r="AQ38" s="723" t="s">
        <v>335</v>
      </c>
      <c r="AR38" s="724"/>
      <c r="AS38" s="724"/>
      <c r="AT38" s="724"/>
      <c r="AU38" s="724"/>
      <c r="AV38" s="724"/>
      <c r="AW38" s="724"/>
      <c r="AX38" s="724"/>
      <c r="AY38" s="725"/>
      <c r="AZ38" s="645">
        <v>4703</v>
      </c>
      <c r="BA38" s="646"/>
      <c r="BB38" s="646"/>
      <c r="BC38" s="646"/>
      <c r="BD38" s="681"/>
      <c r="BE38" s="681"/>
      <c r="BF38" s="712"/>
      <c r="BG38" s="660" t="s">
        <v>336</v>
      </c>
      <c r="BH38" s="661"/>
      <c r="BI38" s="661"/>
      <c r="BJ38" s="661"/>
      <c r="BK38" s="661"/>
      <c r="BL38" s="661"/>
      <c r="BM38" s="661"/>
      <c r="BN38" s="661"/>
      <c r="BO38" s="661"/>
      <c r="BP38" s="661"/>
      <c r="BQ38" s="661"/>
      <c r="BR38" s="661"/>
      <c r="BS38" s="661"/>
      <c r="BT38" s="661"/>
      <c r="BU38" s="662"/>
      <c r="BV38" s="645">
        <v>13088</v>
      </c>
      <c r="BW38" s="646"/>
      <c r="BX38" s="646"/>
      <c r="BY38" s="646"/>
      <c r="BZ38" s="646"/>
      <c r="CA38" s="646"/>
      <c r="CB38" s="655"/>
      <c r="CD38" s="660" t="s">
        <v>337</v>
      </c>
      <c r="CE38" s="661"/>
      <c r="CF38" s="661"/>
      <c r="CG38" s="661"/>
      <c r="CH38" s="661"/>
      <c r="CI38" s="661"/>
      <c r="CJ38" s="661"/>
      <c r="CK38" s="661"/>
      <c r="CL38" s="661"/>
      <c r="CM38" s="661"/>
      <c r="CN38" s="661"/>
      <c r="CO38" s="661"/>
      <c r="CP38" s="661"/>
      <c r="CQ38" s="662"/>
      <c r="CR38" s="645">
        <v>5598172</v>
      </c>
      <c r="CS38" s="646"/>
      <c r="CT38" s="646"/>
      <c r="CU38" s="646"/>
      <c r="CV38" s="646"/>
      <c r="CW38" s="646"/>
      <c r="CX38" s="646"/>
      <c r="CY38" s="647"/>
      <c r="CZ38" s="650">
        <v>6</v>
      </c>
      <c r="DA38" s="679"/>
      <c r="DB38" s="679"/>
      <c r="DC38" s="683"/>
      <c r="DD38" s="654">
        <v>4744506</v>
      </c>
      <c r="DE38" s="646"/>
      <c r="DF38" s="646"/>
      <c r="DG38" s="646"/>
      <c r="DH38" s="646"/>
      <c r="DI38" s="646"/>
      <c r="DJ38" s="646"/>
      <c r="DK38" s="647"/>
      <c r="DL38" s="654">
        <v>4380871</v>
      </c>
      <c r="DM38" s="646"/>
      <c r="DN38" s="646"/>
      <c r="DO38" s="646"/>
      <c r="DP38" s="646"/>
      <c r="DQ38" s="646"/>
      <c r="DR38" s="646"/>
      <c r="DS38" s="646"/>
      <c r="DT38" s="646"/>
      <c r="DU38" s="646"/>
      <c r="DV38" s="647"/>
      <c r="DW38" s="650">
        <v>17.899999999999999</v>
      </c>
      <c r="DX38" s="679"/>
      <c r="DY38" s="679"/>
      <c r="DZ38" s="679"/>
      <c r="EA38" s="679"/>
      <c r="EB38" s="679"/>
      <c r="EC38" s="680"/>
    </row>
    <row r="39" spans="2:133" ht="11.25" customHeight="1" x14ac:dyDescent="0.15">
      <c r="B39" s="642" t="s">
        <v>338</v>
      </c>
      <c r="C39" s="643"/>
      <c r="D39" s="643"/>
      <c r="E39" s="643"/>
      <c r="F39" s="643"/>
      <c r="G39" s="643"/>
      <c r="H39" s="643"/>
      <c r="I39" s="643"/>
      <c r="J39" s="643"/>
      <c r="K39" s="643"/>
      <c r="L39" s="643"/>
      <c r="M39" s="643"/>
      <c r="N39" s="643"/>
      <c r="O39" s="643"/>
      <c r="P39" s="643"/>
      <c r="Q39" s="644"/>
      <c r="R39" s="645">
        <v>3608000</v>
      </c>
      <c r="S39" s="646"/>
      <c r="T39" s="646"/>
      <c r="U39" s="646"/>
      <c r="V39" s="646"/>
      <c r="W39" s="646"/>
      <c r="X39" s="646"/>
      <c r="Y39" s="647"/>
      <c r="Z39" s="648">
        <v>3.8</v>
      </c>
      <c r="AA39" s="648"/>
      <c r="AB39" s="648"/>
      <c r="AC39" s="648"/>
      <c r="AD39" s="649" t="s">
        <v>234</v>
      </c>
      <c r="AE39" s="649"/>
      <c r="AF39" s="649"/>
      <c r="AG39" s="649"/>
      <c r="AH39" s="649"/>
      <c r="AI39" s="649"/>
      <c r="AJ39" s="649"/>
      <c r="AK39" s="649"/>
      <c r="AL39" s="650" t="s">
        <v>234</v>
      </c>
      <c r="AM39" s="651"/>
      <c r="AN39" s="651"/>
      <c r="AO39" s="652"/>
      <c r="AQ39" s="723" t="s">
        <v>339</v>
      </c>
      <c r="AR39" s="724"/>
      <c r="AS39" s="724"/>
      <c r="AT39" s="724"/>
      <c r="AU39" s="724"/>
      <c r="AV39" s="724"/>
      <c r="AW39" s="724"/>
      <c r="AX39" s="724"/>
      <c r="AY39" s="725"/>
      <c r="AZ39" s="645" t="s">
        <v>129</v>
      </c>
      <c r="BA39" s="646"/>
      <c r="BB39" s="646"/>
      <c r="BC39" s="646"/>
      <c r="BD39" s="681"/>
      <c r="BE39" s="681"/>
      <c r="BF39" s="712"/>
      <c r="BG39" s="660" t="s">
        <v>340</v>
      </c>
      <c r="BH39" s="661"/>
      <c r="BI39" s="661"/>
      <c r="BJ39" s="661"/>
      <c r="BK39" s="661"/>
      <c r="BL39" s="661"/>
      <c r="BM39" s="661"/>
      <c r="BN39" s="661"/>
      <c r="BO39" s="661"/>
      <c r="BP39" s="661"/>
      <c r="BQ39" s="661"/>
      <c r="BR39" s="661"/>
      <c r="BS39" s="661"/>
      <c r="BT39" s="661"/>
      <c r="BU39" s="662"/>
      <c r="BV39" s="645">
        <v>20710</v>
      </c>
      <c r="BW39" s="646"/>
      <c r="BX39" s="646"/>
      <c r="BY39" s="646"/>
      <c r="BZ39" s="646"/>
      <c r="CA39" s="646"/>
      <c r="CB39" s="655"/>
      <c r="CD39" s="660" t="s">
        <v>341</v>
      </c>
      <c r="CE39" s="661"/>
      <c r="CF39" s="661"/>
      <c r="CG39" s="661"/>
      <c r="CH39" s="661"/>
      <c r="CI39" s="661"/>
      <c r="CJ39" s="661"/>
      <c r="CK39" s="661"/>
      <c r="CL39" s="661"/>
      <c r="CM39" s="661"/>
      <c r="CN39" s="661"/>
      <c r="CO39" s="661"/>
      <c r="CP39" s="661"/>
      <c r="CQ39" s="662"/>
      <c r="CR39" s="645">
        <v>19245139</v>
      </c>
      <c r="CS39" s="681"/>
      <c r="CT39" s="681"/>
      <c r="CU39" s="681"/>
      <c r="CV39" s="681"/>
      <c r="CW39" s="681"/>
      <c r="CX39" s="681"/>
      <c r="CY39" s="682"/>
      <c r="CZ39" s="650">
        <v>20.5</v>
      </c>
      <c r="DA39" s="679"/>
      <c r="DB39" s="679"/>
      <c r="DC39" s="683"/>
      <c r="DD39" s="654">
        <v>680253</v>
      </c>
      <c r="DE39" s="681"/>
      <c r="DF39" s="681"/>
      <c r="DG39" s="681"/>
      <c r="DH39" s="681"/>
      <c r="DI39" s="681"/>
      <c r="DJ39" s="681"/>
      <c r="DK39" s="682"/>
      <c r="DL39" s="654" t="s">
        <v>234</v>
      </c>
      <c r="DM39" s="681"/>
      <c r="DN39" s="681"/>
      <c r="DO39" s="681"/>
      <c r="DP39" s="681"/>
      <c r="DQ39" s="681"/>
      <c r="DR39" s="681"/>
      <c r="DS39" s="681"/>
      <c r="DT39" s="681"/>
      <c r="DU39" s="681"/>
      <c r="DV39" s="682"/>
      <c r="DW39" s="650" t="s">
        <v>129</v>
      </c>
      <c r="DX39" s="679"/>
      <c r="DY39" s="679"/>
      <c r="DZ39" s="679"/>
      <c r="EA39" s="679"/>
      <c r="EB39" s="679"/>
      <c r="EC39" s="680"/>
    </row>
    <row r="40" spans="2:133" ht="11.25" customHeight="1" x14ac:dyDescent="0.15">
      <c r="B40" s="642" t="s">
        <v>342</v>
      </c>
      <c r="C40" s="643"/>
      <c r="D40" s="643"/>
      <c r="E40" s="643"/>
      <c r="F40" s="643"/>
      <c r="G40" s="643"/>
      <c r="H40" s="643"/>
      <c r="I40" s="643"/>
      <c r="J40" s="643"/>
      <c r="K40" s="643"/>
      <c r="L40" s="643"/>
      <c r="M40" s="643"/>
      <c r="N40" s="643"/>
      <c r="O40" s="643"/>
      <c r="P40" s="643"/>
      <c r="Q40" s="644"/>
      <c r="R40" s="645" t="s">
        <v>234</v>
      </c>
      <c r="S40" s="646"/>
      <c r="T40" s="646"/>
      <c r="U40" s="646"/>
      <c r="V40" s="646"/>
      <c r="W40" s="646"/>
      <c r="X40" s="646"/>
      <c r="Y40" s="647"/>
      <c r="Z40" s="648" t="s">
        <v>129</v>
      </c>
      <c r="AA40" s="648"/>
      <c r="AB40" s="648"/>
      <c r="AC40" s="648"/>
      <c r="AD40" s="649" t="s">
        <v>234</v>
      </c>
      <c r="AE40" s="649"/>
      <c r="AF40" s="649"/>
      <c r="AG40" s="649"/>
      <c r="AH40" s="649"/>
      <c r="AI40" s="649"/>
      <c r="AJ40" s="649"/>
      <c r="AK40" s="649"/>
      <c r="AL40" s="650" t="s">
        <v>129</v>
      </c>
      <c r="AM40" s="651"/>
      <c r="AN40" s="651"/>
      <c r="AO40" s="652"/>
      <c r="AQ40" s="723" t="s">
        <v>343</v>
      </c>
      <c r="AR40" s="724"/>
      <c r="AS40" s="724"/>
      <c r="AT40" s="724"/>
      <c r="AU40" s="724"/>
      <c r="AV40" s="724"/>
      <c r="AW40" s="724"/>
      <c r="AX40" s="724"/>
      <c r="AY40" s="725"/>
      <c r="AZ40" s="645" t="s">
        <v>234</v>
      </c>
      <c r="BA40" s="646"/>
      <c r="BB40" s="646"/>
      <c r="BC40" s="646"/>
      <c r="BD40" s="681"/>
      <c r="BE40" s="681"/>
      <c r="BF40" s="712"/>
      <c r="BG40" s="726" t="s">
        <v>344</v>
      </c>
      <c r="BH40" s="727"/>
      <c r="BI40" s="727"/>
      <c r="BJ40" s="727"/>
      <c r="BK40" s="727"/>
      <c r="BL40" s="236"/>
      <c r="BM40" s="661" t="s">
        <v>345</v>
      </c>
      <c r="BN40" s="661"/>
      <c r="BO40" s="661"/>
      <c r="BP40" s="661"/>
      <c r="BQ40" s="661"/>
      <c r="BR40" s="661"/>
      <c r="BS40" s="661"/>
      <c r="BT40" s="661"/>
      <c r="BU40" s="662"/>
      <c r="BV40" s="645">
        <v>100</v>
      </c>
      <c r="BW40" s="646"/>
      <c r="BX40" s="646"/>
      <c r="BY40" s="646"/>
      <c r="BZ40" s="646"/>
      <c r="CA40" s="646"/>
      <c r="CB40" s="655"/>
      <c r="CD40" s="660" t="s">
        <v>346</v>
      </c>
      <c r="CE40" s="661"/>
      <c r="CF40" s="661"/>
      <c r="CG40" s="661"/>
      <c r="CH40" s="661"/>
      <c r="CI40" s="661"/>
      <c r="CJ40" s="661"/>
      <c r="CK40" s="661"/>
      <c r="CL40" s="661"/>
      <c r="CM40" s="661"/>
      <c r="CN40" s="661"/>
      <c r="CO40" s="661"/>
      <c r="CP40" s="661"/>
      <c r="CQ40" s="662"/>
      <c r="CR40" s="645">
        <v>3886100</v>
      </c>
      <c r="CS40" s="646"/>
      <c r="CT40" s="646"/>
      <c r="CU40" s="646"/>
      <c r="CV40" s="646"/>
      <c r="CW40" s="646"/>
      <c r="CX40" s="646"/>
      <c r="CY40" s="647"/>
      <c r="CZ40" s="650">
        <v>4.0999999999999996</v>
      </c>
      <c r="DA40" s="679"/>
      <c r="DB40" s="679"/>
      <c r="DC40" s="683"/>
      <c r="DD40" s="654">
        <v>4900</v>
      </c>
      <c r="DE40" s="646"/>
      <c r="DF40" s="646"/>
      <c r="DG40" s="646"/>
      <c r="DH40" s="646"/>
      <c r="DI40" s="646"/>
      <c r="DJ40" s="646"/>
      <c r="DK40" s="647"/>
      <c r="DL40" s="654" t="s">
        <v>129</v>
      </c>
      <c r="DM40" s="646"/>
      <c r="DN40" s="646"/>
      <c r="DO40" s="646"/>
      <c r="DP40" s="646"/>
      <c r="DQ40" s="646"/>
      <c r="DR40" s="646"/>
      <c r="DS40" s="646"/>
      <c r="DT40" s="646"/>
      <c r="DU40" s="646"/>
      <c r="DV40" s="647"/>
      <c r="DW40" s="650" t="s">
        <v>234</v>
      </c>
      <c r="DX40" s="679"/>
      <c r="DY40" s="679"/>
      <c r="DZ40" s="679"/>
      <c r="EA40" s="679"/>
      <c r="EB40" s="679"/>
      <c r="EC40" s="680"/>
    </row>
    <row r="41" spans="2:133" ht="11.25" customHeight="1" x14ac:dyDescent="0.15">
      <c r="B41" s="642" t="s">
        <v>347</v>
      </c>
      <c r="C41" s="643"/>
      <c r="D41" s="643"/>
      <c r="E41" s="643"/>
      <c r="F41" s="643"/>
      <c r="G41" s="643"/>
      <c r="H41" s="643"/>
      <c r="I41" s="643"/>
      <c r="J41" s="643"/>
      <c r="K41" s="643"/>
      <c r="L41" s="643"/>
      <c r="M41" s="643"/>
      <c r="N41" s="643"/>
      <c r="O41" s="643"/>
      <c r="P41" s="643"/>
      <c r="Q41" s="644"/>
      <c r="R41" s="645">
        <v>1037600</v>
      </c>
      <c r="S41" s="646"/>
      <c r="T41" s="646"/>
      <c r="U41" s="646"/>
      <c r="V41" s="646"/>
      <c r="W41" s="646"/>
      <c r="X41" s="646"/>
      <c r="Y41" s="647"/>
      <c r="Z41" s="648">
        <v>1.1000000000000001</v>
      </c>
      <c r="AA41" s="648"/>
      <c r="AB41" s="648"/>
      <c r="AC41" s="648"/>
      <c r="AD41" s="649" t="s">
        <v>129</v>
      </c>
      <c r="AE41" s="649"/>
      <c r="AF41" s="649"/>
      <c r="AG41" s="649"/>
      <c r="AH41" s="649"/>
      <c r="AI41" s="649"/>
      <c r="AJ41" s="649"/>
      <c r="AK41" s="649"/>
      <c r="AL41" s="650" t="s">
        <v>234</v>
      </c>
      <c r="AM41" s="651"/>
      <c r="AN41" s="651"/>
      <c r="AO41" s="652"/>
      <c r="AQ41" s="723" t="s">
        <v>348</v>
      </c>
      <c r="AR41" s="724"/>
      <c r="AS41" s="724"/>
      <c r="AT41" s="724"/>
      <c r="AU41" s="724"/>
      <c r="AV41" s="724"/>
      <c r="AW41" s="724"/>
      <c r="AX41" s="724"/>
      <c r="AY41" s="725"/>
      <c r="AZ41" s="645">
        <v>1139273</v>
      </c>
      <c r="BA41" s="646"/>
      <c r="BB41" s="646"/>
      <c r="BC41" s="646"/>
      <c r="BD41" s="681"/>
      <c r="BE41" s="681"/>
      <c r="BF41" s="712"/>
      <c r="BG41" s="726"/>
      <c r="BH41" s="727"/>
      <c r="BI41" s="727"/>
      <c r="BJ41" s="727"/>
      <c r="BK41" s="727"/>
      <c r="BL41" s="236"/>
      <c r="BM41" s="661" t="s">
        <v>349</v>
      </c>
      <c r="BN41" s="661"/>
      <c r="BO41" s="661"/>
      <c r="BP41" s="661"/>
      <c r="BQ41" s="661"/>
      <c r="BR41" s="661"/>
      <c r="BS41" s="661"/>
      <c r="BT41" s="661"/>
      <c r="BU41" s="662"/>
      <c r="BV41" s="645" t="s">
        <v>234</v>
      </c>
      <c r="BW41" s="646"/>
      <c r="BX41" s="646"/>
      <c r="BY41" s="646"/>
      <c r="BZ41" s="646"/>
      <c r="CA41" s="646"/>
      <c r="CB41" s="655"/>
      <c r="CD41" s="660" t="s">
        <v>350</v>
      </c>
      <c r="CE41" s="661"/>
      <c r="CF41" s="661"/>
      <c r="CG41" s="661"/>
      <c r="CH41" s="661"/>
      <c r="CI41" s="661"/>
      <c r="CJ41" s="661"/>
      <c r="CK41" s="661"/>
      <c r="CL41" s="661"/>
      <c r="CM41" s="661"/>
      <c r="CN41" s="661"/>
      <c r="CO41" s="661"/>
      <c r="CP41" s="661"/>
      <c r="CQ41" s="662"/>
      <c r="CR41" s="645" t="s">
        <v>129</v>
      </c>
      <c r="CS41" s="681"/>
      <c r="CT41" s="681"/>
      <c r="CU41" s="681"/>
      <c r="CV41" s="681"/>
      <c r="CW41" s="681"/>
      <c r="CX41" s="681"/>
      <c r="CY41" s="682"/>
      <c r="CZ41" s="650" t="s">
        <v>234</v>
      </c>
      <c r="DA41" s="679"/>
      <c r="DB41" s="679"/>
      <c r="DC41" s="683"/>
      <c r="DD41" s="654" t="s">
        <v>234</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95" t="s">
        <v>351</v>
      </c>
      <c r="C42" s="696"/>
      <c r="D42" s="696"/>
      <c r="E42" s="696"/>
      <c r="F42" s="696"/>
      <c r="G42" s="696"/>
      <c r="H42" s="696"/>
      <c r="I42" s="696"/>
      <c r="J42" s="696"/>
      <c r="K42" s="696"/>
      <c r="L42" s="696"/>
      <c r="M42" s="696"/>
      <c r="N42" s="696"/>
      <c r="O42" s="696"/>
      <c r="P42" s="696"/>
      <c r="Q42" s="697"/>
      <c r="R42" s="730">
        <v>94267543</v>
      </c>
      <c r="S42" s="731"/>
      <c r="T42" s="731"/>
      <c r="U42" s="731"/>
      <c r="V42" s="731"/>
      <c r="W42" s="731"/>
      <c r="X42" s="731"/>
      <c r="Y42" s="739"/>
      <c r="Z42" s="740">
        <v>100</v>
      </c>
      <c r="AA42" s="740"/>
      <c r="AB42" s="740"/>
      <c r="AC42" s="740"/>
      <c r="AD42" s="741">
        <v>23407930</v>
      </c>
      <c r="AE42" s="741"/>
      <c r="AF42" s="741"/>
      <c r="AG42" s="741"/>
      <c r="AH42" s="741"/>
      <c r="AI42" s="741"/>
      <c r="AJ42" s="741"/>
      <c r="AK42" s="741"/>
      <c r="AL42" s="742">
        <v>100</v>
      </c>
      <c r="AM42" s="717"/>
      <c r="AN42" s="717"/>
      <c r="AO42" s="743"/>
      <c r="AQ42" s="744" t="s">
        <v>352</v>
      </c>
      <c r="AR42" s="745"/>
      <c r="AS42" s="745"/>
      <c r="AT42" s="745"/>
      <c r="AU42" s="745"/>
      <c r="AV42" s="745"/>
      <c r="AW42" s="745"/>
      <c r="AX42" s="745"/>
      <c r="AY42" s="746"/>
      <c r="AZ42" s="730">
        <v>2825693</v>
      </c>
      <c r="BA42" s="731"/>
      <c r="BB42" s="731"/>
      <c r="BC42" s="731"/>
      <c r="BD42" s="716"/>
      <c r="BE42" s="716"/>
      <c r="BF42" s="718"/>
      <c r="BG42" s="728"/>
      <c r="BH42" s="729"/>
      <c r="BI42" s="729"/>
      <c r="BJ42" s="729"/>
      <c r="BK42" s="729"/>
      <c r="BL42" s="237"/>
      <c r="BM42" s="671" t="s">
        <v>353</v>
      </c>
      <c r="BN42" s="671"/>
      <c r="BO42" s="671"/>
      <c r="BP42" s="671"/>
      <c r="BQ42" s="671"/>
      <c r="BR42" s="671"/>
      <c r="BS42" s="671"/>
      <c r="BT42" s="671"/>
      <c r="BU42" s="672"/>
      <c r="BV42" s="730">
        <v>371</v>
      </c>
      <c r="BW42" s="731"/>
      <c r="BX42" s="731"/>
      <c r="BY42" s="731"/>
      <c r="BZ42" s="731"/>
      <c r="CA42" s="731"/>
      <c r="CB42" s="738"/>
      <c r="CD42" s="642" t="s">
        <v>354</v>
      </c>
      <c r="CE42" s="643"/>
      <c r="CF42" s="643"/>
      <c r="CG42" s="643"/>
      <c r="CH42" s="643"/>
      <c r="CI42" s="643"/>
      <c r="CJ42" s="643"/>
      <c r="CK42" s="643"/>
      <c r="CL42" s="643"/>
      <c r="CM42" s="643"/>
      <c r="CN42" s="643"/>
      <c r="CO42" s="643"/>
      <c r="CP42" s="643"/>
      <c r="CQ42" s="644"/>
      <c r="CR42" s="645">
        <v>5808062</v>
      </c>
      <c r="CS42" s="646"/>
      <c r="CT42" s="646"/>
      <c r="CU42" s="646"/>
      <c r="CV42" s="646"/>
      <c r="CW42" s="646"/>
      <c r="CX42" s="646"/>
      <c r="CY42" s="647"/>
      <c r="CZ42" s="650">
        <v>6.2</v>
      </c>
      <c r="DA42" s="651"/>
      <c r="DB42" s="651"/>
      <c r="DC42" s="663"/>
      <c r="DD42" s="654">
        <v>2061414</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355</v>
      </c>
      <c r="CE43" s="643"/>
      <c r="CF43" s="643"/>
      <c r="CG43" s="643"/>
      <c r="CH43" s="643"/>
      <c r="CI43" s="643"/>
      <c r="CJ43" s="643"/>
      <c r="CK43" s="643"/>
      <c r="CL43" s="643"/>
      <c r="CM43" s="643"/>
      <c r="CN43" s="643"/>
      <c r="CO43" s="643"/>
      <c r="CP43" s="643"/>
      <c r="CQ43" s="644"/>
      <c r="CR43" s="645">
        <v>137044</v>
      </c>
      <c r="CS43" s="681"/>
      <c r="CT43" s="681"/>
      <c r="CU43" s="681"/>
      <c r="CV43" s="681"/>
      <c r="CW43" s="681"/>
      <c r="CX43" s="681"/>
      <c r="CY43" s="682"/>
      <c r="CZ43" s="650">
        <v>0.1</v>
      </c>
      <c r="DA43" s="679"/>
      <c r="DB43" s="679"/>
      <c r="DC43" s="683"/>
      <c r="DD43" s="654">
        <v>137044</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304</v>
      </c>
      <c r="CE44" s="758"/>
      <c r="CF44" s="642" t="s">
        <v>356</v>
      </c>
      <c r="CG44" s="643"/>
      <c r="CH44" s="643"/>
      <c r="CI44" s="643"/>
      <c r="CJ44" s="643"/>
      <c r="CK44" s="643"/>
      <c r="CL44" s="643"/>
      <c r="CM44" s="643"/>
      <c r="CN44" s="643"/>
      <c r="CO44" s="643"/>
      <c r="CP44" s="643"/>
      <c r="CQ44" s="644"/>
      <c r="CR44" s="645">
        <v>5766603</v>
      </c>
      <c r="CS44" s="646"/>
      <c r="CT44" s="646"/>
      <c r="CU44" s="646"/>
      <c r="CV44" s="646"/>
      <c r="CW44" s="646"/>
      <c r="CX44" s="646"/>
      <c r="CY44" s="647"/>
      <c r="CZ44" s="650">
        <v>6.1</v>
      </c>
      <c r="DA44" s="651"/>
      <c r="DB44" s="651"/>
      <c r="DC44" s="663"/>
      <c r="DD44" s="654">
        <v>2021109</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357</v>
      </c>
      <c r="CG45" s="643"/>
      <c r="CH45" s="643"/>
      <c r="CI45" s="643"/>
      <c r="CJ45" s="643"/>
      <c r="CK45" s="643"/>
      <c r="CL45" s="643"/>
      <c r="CM45" s="643"/>
      <c r="CN45" s="643"/>
      <c r="CO45" s="643"/>
      <c r="CP45" s="643"/>
      <c r="CQ45" s="644"/>
      <c r="CR45" s="645">
        <v>849275</v>
      </c>
      <c r="CS45" s="681"/>
      <c r="CT45" s="681"/>
      <c r="CU45" s="681"/>
      <c r="CV45" s="681"/>
      <c r="CW45" s="681"/>
      <c r="CX45" s="681"/>
      <c r="CY45" s="682"/>
      <c r="CZ45" s="650">
        <v>0.9</v>
      </c>
      <c r="DA45" s="679"/>
      <c r="DB45" s="679"/>
      <c r="DC45" s="683"/>
      <c r="DD45" s="654">
        <v>16134</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359</v>
      </c>
      <c r="CG46" s="643"/>
      <c r="CH46" s="643"/>
      <c r="CI46" s="643"/>
      <c r="CJ46" s="643"/>
      <c r="CK46" s="643"/>
      <c r="CL46" s="643"/>
      <c r="CM46" s="643"/>
      <c r="CN46" s="643"/>
      <c r="CO46" s="643"/>
      <c r="CP46" s="643"/>
      <c r="CQ46" s="644"/>
      <c r="CR46" s="645">
        <v>4905789</v>
      </c>
      <c r="CS46" s="646"/>
      <c r="CT46" s="646"/>
      <c r="CU46" s="646"/>
      <c r="CV46" s="646"/>
      <c r="CW46" s="646"/>
      <c r="CX46" s="646"/>
      <c r="CY46" s="647"/>
      <c r="CZ46" s="650">
        <v>5.2</v>
      </c>
      <c r="DA46" s="651"/>
      <c r="DB46" s="651"/>
      <c r="DC46" s="663"/>
      <c r="DD46" s="654">
        <v>2002342</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361</v>
      </c>
      <c r="CG47" s="643"/>
      <c r="CH47" s="643"/>
      <c r="CI47" s="643"/>
      <c r="CJ47" s="643"/>
      <c r="CK47" s="643"/>
      <c r="CL47" s="643"/>
      <c r="CM47" s="643"/>
      <c r="CN47" s="643"/>
      <c r="CO47" s="643"/>
      <c r="CP47" s="643"/>
      <c r="CQ47" s="644"/>
      <c r="CR47" s="645">
        <v>41459</v>
      </c>
      <c r="CS47" s="681"/>
      <c r="CT47" s="681"/>
      <c r="CU47" s="681"/>
      <c r="CV47" s="681"/>
      <c r="CW47" s="681"/>
      <c r="CX47" s="681"/>
      <c r="CY47" s="682"/>
      <c r="CZ47" s="650">
        <v>0</v>
      </c>
      <c r="DA47" s="679"/>
      <c r="DB47" s="679"/>
      <c r="DC47" s="683"/>
      <c r="DD47" s="654">
        <v>40305</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362</v>
      </c>
      <c r="CD48" s="761"/>
      <c r="CE48" s="762"/>
      <c r="CF48" s="642" t="s">
        <v>363</v>
      </c>
      <c r="CG48" s="643"/>
      <c r="CH48" s="643"/>
      <c r="CI48" s="643"/>
      <c r="CJ48" s="643"/>
      <c r="CK48" s="643"/>
      <c r="CL48" s="643"/>
      <c r="CM48" s="643"/>
      <c r="CN48" s="643"/>
      <c r="CO48" s="643"/>
      <c r="CP48" s="643"/>
      <c r="CQ48" s="644"/>
      <c r="CR48" s="645" t="s">
        <v>129</v>
      </c>
      <c r="CS48" s="646"/>
      <c r="CT48" s="646"/>
      <c r="CU48" s="646"/>
      <c r="CV48" s="646"/>
      <c r="CW48" s="646"/>
      <c r="CX48" s="646"/>
      <c r="CY48" s="647"/>
      <c r="CZ48" s="650" t="s">
        <v>234</v>
      </c>
      <c r="DA48" s="651"/>
      <c r="DB48" s="651"/>
      <c r="DC48" s="663"/>
      <c r="DD48" s="654" t="s">
        <v>234</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95" t="s">
        <v>364</v>
      </c>
      <c r="CE49" s="696"/>
      <c r="CF49" s="696"/>
      <c r="CG49" s="696"/>
      <c r="CH49" s="696"/>
      <c r="CI49" s="696"/>
      <c r="CJ49" s="696"/>
      <c r="CK49" s="696"/>
      <c r="CL49" s="696"/>
      <c r="CM49" s="696"/>
      <c r="CN49" s="696"/>
      <c r="CO49" s="696"/>
      <c r="CP49" s="696"/>
      <c r="CQ49" s="697"/>
      <c r="CR49" s="730">
        <v>93984764</v>
      </c>
      <c r="CS49" s="716"/>
      <c r="CT49" s="716"/>
      <c r="CU49" s="716"/>
      <c r="CV49" s="716"/>
      <c r="CW49" s="716"/>
      <c r="CX49" s="716"/>
      <c r="CY49" s="747"/>
      <c r="CZ49" s="742">
        <v>100</v>
      </c>
      <c r="DA49" s="748"/>
      <c r="DB49" s="748"/>
      <c r="DC49" s="749"/>
      <c r="DD49" s="750">
        <v>55503375</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Hxz5yB/wbkM0QGSgIa3A6xPBIUM+lV8KnhtSmqYjPub3ZYQdPuJe7lluc0lj/RicAyLSOQWWUndH5VyzjcUOlg==" saltValue="FEY5wPMci0o3LZLdf9jh3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366</v>
      </c>
      <c r="DK2" s="793"/>
      <c r="DL2" s="793"/>
      <c r="DM2" s="793"/>
      <c r="DN2" s="793"/>
      <c r="DO2" s="794"/>
      <c r="DP2" s="250"/>
      <c r="DQ2" s="792" t="s">
        <v>367</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368</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370</v>
      </c>
      <c r="B5" s="787"/>
      <c r="C5" s="787"/>
      <c r="D5" s="787"/>
      <c r="E5" s="787"/>
      <c r="F5" s="787"/>
      <c r="G5" s="787"/>
      <c r="H5" s="787"/>
      <c r="I5" s="787"/>
      <c r="J5" s="787"/>
      <c r="K5" s="787"/>
      <c r="L5" s="787"/>
      <c r="M5" s="787"/>
      <c r="N5" s="787"/>
      <c r="O5" s="787"/>
      <c r="P5" s="788"/>
      <c r="Q5" s="763" t="s">
        <v>371</v>
      </c>
      <c r="R5" s="764"/>
      <c r="S5" s="764"/>
      <c r="T5" s="764"/>
      <c r="U5" s="765"/>
      <c r="V5" s="763" t="s">
        <v>372</v>
      </c>
      <c r="W5" s="764"/>
      <c r="X5" s="764"/>
      <c r="Y5" s="764"/>
      <c r="Z5" s="765"/>
      <c r="AA5" s="763" t="s">
        <v>373</v>
      </c>
      <c r="AB5" s="764"/>
      <c r="AC5" s="764"/>
      <c r="AD5" s="764"/>
      <c r="AE5" s="764"/>
      <c r="AF5" s="796" t="s">
        <v>374</v>
      </c>
      <c r="AG5" s="764"/>
      <c r="AH5" s="764"/>
      <c r="AI5" s="764"/>
      <c r="AJ5" s="775"/>
      <c r="AK5" s="764" t="s">
        <v>375</v>
      </c>
      <c r="AL5" s="764"/>
      <c r="AM5" s="764"/>
      <c r="AN5" s="764"/>
      <c r="AO5" s="765"/>
      <c r="AP5" s="763" t="s">
        <v>376</v>
      </c>
      <c r="AQ5" s="764"/>
      <c r="AR5" s="764"/>
      <c r="AS5" s="764"/>
      <c r="AT5" s="765"/>
      <c r="AU5" s="763" t="s">
        <v>377</v>
      </c>
      <c r="AV5" s="764"/>
      <c r="AW5" s="764"/>
      <c r="AX5" s="764"/>
      <c r="AY5" s="775"/>
      <c r="AZ5" s="257"/>
      <c r="BA5" s="257"/>
      <c r="BB5" s="257"/>
      <c r="BC5" s="257"/>
      <c r="BD5" s="257"/>
      <c r="BE5" s="258"/>
      <c r="BF5" s="258"/>
      <c r="BG5" s="258"/>
      <c r="BH5" s="258"/>
      <c r="BI5" s="258"/>
      <c r="BJ5" s="258"/>
      <c r="BK5" s="258"/>
      <c r="BL5" s="258"/>
      <c r="BM5" s="258"/>
      <c r="BN5" s="258"/>
      <c r="BO5" s="258"/>
      <c r="BP5" s="258"/>
      <c r="BQ5" s="786" t="s">
        <v>378</v>
      </c>
      <c r="BR5" s="787"/>
      <c r="BS5" s="787"/>
      <c r="BT5" s="787"/>
      <c r="BU5" s="787"/>
      <c r="BV5" s="787"/>
      <c r="BW5" s="787"/>
      <c r="BX5" s="787"/>
      <c r="BY5" s="787"/>
      <c r="BZ5" s="787"/>
      <c r="CA5" s="787"/>
      <c r="CB5" s="787"/>
      <c r="CC5" s="787"/>
      <c r="CD5" s="787"/>
      <c r="CE5" s="787"/>
      <c r="CF5" s="787"/>
      <c r="CG5" s="788"/>
      <c r="CH5" s="763" t="s">
        <v>379</v>
      </c>
      <c r="CI5" s="764"/>
      <c r="CJ5" s="764"/>
      <c r="CK5" s="764"/>
      <c r="CL5" s="765"/>
      <c r="CM5" s="763" t="s">
        <v>380</v>
      </c>
      <c r="CN5" s="764"/>
      <c r="CO5" s="764"/>
      <c r="CP5" s="764"/>
      <c r="CQ5" s="765"/>
      <c r="CR5" s="763" t="s">
        <v>381</v>
      </c>
      <c r="CS5" s="764"/>
      <c r="CT5" s="764"/>
      <c r="CU5" s="764"/>
      <c r="CV5" s="765"/>
      <c r="CW5" s="763" t="s">
        <v>382</v>
      </c>
      <c r="CX5" s="764"/>
      <c r="CY5" s="764"/>
      <c r="CZ5" s="764"/>
      <c r="DA5" s="765"/>
      <c r="DB5" s="763" t="s">
        <v>383</v>
      </c>
      <c r="DC5" s="764"/>
      <c r="DD5" s="764"/>
      <c r="DE5" s="764"/>
      <c r="DF5" s="765"/>
      <c r="DG5" s="769" t="s">
        <v>384</v>
      </c>
      <c r="DH5" s="770"/>
      <c r="DI5" s="770"/>
      <c r="DJ5" s="770"/>
      <c r="DK5" s="771"/>
      <c r="DL5" s="769" t="s">
        <v>385</v>
      </c>
      <c r="DM5" s="770"/>
      <c r="DN5" s="770"/>
      <c r="DO5" s="770"/>
      <c r="DP5" s="771"/>
      <c r="DQ5" s="763" t="s">
        <v>386</v>
      </c>
      <c r="DR5" s="764"/>
      <c r="DS5" s="764"/>
      <c r="DT5" s="764"/>
      <c r="DU5" s="765"/>
      <c r="DV5" s="763" t="s">
        <v>377</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387</v>
      </c>
      <c r="C7" s="778"/>
      <c r="D7" s="778"/>
      <c r="E7" s="778"/>
      <c r="F7" s="778"/>
      <c r="G7" s="778"/>
      <c r="H7" s="778"/>
      <c r="I7" s="778"/>
      <c r="J7" s="778"/>
      <c r="K7" s="778"/>
      <c r="L7" s="778"/>
      <c r="M7" s="778"/>
      <c r="N7" s="778"/>
      <c r="O7" s="778"/>
      <c r="P7" s="779"/>
      <c r="Q7" s="780">
        <v>93301</v>
      </c>
      <c r="R7" s="781"/>
      <c r="S7" s="781"/>
      <c r="T7" s="781"/>
      <c r="U7" s="781"/>
      <c r="V7" s="781">
        <v>93018</v>
      </c>
      <c r="W7" s="781"/>
      <c r="X7" s="781"/>
      <c r="Y7" s="781"/>
      <c r="Z7" s="781"/>
      <c r="AA7" s="781">
        <v>283</v>
      </c>
      <c r="AB7" s="781"/>
      <c r="AC7" s="781"/>
      <c r="AD7" s="781"/>
      <c r="AE7" s="782"/>
      <c r="AF7" s="783">
        <v>133</v>
      </c>
      <c r="AG7" s="784"/>
      <c r="AH7" s="784"/>
      <c r="AI7" s="784"/>
      <c r="AJ7" s="785"/>
      <c r="AK7" s="820">
        <v>30084</v>
      </c>
      <c r="AL7" s="821"/>
      <c r="AM7" s="821"/>
      <c r="AN7" s="821"/>
      <c r="AO7" s="821"/>
      <c r="AP7" s="821">
        <v>56058</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598</v>
      </c>
      <c r="BT7" s="825"/>
      <c r="BU7" s="825"/>
      <c r="BV7" s="825"/>
      <c r="BW7" s="825"/>
      <c r="BX7" s="825"/>
      <c r="BY7" s="825"/>
      <c r="BZ7" s="825"/>
      <c r="CA7" s="825"/>
      <c r="CB7" s="825"/>
      <c r="CC7" s="825"/>
      <c r="CD7" s="825"/>
      <c r="CE7" s="825"/>
      <c r="CF7" s="825"/>
      <c r="CG7" s="826"/>
      <c r="CH7" s="817">
        <v>18</v>
      </c>
      <c r="CI7" s="818"/>
      <c r="CJ7" s="818"/>
      <c r="CK7" s="818"/>
      <c r="CL7" s="819"/>
      <c r="CM7" s="817">
        <v>372</v>
      </c>
      <c r="CN7" s="818"/>
      <c r="CO7" s="818"/>
      <c r="CP7" s="818"/>
      <c r="CQ7" s="819"/>
      <c r="CR7" s="817">
        <v>5</v>
      </c>
      <c r="CS7" s="818"/>
      <c r="CT7" s="818"/>
      <c r="CU7" s="818"/>
      <c r="CV7" s="819"/>
      <c r="CW7" s="817" t="s">
        <v>587</v>
      </c>
      <c r="CX7" s="818"/>
      <c r="CY7" s="818"/>
      <c r="CZ7" s="818"/>
      <c r="DA7" s="819"/>
      <c r="DB7" s="817" t="s">
        <v>587</v>
      </c>
      <c r="DC7" s="818"/>
      <c r="DD7" s="818"/>
      <c r="DE7" s="818"/>
      <c r="DF7" s="819"/>
      <c r="DG7" s="817">
        <v>2356</v>
      </c>
      <c r="DH7" s="818"/>
      <c r="DI7" s="818"/>
      <c r="DJ7" s="818"/>
      <c r="DK7" s="819"/>
      <c r="DL7" s="817" t="s">
        <v>587</v>
      </c>
      <c r="DM7" s="818"/>
      <c r="DN7" s="818"/>
      <c r="DO7" s="818"/>
      <c r="DP7" s="819"/>
      <c r="DQ7" s="817">
        <v>1994</v>
      </c>
      <c r="DR7" s="818"/>
      <c r="DS7" s="818"/>
      <c r="DT7" s="818"/>
      <c r="DU7" s="819"/>
      <c r="DV7" s="798"/>
      <c r="DW7" s="799"/>
      <c r="DX7" s="799"/>
      <c r="DY7" s="799"/>
      <c r="DZ7" s="800"/>
      <c r="EA7" s="255"/>
    </row>
    <row r="8" spans="1:131" s="256" customFormat="1" ht="26.25" customHeight="1" x14ac:dyDescent="0.15">
      <c r="A8" s="262">
        <v>2</v>
      </c>
      <c r="B8" s="801" t="s">
        <v>388</v>
      </c>
      <c r="C8" s="802"/>
      <c r="D8" s="802"/>
      <c r="E8" s="802"/>
      <c r="F8" s="802"/>
      <c r="G8" s="802"/>
      <c r="H8" s="802"/>
      <c r="I8" s="802"/>
      <c r="J8" s="802"/>
      <c r="K8" s="802"/>
      <c r="L8" s="802"/>
      <c r="M8" s="802"/>
      <c r="N8" s="802"/>
      <c r="O8" s="802"/>
      <c r="P8" s="803"/>
      <c r="Q8" s="804">
        <v>343</v>
      </c>
      <c r="R8" s="805"/>
      <c r="S8" s="805"/>
      <c r="T8" s="805"/>
      <c r="U8" s="805"/>
      <c r="V8" s="805">
        <v>343</v>
      </c>
      <c r="W8" s="805"/>
      <c r="X8" s="805"/>
      <c r="Y8" s="805"/>
      <c r="Z8" s="805"/>
      <c r="AA8" s="805" t="s">
        <v>587</v>
      </c>
      <c r="AB8" s="805"/>
      <c r="AC8" s="805"/>
      <c r="AD8" s="805"/>
      <c r="AE8" s="806"/>
      <c r="AF8" s="807" t="s">
        <v>129</v>
      </c>
      <c r="AG8" s="808"/>
      <c r="AH8" s="808"/>
      <c r="AI8" s="808"/>
      <c r="AJ8" s="809"/>
      <c r="AK8" s="810">
        <v>184</v>
      </c>
      <c r="AL8" s="811"/>
      <c r="AM8" s="811"/>
      <c r="AN8" s="811"/>
      <c r="AO8" s="811"/>
      <c r="AP8" s="811">
        <v>2402</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599</v>
      </c>
      <c r="BT8" s="815"/>
      <c r="BU8" s="815"/>
      <c r="BV8" s="815"/>
      <c r="BW8" s="815"/>
      <c r="BX8" s="815"/>
      <c r="BY8" s="815"/>
      <c r="BZ8" s="815"/>
      <c r="CA8" s="815"/>
      <c r="CB8" s="815"/>
      <c r="CC8" s="815"/>
      <c r="CD8" s="815"/>
      <c r="CE8" s="815"/>
      <c r="CF8" s="815"/>
      <c r="CG8" s="816"/>
      <c r="CH8" s="827">
        <v>6</v>
      </c>
      <c r="CI8" s="828"/>
      <c r="CJ8" s="828"/>
      <c r="CK8" s="828"/>
      <c r="CL8" s="829"/>
      <c r="CM8" s="827">
        <v>56</v>
      </c>
      <c r="CN8" s="828"/>
      <c r="CO8" s="828"/>
      <c r="CP8" s="828"/>
      <c r="CQ8" s="829"/>
      <c r="CR8" s="827">
        <v>3</v>
      </c>
      <c r="CS8" s="828"/>
      <c r="CT8" s="828"/>
      <c r="CU8" s="828"/>
      <c r="CV8" s="829"/>
      <c r="CW8" s="827" t="s">
        <v>587</v>
      </c>
      <c r="CX8" s="828"/>
      <c r="CY8" s="828"/>
      <c r="CZ8" s="828"/>
      <c r="DA8" s="829"/>
      <c r="DB8" s="827" t="s">
        <v>587</v>
      </c>
      <c r="DC8" s="828"/>
      <c r="DD8" s="828"/>
      <c r="DE8" s="828"/>
      <c r="DF8" s="829"/>
      <c r="DG8" s="827" t="s">
        <v>587</v>
      </c>
      <c r="DH8" s="828"/>
      <c r="DI8" s="828"/>
      <c r="DJ8" s="828"/>
      <c r="DK8" s="829"/>
      <c r="DL8" s="827" t="s">
        <v>587</v>
      </c>
      <c r="DM8" s="828"/>
      <c r="DN8" s="828"/>
      <c r="DO8" s="828"/>
      <c r="DP8" s="829"/>
      <c r="DQ8" s="827" t="s">
        <v>587</v>
      </c>
      <c r="DR8" s="828"/>
      <c r="DS8" s="828"/>
      <c r="DT8" s="828"/>
      <c r="DU8" s="829"/>
      <c r="DV8" s="830"/>
      <c r="DW8" s="831"/>
      <c r="DX8" s="831"/>
      <c r="DY8" s="831"/>
      <c r="DZ8" s="832"/>
      <c r="EA8" s="255"/>
    </row>
    <row r="9" spans="1:131" s="256" customFormat="1" ht="26.25" customHeight="1" x14ac:dyDescent="0.15">
      <c r="A9" s="262">
        <v>3</v>
      </c>
      <c r="B9" s="801" t="s">
        <v>389</v>
      </c>
      <c r="C9" s="802"/>
      <c r="D9" s="802"/>
      <c r="E9" s="802"/>
      <c r="F9" s="802"/>
      <c r="G9" s="802"/>
      <c r="H9" s="802"/>
      <c r="I9" s="802"/>
      <c r="J9" s="802"/>
      <c r="K9" s="802"/>
      <c r="L9" s="802"/>
      <c r="M9" s="802"/>
      <c r="N9" s="802"/>
      <c r="O9" s="802"/>
      <c r="P9" s="803"/>
      <c r="Q9" s="804">
        <v>1916</v>
      </c>
      <c r="R9" s="805"/>
      <c r="S9" s="805"/>
      <c r="T9" s="805"/>
      <c r="U9" s="805"/>
      <c r="V9" s="805">
        <v>1916</v>
      </c>
      <c r="W9" s="805"/>
      <c r="X9" s="805"/>
      <c r="Y9" s="805"/>
      <c r="Z9" s="805"/>
      <c r="AA9" s="805" t="s">
        <v>587</v>
      </c>
      <c r="AB9" s="805"/>
      <c r="AC9" s="805"/>
      <c r="AD9" s="805"/>
      <c r="AE9" s="806"/>
      <c r="AF9" s="807" t="s">
        <v>129</v>
      </c>
      <c r="AG9" s="808"/>
      <c r="AH9" s="808"/>
      <c r="AI9" s="808"/>
      <c r="AJ9" s="809"/>
      <c r="AK9" s="810" t="s">
        <v>587</v>
      </c>
      <c r="AL9" s="811"/>
      <c r="AM9" s="811"/>
      <c r="AN9" s="811"/>
      <c r="AO9" s="811"/>
      <c r="AP9" s="811">
        <v>11797</v>
      </c>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t="s">
        <v>600</v>
      </c>
      <c r="BT9" s="815"/>
      <c r="BU9" s="815"/>
      <c r="BV9" s="815"/>
      <c r="BW9" s="815"/>
      <c r="BX9" s="815"/>
      <c r="BY9" s="815"/>
      <c r="BZ9" s="815"/>
      <c r="CA9" s="815"/>
      <c r="CB9" s="815"/>
      <c r="CC9" s="815"/>
      <c r="CD9" s="815"/>
      <c r="CE9" s="815"/>
      <c r="CF9" s="815"/>
      <c r="CG9" s="816"/>
      <c r="CH9" s="827">
        <v>49</v>
      </c>
      <c r="CI9" s="828"/>
      <c r="CJ9" s="828"/>
      <c r="CK9" s="828"/>
      <c r="CL9" s="829"/>
      <c r="CM9" s="827">
        <v>642</v>
      </c>
      <c r="CN9" s="828"/>
      <c r="CO9" s="828"/>
      <c r="CP9" s="828"/>
      <c r="CQ9" s="829"/>
      <c r="CR9" s="827">
        <v>122</v>
      </c>
      <c r="CS9" s="828"/>
      <c r="CT9" s="828"/>
      <c r="CU9" s="828"/>
      <c r="CV9" s="829"/>
      <c r="CW9" s="827" t="s">
        <v>604</v>
      </c>
      <c r="CX9" s="828"/>
      <c r="CY9" s="828"/>
      <c r="CZ9" s="828"/>
      <c r="DA9" s="829"/>
      <c r="DB9" s="827" t="s">
        <v>605</v>
      </c>
      <c r="DC9" s="828"/>
      <c r="DD9" s="828"/>
      <c r="DE9" s="828"/>
      <c r="DF9" s="829"/>
      <c r="DG9" s="827" t="s">
        <v>604</v>
      </c>
      <c r="DH9" s="828"/>
      <c r="DI9" s="828"/>
      <c r="DJ9" s="828"/>
      <c r="DK9" s="829"/>
      <c r="DL9" s="827" t="s">
        <v>604</v>
      </c>
      <c r="DM9" s="828"/>
      <c r="DN9" s="828"/>
      <c r="DO9" s="828"/>
      <c r="DP9" s="829"/>
      <c r="DQ9" s="827" t="s">
        <v>604</v>
      </c>
      <c r="DR9" s="828"/>
      <c r="DS9" s="828"/>
      <c r="DT9" s="828"/>
      <c r="DU9" s="829"/>
      <c r="DV9" s="830"/>
      <c r="DW9" s="831"/>
      <c r="DX9" s="831"/>
      <c r="DY9" s="831"/>
      <c r="DZ9" s="832"/>
      <c r="EA9" s="255"/>
    </row>
    <row r="10" spans="1:131" s="256" customFormat="1" ht="26.25" customHeight="1" x14ac:dyDescent="0.15">
      <c r="A10" s="262">
        <v>4</v>
      </c>
      <c r="B10" s="801" t="s">
        <v>390</v>
      </c>
      <c r="C10" s="802"/>
      <c r="D10" s="802"/>
      <c r="E10" s="802"/>
      <c r="F10" s="802"/>
      <c r="G10" s="802"/>
      <c r="H10" s="802"/>
      <c r="I10" s="802"/>
      <c r="J10" s="802"/>
      <c r="K10" s="802"/>
      <c r="L10" s="802"/>
      <c r="M10" s="802"/>
      <c r="N10" s="802"/>
      <c r="O10" s="802"/>
      <c r="P10" s="803"/>
      <c r="Q10" s="804">
        <v>851</v>
      </c>
      <c r="R10" s="805"/>
      <c r="S10" s="805"/>
      <c r="T10" s="805"/>
      <c r="U10" s="805"/>
      <c r="V10" s="805">
        <v>851</v>
      </c>
      <c r="W10" s="805"/>
      <c r="X10" s="805"/>
      <c r="Y10" s="805"/>
      <c r="Z10" s="805"/>
      <c r="AA10" s="805" t="s">
        <v>587</v>
      </c>
      <c r="AB10" s="805"/>
      <c r="AC10" s="805"/>
      <c r="AD10" s="805"/>
      <c r="AE10" s="806"/>
      <c r="AF10" s="807" t="s">
        <v>129</v>
      </c>
      <c r="AG10" s="808"/>
      <c r="AH10" s="808"/>
      <c r="AI10" s="808"/>
      <c r="AJ10" s="809"/>
      <c r="AK10" s="810">
        <v>821</v>
      </c>
      <c r="AL10" s="811"/>
      <c r="AM10" s="811"/>
      <c r="AN10" s="811"/>
      <c r="AO10" s="811"/>
      <c r="AP10" s="811">
        <v>64</v>
      </c>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t="s">
        <v>601</v>
      </c>
      <c r="BT10" s="815"/>
      <c r="BU10" s="815"/>
      <c r="BV10" s="815"/>
      <c r="BW10" s="815"/>
      <c r="BX10" s="815"/>
      <c r="BY10" s="815"/>
      <c r="BZ10" s="815"/>
      <c r="CA10" s="815"/>
      <c r="CB10" s="815"/>
      <c r="CC10" s="815"/>
      <c r="CD10" s="815"/>
      <c r="CE10" s="815"/>
      <c r="CF10" s="815"/>
      <c r="CG10" s="816"/>
      <c r="CH10" s="827">
        <v>19</v>
      </c>
      <c r="CI10" s="828"/>
      <c r="CJ10" s="828"/>
      <c r="CK10" s="828"/>
      <c r="CL10" s="829"/>
      <c r="CM10" s="827">
        <v>-1150</v>
      </c>
      <c r="CN10" s="828"/>
      <c r="CO10" s="828"/>
      <c r="CP10" s="828"/>
      <c r="CQ10" s="829"/>
      <c r="CR10" s="827">
        <v>157</v>
      </c>
      <c r="CS10" s="828"/>
      <c r="CT10" s="828"/>
      <c r="CU10" s="828"/>
      <c r="CV10" s="829"/>
      <c r="CW10" s="827">
        <v>1380</v>
      </c>
      <c r="CX10" s="828"/>
      <c r="CY10" s="828"/>
      <c r="CZ10" s="828"/>
      <c r="DA10" s="829"/>
      <c r="DB10" s="827">
        <v>12797</v>
      </c>
      <c r="DC10" s="828"/>
      <c r="DD10" s="828"/>
      <c r="DE10" s="828"/>
      <c r="DF10" s="829"/>
      <c r="DG10" s="827" t="s">
        <v>589</v>
      </c>
      <c r="DH10" s="828"/>
      <c r="DI10" s="828"/>
      <c r="DJ10" s="828"/>
      <c r="DK10" s="829"/>
      <c r="DL10" s="827" t="s">
        <v>603</v>
      </c>
      <c r="DM10" s="828"/>
      <c r="DN10" s="828"/>
      <c r="DO10" s="828"/>
      <c r="DP10" s="829"/>
      <c r="DQ10" s="827">
        <v>1452</v>
      </c>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t="s">
        <v>602</v>
      </c>
      <c r="BT11" s="815"/>
      <c r="BU11" s="815"/>
      <c r="BV11" s="815"/>
      <c r="BW11" s="815"/>
      <c r="BX11" s="815"/>
      <c r="BY11" s="815"/>
      <c r="BZ11" s="815"/>
      <c r="CA11" s="815"/>
      <c r="CB11" s="815"/>
      <c r="CC11" s="815"/>
      <c r="CD11" s="815"/>
      <c r="CE11" s="815"/>
      <c r="CF11" s="815"/>
      <c r="CG11" s="816"/>
      <c r="CH11" s="827">
        <v>26</v>
      </c>
      <c r="CI11" s="828"/>
      <c r="CJ11" s="828"/>
      <c r="CK11" s="828"/>
      <c r="CL11" s="829"/>
      <c r="CM11" s="827">
        <v>103</v>
      </c>
      <c r="CN11" s="828"/>
      <c r="CO11" s="828"/>
      <c r="CP11" s="828"/>
      <c r="CQ11" s="829"/>
      <c r="CR11" s="827">
        <v>2</v>
      </c>
      <c r="CS11" s="828"/>
      <c r="CT11" s="828"/>
      <c r="CU11" s="828"/>
      <c r="CV11" s="829"/>
      <c r="CW11" s="827" t="s">
        <v>587</v>
      </c>
      <c r="CX11" s="828"/>
      <c r="CY11" s="828"/>
      <c r="CZ11" s="828"/>
      <c r="DA11" s="829"/>
      <c r="DB11" s="827" t="s">
        <v>597</v>
      </c>
      <c r="DC11" s="828"/>
      <c r="DD11" s="828"/>
      <c r="DE11" s="828"/>
      <c r="DF11" s="829"/>
      <c r="DG11" s="827" t="s">
        <v>603</v>
      </c>
      <c r="DH11" s="828"/>
      <c r="DI11" s="828"/>
      <c r="DJ11" s="828"/>
      <c r="DK11" s="829"/>
      <c r="DL11" s="827" t="s">
        <v>587</v>
      </c>
      <c r="DM11" s="828"/>
      <c r="DN11" s="828"/>
      <c r="DO11" s="828"/>
      <c r="DP11" s="829"/>
      <c r="DQ11" s="827" t="s">
        <v>587</v>
      </c>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t="s">
        <v>616</v>
      </c>
      <c r="BT12" s="815"/>
      <c r="BU12" s="815"/>
      <c r="BV12" s="815"/>
      <c r="BW12" s="815"/>
      <c r="BX12" s="815"/>
      <c r="BY12" s="815"/>
      <c r="BZ12" s="815"/>
      <c r="CA12" s="815"/>
      <c r="CB12" s="815"/>
      <c r="CC12" s="815"/>
      <c r="CD12" s="815"/>
      <c r="CE12" s="815"/>
      <c r="CF12" s="815"/>
      <c r="CG12" s="816"/>
      <c r="CH12" s="827" t="s">
        <v>617</v>
      </c>
      <c r="CI12" s="828"/>
      <c r="CJ12" s="828"/>
      <c r="CK12" s="828"/>
      <c r="CL12" s="829"/>
      <c r="CM12" s="827">
        <v>4</v>
      </c>
      <c r="CN12" s="828"/>
      <c r="CO12" s="828"/>
      <c r="CP12" s="828"/>
      <c r="CQ12" s="829"/>
      <c r="CR12" s="827">
        <v>3</v>
      </c>
      <c r="CS12" s="828"/>
      <c r="CT12" s="828"/>
      <c r="CU12" s="828"/>
      <c r="CV12" s="829"/>
      <c r="CW12" s="827" t="s">
        <v>617</v>
      </c>
      <c r="CX12" s="828"/>
      <c r="CY12" s="828"/>
      <c r="CZ12" s="828"/>
      <c r="DA12" s="829"/>
      <c r="DB12" s="827" t="s">
        <v>617</v>
      </c>
      <c r="DC12" s="828"/>
      <c r="DD12" s="828"/>
      <c r="DE12" s="828"/>
      <c r="DF12" s="829"/>
      <c r="DG12" s="827" t="s">
        <v>617</v>
      </c>
      <c r="DH12" s="828"/>
      <c r="DI12" s="828"/>
      <c r="DJ12" s="828"/>
      <c r="DK12" s="829"/>
      <c r="DL12" s="827" t="s">
        <v>617</v>
      </c>
      <c r="DM12" s="828"/>
      <c r="DN12" s="828"/>
      <c r="DO12" s="828"/>
      <c r="DP12" s="829"/>
      <c r="DQ12" s="827" t="s">
        <v>617</v>
      </c>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t="s">
        <v>618</v>
      </c>
      <c r="BT13" s="815"/>
      <c r="BU13" s="815"/>
      <c r="BV13" s="815"/>
      <c r="BW13" s="815"/>
      <c r="BX13" s="815"/>
      <c r="BY13" s="815"/>
      <c r="BZ13" s="815"/>
      <c r="CA13" s="815"/>
      <c r="CB13" s="815"/>
      <c r="CC13" s="815"/>
      <c r="CD13" s="815"/>
      <c r="CE13" s="815"/>
      <c r="CF13" s="815"/>
      <c r="CG13" s="816"/>
      <c r="CH13" s="827" t="s">
        <v>617</v>
      </c>
      <c r="CI13" s="828"/>
      <c r="CJ13" s="828"/>
      <c r="CK13" s="828"/>
      <c r="CL13" s="829"/>
      <c r="CM13" s="827" t="s">
        <v>617</v>
      </c>
      <c r="CN13" s="828"/>
      <c r="CO13" s="828"/>
      <c r="CP13" s="828"/>
      <c r="CQ13" s="829"/>
      <c r="CR13" s="827">
        <v>5</v>
      </c>
      <c r="CS13" s="828"/>
      <c r="CT13" s="828"/>
      <c r="CU13" s="828"/>
      <c r="CV13" s="829"/>
      <c r="CW13" s="827" t="s">
        <v>617</v>
      </c>
      <c r="CX13" s="828"/>
      <c r="CY13" s="828"/>
      <c r="CZ13" s="828"/>
      <c r="DA13" s="829"/>
      <c r="DB13" s="827" t="s">
        <v>617</v>
      </c>
      <c r="DC13" s="828"/>
      <c r="DD13" s="828"/>
      <c r="DE13" s="828"/>
      <c r="DF13" s="829"/>
      <c r="DG13" s="827" t="s">
        <v>617</v>
      </c>
      <c r="DH13" s="828"/>
      <c r="DI13" s="828"/>
      <c r="DJ13" s="828"/>
      <c r="DK13" s="829"/>
      <c r="DL13" s="827" t="s">
        <v>619</v>
      </c>
      <c r="DM13" s="828"/>
      <c r="DN13" s="828"/>
      <c r="DO13" s="828"/>
      <c r="DP13" s="829"/>
      <c r="DQ13" s="827" t="s">
        <v>617</v>
      </c>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391</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392</v>
      </c>
      <c r="B23" s="836" t="s">
        <v>393</v>
      </c>
      <c r="C23" s="837"/>
      <c r="D23" s="837"/>
      <c r="E23" s="837"/>
      <c r="F23" s="837"/>
      <c r="G23" s="837"/>
      <c r="H23" s="837"/>
      <c r="I23" s="837"/>
      <c r="J23" s="837"/>
      <c r="K23" s="837"/>
      <c r="L23" s="837"/>
      <c r="M23" s="837"/>
      <c r="N23" s="837"/>
      <c r="O23" s="837"/>
      <c r="P23" s="838"/>
      <c r="Q23" s="839">
        <v>95405</v>
      </c>
      <c r="R23" s="840"/>
      <c r="S23" s="840"/>
      <c r="T23" s="840"/>
      <c r="U23" s="840"/>
      <c r="V23" s="840">
        <v>95122</v>
      </c>
      <c r="W23" s="840"/>
      <c r="X23" s="840"/>
      <c r="Y23" s="840"/>
      <c r="Z23" s="840"/>
      <c r="AA23" s="840">
        <v>283</v>
      </c>
      <c r="AB23" s="840"/>
      <c r="AC23" s="840"/>
      <c r="AD23" s="840"/>
      <c r="AE23" s="841"/>
      <c r="AF23" s="842">
        <v>133</v>
      </c>
      <c r="AG23" s="840"/>
      <c r="AH23" s="840"/>
      <c r="AI23" s="840"/>
      <c r="AJ23" s="843"/>
      <c r="AK23" s="844"/>
      <c r="AL23" s="845"/>
      <c r="AM23" s="845"/>
      <c r="AN23" s="845"/>
      <c r="AO23" s="845"/>
      <c r="AP23" s="840">
        <v>70320</v>
      </c>
      <c r="AQ23" s="840"/>
      <c r="AR23" s="840"/>
      <c r="AS23" s="840"/>
      <c r="AT23" s="840"/>
      <c r="AU23" s="846"/>
      <c r="AV23" s="846"/>
      <c r="AW23" s="846"/>
      <c r="AX23" s="846"/>
      <c r="AY23" s="847"/>
      <c r="AZ23" s="855" t="s">
        <v>394</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395</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396</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370</v>
      </c>
      <c r="B26" s="787"/>
      <c r="C26" s="787"/>
      <c r="D26" s="787"/>
      <c r="E26" s="787"/>
      <c r="F26" s="787"/>
      <c r="G26" s="787"/>
      <c r="H26" s="787"/>
      <c r="I26" s="787"/>
      <c r="J26" s="787"/>
      <c r="K26" s="787"/>
      <c r="L26" s="787"/>
      <c r="M26" s="787"/>
      <c r="N26" s="787"/>
      <c r="O26" s="787"/>
      <c r="P26" s="788"/>
      <c r="Q26" s="763" t="s">
        <v>397</v>
      </c>
      <c r="R26" s="764"/>
      <c r="S26" s="764"/>
      <c r="T26" s="764"/>
      <c r="U26" s="765"/>
      <c r="V26" s="763" t="s">
        <v>398</v>
      </c>
      <c r="W26" s="764"/>
      <c r="X26" s="764"/>
      <c r="Y26" s="764"/>
      <c r="Z26" s="765"/>
      <c r="AA26" s="763" t="s">
        <v>399</v>
      </c>
      <c r="AB26" s="764"/>
      <c r="AC26" s="764"/>
      <c r="AD26" s="764"/>
      <c r="AE26" s="764"/>
      <c r="AF26" s="858" t="s">
        <v>400</v>
      </c>
      <c r="AG26" s="859"/>
      <c r="AH26" s="859"/>
      <c r="AI26" s="859"/>
      <c r="AJ26" s="860"/>
      <c r="AK26" s="764" t="s">
        <v>401</v>
      </c>
      <c r="AL26" s="764"/>
      <c r="AM26" s="764"/>
      <c r="AN26" s="764"/>
      <c r="AO26" s="765"/>
      <c r="AP26" s="763" t="s">
        <v>402</v>
      </c>
      <c r="AQ26" s="764"/>
      <c r="AR26" s="764"/>
      <c r="AS26" s="764"/>
      <c r="AT26" s="765"/>
      <c r="AU26" s="763" t="s">
        <v>403</v>
      </c>
      <c r="AV26" s="764"/>
      <c r="AW26" s="764"/>
      <c r="AX26" s="764"/>
      <c r="AY26" s="765"/>
      <c r="AZ26" s="763" t="s">
        <v>404</v>
      </c>
      <c r="BA26" s="764"/>
      <c r="BB26" s="764"/>
      <c r="BC26" s="764"/>
      <c r="BD26" s="765"/>
      <c r="BE26" s="763" t="s">
        <v>377</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405</v>
      </c>
      <c r="C28" s="778"/>
      <c r="D28" s="778"/>
      <c r="E28" s="778"/>
      <c r="F28" s="778"/>
      <c r="G28" s="778"/>
      <c r="H28" s="778"/>
      <c r="I28" s="778"/>
      <c r="J28" s="778"/>
      <c r="K28" s="778"/>
      <c r="L28" s="778"/>
      <c r="M28" s="778"/>
      <c r="N28" s="778"/>
      <c r="O28" s="778"/>
      <c r="P28" s="779"/>
      <c r="Q28" s="868">
        <v>11550</v>
      </c>
      <c r="R28" s="869"/>
      <c r="S28" s="869"/>
      <c r="T28" s="869"/>
      <c r="U28" s="869"/>
      <c r="V28" s="869">
        <v>10960</v>
      </c>
      <c r="W28" s="869"/>
      <c r="X28" s="869"/>
      <c r="Y28" s="869"/>
      <c r="Z28" s="869"/>
      <c r="AA28" s="869">
        <v>591</v>
      </c>
      <c r="AB28" s="869"/>
      <c r="AC28" s="869"/>
      <c r="AD28" s="869"/>
      <c r="AE28" s="870"/>
      <c r="AF28" s="871">
        <v>591</v>
      </c>
      <c r="AG28" s="869"/>
      <c r="AH28" s="869"/>
      <c r="AI28" s="869"/>
      <c r="AJ28" s="872"/>
      <c r="AK28" s="873">
        <v>1139</v>
      </c>
      <c r="AL28" s="864"/>
      <c r="AM28" s="864"/>
      <c r="AN28" s="864"/>
      <c r="AO28" s="864"/>
      <c r="AP28" s="864" t="s">
        <v>587</v>
      </c>
      <c r="AQ28" s="864"/>
      <c r="AR28" s="864"/>
      <c r="AS28" s="864"/>
      <c r="AT28" s="864"/>
      <c r="AU28" s="864" t="s">
        <v>588</v>
      </c>
      <c r="AV28" s="864"/>
      <c r="AW28" s="864"/>
      <c r="AX28" s="864"/>
      <c r="AY28" s="864"/>
      <c r="AZ28" s="865" t="s">
        <v>587</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406</v>
      </c>
      <c r="C29" s="802"/>
      <c r="D29" s="802"/>
      <c r="E29" s="802"/>
      <c r="F29" s="802"/>
      <c r="G29" s="802"/>
      <c r="H29" s="802"/>
      <c r="I29" s="802"/>
      <c r="J29" s="802"/>
      <c r="K29" s="802"/>
      <c r="L29" s="802"/>
      <c r="M29" s="802"/>
      <c r="N29" s="802"/>
      <c r="O29" s="802"/>
      <c r="P29" s="803"/>
      <c r="Q29" s="804">
        <v>8816</v>
      </c>
      <c r="R29" s="805"/>
      <c r="S29" s="805"/>
      <c r="T29" s="805"/>
      <c r="U29" s="805"/>
      <c r="V29" s="805">
        <v>8719</v>
      </c>
      <c r="W29" s="805"/>
      <c r="X29" s="805"/>
      <c r="Y29" s="805"/>
      <c r="Z29" s="805"/>
      <c r="AA29" s="805">
        <v>97</v>
      </c>
      <c r="AB29" s="805"/>
      <c r="AC29" s="805"/>
      <c r="AD29" s="805"/>
      <c r="AE29" s="806"/>
      <c r="AF29" s="807">
        <v>97</v>
      </c>
      <c r="AG29" s="808"/>
      <c r="AH29" s="808"/>
      <c r="AI29" s="808"/>
      <c r="AJ29" s="809"/>
      <c r="AK29" s="876">
        <v>1333</v>
      </c>
      <c r="AL29" s="877"/>
      <c r="AM29" s="877"/>
      <c r="AN29" s="877"/>
      <c r="AO29" s="877"/>
      <c r="AP29" s="877" t="s">
        <v>590</v>
      </c>
      <c r="AQ29" s="877"/>
      <c r="AR29" s="877"/>
      <c r="AS29" s="877"/>
      <c r="AT29" s="877"/>
      <c r="AU29" s="877" t="s">
        <v>589</v>
      </c>
      <c r="AV29" s="877"/>
      <c r="AW29" s="877"/>
      <c r="AX29" s="877"/>
      <c r="AY29" s="877"/>
      <c r="AZ29" s="878" t="s">
        <v>587</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407</v>
      </c>
      <c r="C30" s="802"/>
      <c r="D30" s="802"/>
      <c r="E30" s="802"/>
      <c r="F30" s="802"/>
      <c r="G30" s="802"/>
      <c r="H30" s="802"/>
      <c r="I30" s="802"/>
      <c r="J30" s="802"/>
      <c r="K30" s="802"/>
      <c r="L30" s="802"/>
      <c r="M30" s="802"/>
      <c r="N30" s="802"/>
      <c r="O30" s="802"/>
      <c r="P30" s="803"/>
      <c r="Q30" s="804">
        <v>1208</v>
      </c>
      <c r="R30" s="805"/>
      <c r="S30" s="805"/>
      <c r="T30" s="805"/>
      <c r="U30" s="805"/>
      <c r="V30" s="805">
        <v>1201</v>
      </c>
      <c r="W30" s="805"/>
      <c r="X30" s="805"/>
      <c r="Y30" s="805"/>
      <c r="Z30" s="805"/>
      <c r="AA30" s="805">
        <v>7</v>
      </c>
      <c r="AB30" s="805"/>
      <c r="AC30" s="805"/>
      <c r="AD30" s="805"/>
      <c r="AE30" s="806"/>
      <c r="AF30" s="807">
        <v>7</v>
      </c>
      <c r="AG30" s="808"/>
      <c r="AH30" s="808"/>
      <c r="AI30" s="808"/>
      <c r="AJ30" s="809"/>
      <c r="AK30" s="876">
        <v>275</v>
      </c>
      <c r="AL30" s="877"/>
      <c r="AM30" s="877"/>
      <c r="AN30" s="877"/>
      <c r="AO30" s="877"/>
      <c r="AP30" s="877" t="s">
        <v>587</v>
      </c>
      <c r="AQ30" s="877"/>
      <c r="AR30" s="877"/>
      <c r="AS30" s="877"/>
      <c r="AT30" s="877"/>
      <c r="AU30" s="877" t="s">
        <v>587</v>
      </c>
      <c r="AV30" s="877"/>
      <c r="AW30" s="877"/>
      <c r="AX30" s="877"/>
      <c r="AY30" s="877"/>
      <c r="AZ30" s="878" t="s">
        <v>587</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408</v>
      </c>
      <c r="C31" s="802"/>
      <c r="D31" s="802"/>
      <c r="E31" s="802"/>
      <c r="F31" s="802"/>
      <c r="G31" s="802"/>
      <c r="H31" s="802"/>
      <c r="I31" s="802"/>
      <c r="J31" s="802"/>
      <c r="K31" s="802"/>
      <c r="L31" s="802"/>
      <c r="M31" s="802"/>
      <c r="N31" s="802"/>
      <c r="O31" s="802"/>
      <c r="P31" s="803"/>
      <c r="Q31" s="804">
        <v>2894</v>
      </c>
      <c r="R31" s="805"/>
      <c r="S31" s="805"/>
      <c r="T31" s="805"/>
      <c r="U31" s="805"/>
      <c r="V31" s="805">
        <v>2505</v>
      </c>
      <c r="W31" s="805"/>
      <c r="X31" s="805"/>
      <c r="Y31" s="805"/>
      <c r="Z31" s="805"/>
      <c r="AA31" s="805">
        <v>389</v>
      </c>
      <c r="AB31" s="805"/>
      <c r="AC31" s="805"/>
      <c r="AD31" s="805"/>
      <c r="AE31" s="806"/>
      <c r="AF31" s="807">
        <v>703</v>
      </c>
      <c r="AG31" s="808"/>
      <c r="AH31" s="808"/>
      <c r="AI31" s="808"/>
      <c r="AJ31" s="809"/>
      <c r="AK31" s="876">
        <v>5</v>
      </c>
      <c r="AL31" s="877"/>
      <c r="AM31" s="877"/>
      <c r="AN31" s="877"/>
      <c r="AO31" s="877"/>
      <c r="AP31" s="877">
        <v>7658</v>
      </c>
      <c r="AQ31" s="877"/>
      <c r="AR31" s="877"/>
      <c r="AS31" s="877"/>
      <c r="AT31" s="877"/>
      <c r="AU31" s="877" t="s">
        <v>587</v>
      </c>
      <c r="AV31" s="877"/>
      <c r="AW31" s="877"/>
      <c r="AX31" s="877"/>
      <c r="AY31" s="877"/>
      <c r="AZ31" s="878" t="s">
        <v>587</v>
      </c>
      <c r="BA31" s="878"/>
      <c r="BB31" s="878"/>
      <c r="BC31" s="878"/>
      <c r="BD31" s="878"/>
      <c r="BE31" s="874" t="s">
        <v>409</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410</v>
      </c>
      <c r="C32" s="802"/>
      <c r="D32" s="802"/>
      <c r="E32" s="802"/>
      <c r="F32" s="802"/>
      <c r="G32" s="802"/>
      <c r="H32" s="802"/>
      <c r="I32" s="802"/>
      <c r="J32" s="802"/>
      <c r="K32" s="802"/>
      <c r="L32" s="802"/>
      <c r="M32" s="802"/>
      <c r="N32" s="802"/>
      <c r="O32" s="802"/>
      <c r="P32" s="803"/>
      <c r="Q32" s="804">
        <v>5843</v>
      </c>
      <c r="R32" s="805"/>
      <c r="S32" s="805"/>
      <c r="T32" s="805"/>
      <c r="U32" s="805"/>
      <c r="V32" s="805">
        <v>5256</v>
      </c>
      <c r="W32" s="805"/>
      <c r="X32" s="805"/>
      <c r="Y32" s="805"/>
      <c r="Z32" s="805"/>
      <c r="AA32" s="805">
        <v>588</v>
      </c>
      <c r="AB32" s="805"/>
      <c r="AC32" s="805"/>
      <c r="AD32" s="805"/>
      <c r="AE32" s="806"/>
      <c r="AF32" s="807">
        <v>588</v>
      </c>
      <c r="AG32" s="808"/>
      <c r="AH32" s="808"/>
      <c r="AI32" s="808"/>
      <c r="AJ32" s="809"/>
      <c r="AK32" s="876">
        <v>1633</v>
      </c>
      <c r="AL32" s="877"/>
      <c r="AM32" s="877"/>
      <c r="AN32" s="877"/>
      <c r="AO32" s="877"/>
      <c r="AP32" s="877">
        <v>25760</v>
      </c>
      <c r="AQ32" s="877"/>
      <c r="AR32" s="877"/>
      <c r="AS32" s="877"/>
      <c r="AT32" s="877"/>
      <c r="AU32" s="877">
        <v>16873</v>
      </c>
      <c r="AV32" s="877"/>
      <c r="AW32" s="877"/>
      <c r="AX32" s="877"/>
      <c r="AY32" s="877"/>
      <c r="AZ32" s="878" t="s">
        <v>587</v>
      </c>
      <c r="BA32" s="878"/>
      <c r="BB32" s="878"/>
      <c r="BC32" s="878"/>
      <c r="BD32" s="878"/>
      <c r="BE32" s="874" t="s">
        <v>411</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c r="C33" s="802"/>
      <c r="D33" s="802"/>
      <c r="E33" s="802"/>
      <c r="F33" s="802"/>
      <c r="G33" s="802"/>
      <c r="H33" s="802"/>
      <c r="I33" s="802"/>
      <c r="J33" s="802"/>
      <c r="K33" s="802"/>
      <c r="L33" s="802"/>
      <c r="M33" s="802"/>
      <c r="N33" s="802"/>
      <c r="O33" s="802"/>
      <c r="P33" s="803"/>
      <c r="Q33" s="804"/>
      <c r="R33" s="805"/>
      <c r="S33" s="805"/>
      <c r="T33" s="805"/>
      <c r="U33" s="805"/>
      <c r="V33" s="805"/>
      <c r="W33" s="805"/>
      <c r="X33" s="805"/>
      <c r="Y33" s="805"/>
      <c r="Z33" s="805"/>
      <c r="AA33" s="805"/>
      <c r="AB33" s="805"/>
      <c r="AC33" s="805"/>
      <c r="AD33" s="805"/>
      <c r="AE33" s="806"/>
      <c r="AF33" s="807"/>
      <c r="AG33" s="808"/>
      <c r="AH33" s="808"/>
      <c r="AI33" s="808"/>
      <c r="AJ33" s="809"/>
      <c r="AK33" s="876"/>
      <c r="AL33" s="877"/>
      <c r="AM33" s="877"/>
      <c r="AN33" s="877"/>
      <c r="AO33" s="877"/>
      <c r="AP33" s="877"/>
      <c r="AQ33" s="877"/>
      <c r="AR33" s="877"/>
      <c r="AS33" s="877"/>
      <c r="AT33" s="877"/>
      <c r="AU33" s="877"/>
      <c r="AV33" s="877"/>
      <c r="AW33" s="877"/>
      <c r="AX33" s="877"/>
      <c r="AY33" s="877"/>
      <c r="AZ33" s="878"/>
      <c r="BA33" s="878"/>
      <c r="BB33" s="878"/>
      <c r="BC33" s="878"/>
      <c r="BD33" s="878"/>
      <c r="BE33" s="874"/>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412</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392</v>
      </c>
      <c r="B63" s="836" t="s">
        <v>413</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1986</v>
      </c>
      <c r="AG63" s="888"/>
      <c r="AH63" s="888"/>
      <c r="AI63" s="888"/>
      <c r="AJ63" s="889"/>
      <c r="AK63" s="890"/>
      <c r="AL63" s="885"/>
      <c r="AM63" s="885"/>
      <c r="AN63" s="885"/>
      <c r="AO63" s="885"/>
      <c r="AP63" s="888">
        <v>33418</v>
      </c>
      <c r="AQ63" s="888"/>
      <c r="AR63" s="888"/>
      <c r="AS63" s="888"/>
      <c r="AT63" s="888"/>
      <c r="AU63" s="888">
        <v>16873</v>
      </c>
      <c r="AV63" s="888"/>
      <c r="AW63" s="888"/>
      <c r="AX63" s="888"/>
      <c r="AY63" s="888"/>
      <c r="AZ63" s="892"/>
      <c r="BA63" s="892"/>
      <c r="BB63" s="892"/>
      <c r="BC63" s="892"/>
      <c r="BD63" s="892"/>
      <c r="BE63" s="893"/>
      <c r="BF63" s="893"/>
      <c r="BG63" s="893"/>
      <c r="BH63" s="893"/>
      <c r="BI63" s="894"/>
      <c r="BJ63" s="895" t="s">
        <v>414</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416</v>
      </c>
      <c r="B66" s="787"/>
      <c r="C66" s="787"/>
      <c r="D66" s="787"/>
      <c r="E66" s="787"/>
      <c r="F66" s="787"/>
      <c r="G66" s="787"/>
      <c r="H66" s="787"/>
      <c r="I66" s="787"/>
      <c r="J66" s="787"/>
      <c r="K66" s="787"/>
      <c r="L66" s="787"/>
      <c r="M66" s="787"/>
      <c r="N66" s="787"/>
      <c r="O66" s="787"/>
      <c r="P66" s="788"/>
      <c r="Q66" s="763" t="s">
        <v>417</v>
      </c>
      <c r="R66" s="764"/>
      <c r="S66" s="764"/>
      <c r="T66" s="764"/>
      <c r="U66" s="765"/>
      <c r="V66" s="763" t="s">
        <v>418</v>
      </c>
      <c r="W66" s="764"/>
      <c r="X66" s="764"/>
      <c r="Y66" s="764"/>
      <c r="Z66" s="765"/>
      <c r="AA66" s="763" t="s">
        <v>419</v>
      </c>
      <c r="AB66" s="764"/>
      <c r="AC66" s="764"/>
      <c r="AD66" s="764"/>
      <c r="AE66" s="765"/>
      <c r="AF66" s="898" t="s">
        <v>420</v>
      </c>
      <c r="AG66" s="859"/>
      <c r="AH66" s="859"/>
      <c r="AI66" s="859"/>
      <c r="AJ66" s="899"/>
      <c r="AK66" s="763" t="s">
        <v>401</v>
      </c>
      <c r="AL66" s="787"/>
      <c r="AM66" s="787"/>
      <c r="AN66" s="787"/>
      <c r="AO66" s="788"/>
      <c r="AP66" s="763" t="s">
        <v>402</v>
      </c>
      <c r="AQ66" s="764"/>
      <c r="AR66" s="764"/>
      <c r="AS66" s="764"/>
      <c r="AT66" s="765"/>
      <c r="AU66" s="763" t="s">
        <v>421</v>
      </c>
      <c r="AV66" s="764"/>
      <c r="AW66" s="764"/>
      <c r="AX66" s="764"/>
      <c r="AY66" s="765"/>
      <c r="AZ66" s="763" t="s">
        <v>377</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591</v>
      </c>
      <c r="C68" s="916"/>
      <c r="D68" s="916"/>
      <c r="E68" s="916"/>
      <c r="F68" s="916"/>
      <c r="G68" s="916"/>
      <c r="H68" s="916"/>
      <c r="I68" s="916"/>
      <c r="J68" s="916"/>
      <c r="K68" s="916"/>
      <c r="L68" s="916"/>
      <c r="M68" s="916"/>
      <c r="N68" s="916"/>
      <c r="O68" s="916"/>
      <c r="P68" s="917"/>
      <c r="Q68" s="918">
        <v>1398</v>
      </c>
      <c r="R68" s="912"/>
      <c r="S68" s="912"/>
      <c r="T68" s="912"/>
      <c r="U68" s="912"/>
      <c r="V68" s="912">
        <v>1398</v>
      </c>
      <c r="W68" s="912"/>
      <c r="X68" s="912"/>
      <c r="Y68" s="912"/>
      <c r="Z68" s="912"/>
      <c r="AA68" s="912" t="s">
        <v>604</v>
      </c>
      <c r="AB68" s="912"/>
      <c r="AC68" s="912"/>
      <c r="AD68" s="912"/>
      <c r="AE68" s="912"/>
      <c r="AF68" s="912" t="s">
        <v>604</v>
      </c>
      <c r="AG68" s="912"/>
      <c r="AH68" s="912"/>
      <c r="AI68" s="912"/>
      <c r="AJ68" s="912"/>
      <c r="AK68" s="912" t="s">
        <v>606</v>
      </c>
      <c r="AL68" s="912"/>
      <c r="AM68" s="912"/>
      <c r="AN68" s="912"/>
      <c r="AO68" s="912"/>
      <c r="AP68" s="912" t="s">
        <v>597</v>
      </c>
      <c r="AQ68" s="912"/>
      <c r="AR68" s="912"/>
      <c r="AS68" s="912"/>
      <c r="AT68" s="912"/>
      <c r="AU68" s="912" t="s">
        <v>587</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592</v>
      </c>
      <c r="C69" s="920"/>
      <c r="D69" s="920"/>
      <c r="E69" s="920"/>
      <c r="F69" s="920"/>
      <c r="G69" s="920"/>
      <c r="H69" s="920"/>
      <c r="I69" s="920"/>
      <c r="J69" s="920"/>
      <c r="K69" s="920"/>
      <c r="L69" s="920"/>
      <c r="M69" s="920"/>
      <c r="N69" s="920"/>
      <c r="O69" s="920"/>
      <c r="P69" s="921"/>
      <c r="Q69" s="922">
        <v>3968</v>
      </c>
      <c r="R69" s="877"/>
      <c r="S69" s="877"/>
      <c r="T69" s="877"/>
      <c r="U69" s="877"/>
      <c r="V69" s="877">
        <v>3968</v>
      </c>
      <c r="W69" s="877"/>
      <c r="X69" s="877"/>
      <c r="Y69" s="877"/>
      <c r="Z69" s="877"/>
      <c r="AA69" s="877" t="s">
        <v>604</v>
      </c>
      <c r="AB69" s="877"/>
      <c r="AC69" s="877"/>
      <c r="AD69" s="877"/>
      <c r="AE69" s="877"/>
      <c r="AF69" s="877" t="s">
        <v>604</v>
      </c>
      <c r="AG69" s="877"/>
      <c r="AH69" s="877"/>
      <c r="AI69" s="877"/>
      <c r="AJ69" s="877"/>
      <c r="AK69" s="877" t="s">
        <v>604</v>
      </c>
      <c r="AL69" s="877"/>
      <c r="AM69" s="877"/>
      <c r="AN69" s="877"/>
      <c r="AO69" s="877"/>
      <c r="AP69" s="877">
        <v>2112</v>
      </c>
      <c r="AQ69" s="877"/>
      <c r="AR69" s="877"/>
      <c r="AS69" s="877"/>
      <c r="AT69" s="877"/>
      <c r="AU69" s="877">
        <v>616</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620</v>
      </c>
      <c r="C70" s="920"/>
      <c r="D70" s="920"/>
      <c r="E70" s="920"/>
      <c r="F70" s="920"/>
      <c r="G70" s="920"/>
      <c r="H70" s="920"/>
      <c r="I70" s="920"/>
      <c r="J70" s="920"/>
      <c r="K70" s="920"/>
      <c r="L70" s="920"/>
      <c r="M70" s="920"/>
      <c r="N70" s="920"/>
      <c r="O70" s="920"/>
      <c r="P70" s="921"/>
      <c r="Q70" s="922">
        <v>56357</v>
      </c>
      <c r="R70" s="877"/>
      <c r="S70" s="877"/>
      <c r="T70" s="877"/>
      <c r="U70" s="877"/>
      <c r="V70" s="877">
        <v>53134</v>
      </c>
      <c r="W70" s="877"/>
      <c r="X70" s="877"/>
      <c r="Y70" s="877"/>
      <c r="Z70" s="877"/>
      <c r="AA70" s="877">
        <v>3222</v>
      </c>
      <c r="AB70" s="877"/>
      <c r="AC70" s="877"/>
      <c r="AD70" s="877"/>
      <c r="AE70" s="877"/>
      <c r="AF70" s="877">
        <v>10421</v>
      </c>
      <c r="AG70" s="877"/>
      <c r="AH70" s="877"/>
      <c r="AI70" s="877"/>
      <c r="AJ70" s="877"/>
      <c r="AK70" s="877" t="s">
        <v>604</v>
      </c>
      <c r="AL70" s="877"/>
      <c r="AM70" s="877"/>
      <c r="AN70" s="877"/>
      <c r="AO70" s="877"/>
      <c r="AP70" s="877" t="s">
        <v>587</v>
      </c>
      <c r="AQ70" s="877"/>
      <c r="AR70" s="877"/>
      <c r="AS70" s="877"/>
      <c r="AT70" s="877"/>
      <c r="AU70" s="877" t="s">
        <v>597</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593</v>
      </c>
      <c r="C71" s="920"/>
      <c r="D71" s="920"/>
      <c r="E71" s="920"/>
      <c r="F71" s="920"/>
      <c r="G71" s="920"/>
      <c r="H71" s="920"/>
      <c r="I71" s="920"/>
      <c r="J71" s="920"/>
      <c r="K71" s="920"/>
      <c r="L71" s="920"/>
      <c r="M71" s="920"/>
      <c r="N71" s="920"/>
      <c r="O71" s="920"/>
      <c r="P71" s="921"/>
      <c r="Q71" s="922">
        <v>203</v>
      </c>
      <c r="R71" s="877"/>
      <c r="S71" s="877"/>
      <c r="T71" s="877"/>
      <c r="U71" s="877"/>
      <c r="V71" s="877">
        <v>189</v>
      </c>
      <c r="W71" s="877"/>
      <c r="X71" s="877"/>
      <c r="Y71" s="877"/>
      <c r="Z71" s="877"/>
      <c r="AA71" s="877">
        <v>14</v>
      </c>
      <c r="AB71" s="877"/>
      <c r="AC71" s="877"/>
      <c r="AD71" s="877"/>
      <c r="AE71" s="877"/>
      <c r="AF71" s="877">
        <v>14</v>
      </c>
      <c r="AG71" s="877"/>
      <c r="AH71" s="877"/>
      <c r="AI71" s="877"/>
      <c r="AJ71" s="877"/>
      <c r="AK71" s="877" t="s">
        <v>587</v>
      </c>
      <c r="AL71" s="877"/>
      <c r="AM71" s="877"/>
      <c r="AN71" s="877"/>
      <c r="AO71" s="877"/>
      <c r="AP71" s="877" t="s">
        <v>587</v>
      </c>
      <c r="AQ71" s="877"/>
      <c r="AR71" s="877"/>
      <c r="AS71" s="877"/>
      <c r="AT71" s="877"/>
      <c r="AU71" s="877" t="s">
        <v>587</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594</v>
      </c>
      <c r="C72" s="920"/>
      <c r="D72" s="920"/>
      <c r="E72" s="920"/>
      <c r="F72" s="920"/>
      <c r="G72" s="920"/>
      <c r="H72" s="920"/>
      <c r="I72" s="920"/>
      <c r="J72" s="920"/>
      <c r="K72" s="920"/>
      <c r="L72" s="920"/>
      <c r="M72" s="920"/>
      <c r="N72" s="920"/>
      <c r="O72" s="920"/>
      <c r="P72" s="921"/>
      <c r="Q72" s="922">
        <v>1218363</v>
      </c>
      <c r="R72" s="877"/>
      <c r="S72" s="877"/>
      <c r="T72" s="877"/>
      <c r="U72" s="877"/>
      <c r="V72" s="877">
        <v>1197433</v>
      </c>
      <c r="W72" s="877"/>
      <c r="X72" s="877"/>
      <c r="Y72" s="877"/>
      <c r="Z72" s="877"/>
      <c r="AA72" s="877">
        <v>20930</v>
      </c>
      <c r="AB72" s="877"/>
      <c r="AC72" s="877"/>
      <c r="AD72" s="877"/>
      <c r="AE72" s="877"/>
      <c r="AF72" s="877">
        <v>20930</v>
      </c>
      <c r="AG72" s="877"/>
      <c r="AH72" s="877"/>
      <c r="AI72" s="877"/>
      <c r="AJ72" s="877"/>
      <c r="AK72" s="877">
        <v>7055</v>
      </c>
      <c r="AL72" s="877"/>
      <c r="AM72" s="877"/>
      <c r="AN72" s="877"/>
      <c r="AO72" s="877"/>
      <c r="AP72" s="877" t="s">
        <v>587</v>
      </c>
      <c r="AQ72" s="877"/>
      <c r="AR72" s="877"/>
      <c r="AS72" s="877"/>
      <c r="AT72" s="877"/>
      <c r="AU72" s="877" t="s">
        <v>589</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595</v>
      </c>
      <c r="C73" s="920"/>
      <c r="D73" s="920"/>
      <c r="E73" s="920"/>
      <c r="F73" s="920"/>
      <c r="G73" s="920"/>
      <c r="H73" s="920"/>
      <c r="I73" s="920"/>
      <c r="J73" s="920"/>
      <c r="K73" s="920"/>
      <c r="L73" s="920"/>
      <c r="M73" s="920"/>
      <c r="N73" s="920"/>
      <c r="O73" s="920"/>
      <c r="P73" s="921"/>
      <c r="Q73" s="922">
        <v>39402</v>
      </c>
      <c r="R73" s="877"/>
      <c r="S73" s="877"/>
      <c r="T73" s="877"/>
      <c r="U73" s="877"/>
      <c r="V73" s="877">
        <v>34057</v>
      </c>
      <c r="W73" s="877"/>
      <c r="X73" s="877"/>
      <c r="Y73" s="877"/>
      <c r="Z73" s="877"/>
      <c r="AA73" s="877">
        <v>5344</v>
      </c>
      <c r="AB73" s="877"/>
      <c r="AC73" s="877"/>
      <c r="AD73" s="877"/>
      <c r="AE73" s="877"/>
      <c r="AF73" s="877">
        <v>19453</v>
      </c>
      <c r="AG73" s="877"/>
      <c r="AH73" s="877"/>
      <c r="AI73" s="877"/>
      <c r="AJ73" s="877"/>
      <c r="AK73" s="877" t="s">
        <v>587</v>
      </c>
      <c r="AL73" s="877"/>
      <c r="AM73" s="877"/>
      <c r="AN73" s="877"/>
      <c r="AO73" s="877"/>
      <c r="AP73" s="877">
        <v>119226</v>
      </c>
      <c r="AQ73" s="877"/>
      <c r="AR73" s="877"/>
      <c r="AS73" s="877"/>
      <c r="AT73" s="877"/>
      <c r="AU73" s="877" t="s">
        <v>587</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t="s">
        <v>596</v>
      </c>
      <c r="C74" s="920"/>
      <c r="D74" s="920"/>
      <c r="E74" s="920"/>
      <c r="F74" s="920"/>
      <c r="G74" s="920"/>
      <c r="H74" s="920"/>
      <c r="I74" s="920"/>
      <c r="J74" s="920"/>
      <c r="K74" s="920"/>
      <c r="L74" s="920"/>
      <c r="M74" s="920"/>
      <c r="N74" s="920"/>
      <c r="O74" s="920"/>
      <c r="P74" s="921"/>
      <c r="Q74" s="922">
        <v>7725</v>
      </c>
      <c r="R74" s="877"/>
      <c r="S74" s="877"/>
      <c r="T74" s="877"/>
      <c r="U74" s="877"/>
      <c r="V74" s="877">
        <v>6053</v>
      </c>
      <c r="W74" s="877"/>
      <c r="X74" s="877"/>
      <c r="Y74" s="877"/>
      <c r="Z74" s="877"/>
      <c r="AA74" s="877">
        <v>1672</v>
      </c>
      <c r="AB74" s="877"/>
      <c r="AC74" s="877"/>
      <c r="AD74" s="877"/>
      <c r="AE74" s="877"/>
      <c r="AF74" s="877">
        <v>16867</v>
      </c>
      <c r="AG74" s="877"/>
      <c r="AH74" s="877"/>
      <c r="AI74" s="877"/>
      <c r="AJ74" s="877"/>
      <c r="AK74" s="877" t="s">
        <v>589</v>
      </c>
      <c r="AL74" s="877"/>
      <c r="AM74" s="877"/>
      <c r="AN74" s="877"/>
      <c r="AO74" s="877"/>
      <c r="AP74" s="877">
        <v>13994</v>
      </c>
      <c r="AQ74" s="877"/>
      <c r="AR74" s="877"/>
      <c r="AS74" s="877"/>
      <c r="AT74" s="877"/>
      <c r="AU74" s="877" t="s">
        <v>587</v>
      </c>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392</v>
      </c>
      <c r="B88" s="836" t="s">
        <v>422</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67685</v>
      </c>
      <c r="AG88" s="888"/>
      <c r="AH88" s="888"/>
      <c r="AI88" s="888"/>
      <c r="AJ88" s="888"/>
      <c r="AK88" s="885"/>
      <c r="AL88" s="885"/>
      <c r="AM88" s="885"/>
      <c r="AN88" s="885"/>
      <c r="AO88" s="885"/>
      <c r="AP88" s="888">
        <v>135332</v>
      </c>
      <c r="AQ88" s="888"/>
      <c r="AR88" s="888"/>
      <c r="AS88" s="888"/>
      <c r="AT88" s="888"/>
      <c r="AU88" s="888">
        <v>616</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836" t="s">
        <v>423</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297</v>
      </c>
      <c r="CS102" s="896"/>
      <c r="CT102" s="896"/>
      <c r="CU102" s="896"/>
      <c r="CV102" s="939"/>
      <c r="CW102" s="938">
        <v>1380</v>
      </c>
      <c r="CX102" s="896"/>
      <c r="CY102" s="896"/>
      <c r="CZ102" s="896"/>
      <c r="DA102" s="939"/>
      <c r="DB102" s="938">
        <v>12797</v>
      </c>
      <c r="DC102" s="896"/>
      <c r="DD102" s="896"/>
      <c r="DE102" s="896"/>
      <c r="DF102" s="939"/>
      <c r="DG102" s="938">
        <v>2356</v>
      </c>
      <c r="DH102" s="896"/>
      <c r="DI102" s="896"/>
      <c r="DJ102" s="896"/>
      <c r="DK102" s="939"/>
      <c r="DL102" s="938" t="s">
        <v>604</v>
      </c>
      <c r="DM102" s="896"/>
      <c r="DN102" s="896"/>
      <c r="DO102" s="896"/>
      <c r="DP102" s="939"/>
      <c r="DQ102" s="938">
        <v>3446</v>
      </c>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428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430</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431</v>
      </c>
      <c r="AB109" s="941"/>
      <c r="AC109" s="941"/>
      <c r="AD109" s="941"/>
      <c r="AE109" s="942"/>
      <c r="AF109" s="940" t="s">
        <v>307</v>
      </c>
      <c r="AG109" s="941"/>
      <c r="AH109" s="941"/>
      <c r="AI109" s="941"/>
      <c r="AJ109" s="942"/>
      <c r="AK109" s="940" t="s">
        <v>306</v>
      </c>
      <c r="AL109" s="941"/>
      <c r="AM109" s="941"/>
      <c r="AN109" s="941"/>
      <c r="AO109" s="942"/>
      <c r="AP109" s="940" t="s">
        <v>432</v>
      </c>
      <c r="AQ109" s="941"/>
      <c r="AR109" s="941"/>
      <c r="AS109" s="941"/>
      <c r="AT109" s="943"/>
      <c r="AU109" s="960" t="s">
        <v>430</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431</v>
      </c>
      <c r="BR109" s="941"/>
      <c r="BS109" s="941"/>
      <c r="BT109" s="941"/>
      <c r="BU109" s="942"/>
      <c r="BV109" s="940" t="s">
        <v>307</v>
      </c>
      <c r="BW109" s="941"/>
      <c r="BX109" s="941"/>
      <c r="BY109" s="941"/>
      <c r="BZ109" s="942"/>
      <c r="CA109" s="940" t="s">
        <v>306</v>
      </c>
      <c r="CB109" s="941"/>
      <c r="CC109" s="941"/>
      <c r="CD109" s="941"/>
      <c r="CE109" s="942"/>
      <c r="CF109" s="961" t="s">
        <v>432</v>
      </c>
      <c r="CG109" s="961"/>
      <c r="CH109" s="961"/>
      <c r="CI109" s="961"/>
      <c r="CJ109" s="961"/>
      <c r="CK109" s="940" t="s">
        <v>433</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431</v>
      </c>
      <c r="DH109" s="941"/>
      <c r="DI109" s="941"/>
      <c r="DJ109" s="941"/>
      <c r="DK109" s="942"/>
      <c r="DL109" s="940" t="s">
        <v>307</v>
      </c>
      <c r="DM109" s="941"/>
      <c r="DN109" s="941"/>
      <c r="DO109" s="941"/>
      <c r="DP109" s="942"/>
      <c r="DQ109" s="940" t="s">
        <v>306</v>
      </c>
      <c r="DR109" s="941"/>
      <c r="DS109" s="941"/>
      <c r="DT109" s="941"/>
      <c r="DU109" s="942"/>
      <c r="DV109" s="940" t="s">
        <v>432</v>
      </c>
      <c r="DW109" s="941"/>
      <c r="DX109" s="941"/>
      <c r="DY109" s="941"/>
      <c r="DZ109" s="943"/>
    </row>
    <row r="110" spans="1:131" s="247" customFormat="1" ht="26.25" customHeight="1" x14ac:dyDescent="0.15">
      <c r="A110" s="944" t="s">
        <v>434</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7107220</v>
      </c>
      <c r="AB110" s="948"/>
      <c r="AC110" s="948"/>
      <c r="AD110" s="948"/>
      <c r="AE110" s="949"/>
      <c r="AF110" s="950">
        <v>6921699</v>
      </c>
      <c r="AG110" s="948"/>
      <c r="AH110" s="948"/>
      <c r="AI110" s="948"/>
      <c r="AJ110" s="949"/>
      <c r="AK110" s="950">
        <v>6340542</v>
      </c>
      <c r="AL110" s="948"/>
      <c r="AM110" s="948"/>
      <c r="AN110" s="948"/>
      <c r="AO110" s="949"/>
      <c r="AP110" s="951">
        <v>31.7</v>
      </c>
      <c r="AQ110" s="952"/>
      <c r="AR110" s="952"/>
      <c r="AS110" s="952"/>
      <c r="AT110" s="953"/>
      <c r="AU110" s="954" t="s">
        <v>72</v>
      </c>
      <c r="AV110" s="955"/>
      <c r="AW110" s="955"/>
      <c r="AX110" s="955"/>
      <c r="AY110" s="955"/>
      <c r="AZ110" s="996" t="s">
        <v>435</v>
      </c>
      <c r="BA110" s="945"/>
      <c r="BB110" s="945"/>
      <c r="BC110" s="945"/>
      <c r="BD110" s="945"/>
      <c r="BE110" s="945"/>
      <c r="BF110" s="945"/>
      <c r="BG110" s="945"/>
      <c r="BH110" s="945"/>
      <c r="BI110" s="945"/>
      <c r="BJ110" s="945"/>
      <c r="BK110" s="945"/>
      <c r="BL110" s="945"/>
      <c r="BM110" s="945"/>
      <c r="BN110" s="945"/>
      <c r="BO110" s="945"/>
      <c r="BP110" s="946"/>
      <c r="BQ110" s="982">
        <v>75754202</v>
      </c>
      <c r="BR110" s="983"/>
      <c r="BS110" s="983"/>
      <c r="BT110" s="983"/>
      <c r="BU110" s="983"/>
      <c r="BV110" s="983">
        <v>72425714</v>
      </c>
      <c r="BW110" s="983"/>
      <c r="BX110" s="983"/>
      <c r="BY110" s="983"/>
      <c r="BZ110" s="983"/>
      <c r="CA110" s="983">
        <v>70320374</v>
      </c>
      <c r="CB110" s="983"/>
      <c r="CC110" s="983"/>
      <c r="CD110" s="983"/>
      <c r="CE110" s="983"/>
      <c r="CF110" s="997">
        <v>351.1</v>
      </c>
      <c r="CG110" s="998"/>
      <c r="CH110" s="998"/>
      <c r="CI110" s="998"/>
      <c r="CJ110" s="998"/>
      <c r="CK110" s="999" t="s">
        <v>436</v>
      </c>
      <c r="CL110" s="1000"/>
      <c r="CM110" s="979" t="s">
        <v>437</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v>84761</v>
      </c>
      <c r="DH110" s="983"/>
      <c r="DI110" s="983"/>
      <c r="DJ110" s="983"/>
      <c r="DK110" s="983"/>
      <c r="DL110" s="983">
        <v>64477</v>
      </c>
      <c r="DM110" s="983"/>
      <c r="DN110" s="983"/>
      <c r="DO110" s="983"/>
      <c r="DP110" s="983"/>
      <c r="DQ110" s="983">
        <v>43601</v>
      </c>
      <c r="DR110" s="983"/>
      <c r="DS110" s="983"/>
      <c r="DT110" s="983"/>
      <c r="DU110" s="983"/>
      <c r="DV110" s="984">
        <v>0.2</v>
      </c>
      <c r="DW110" s="984"/>
      <c r="DX110" s="984"/>
      <c r="DY110" s="984"/>
      <c r="DZ110" s="985"/>
    </row>
    <row r="111" spans="1:131" s="247" customFormat="1" ht="26.25" customHeight="1" x14ac:dyDescent="0.15">
      <c r="A111" s="986" t="s">
        <v>438</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439</v>
      </c>
      <c r="AB111" s="990"/>
      <c r="AC111" s="990"/>
      <c r="AD111" s="990"/>
      <c r="AE111" s="991"/>
      <c r="AF111" s="992" t="s">
        <v>439</v>
      </c>
      <c r="AG111" s="990"/>
      <c r="AH111" s="990"/>
      <c r="AI111" s="990"/>
      <c r="AJ111" s="991"/>
      <c r="AK111" s="992" t="s">
        <v>439</v>
      </c>
      <c r="AL111" s="990"/>
      <c r="AM111" s="990"/>
      <c r="AN111" s="990"/>
      <c r="AO111" s="991"/>
      <c r="AP111" s="993" t="s">
        <v>439</v>
      </c>
      <c r="AQ111" s="994"/>
      <c r="AR111" s="994"/>
      <c r="AS111" s="994"/>
      <c r="AT111" s="995"/>
      <c r="AU111" s="956"/>
      <c r="AV111" s="957"/>
      <c r="AW111" s="957"/>
      <c r="AX111" s="957"/>
      <c r="AY111" s="957"/>
      <c r="AZ111" s="1005" t="s">
        <v>440</v>
      </c>
      <c r="BA111" s="1006"/>
      <c r="BB111" s="1006"/>
      <c r="BC111" s="1006"/>
      <c r="BD111" s="1006"/>
      <c r="BE111" s="1006"/>
      <c r="BF111" s="1006"/>
      <c r="BG111" s="1006"/>
      <c r="BH111" s="1006"/>
      <c r="BI111" s="1006"/>
      <c r="BJ111" s="1006"/>
      <c r="BK111" s="1006"/>
      <c r="BL111" s="1006"/>
      <c r="BM111" s="1006"/>
      <c r="BN111" s="1006"/>
      <c r="BO111" s="1006"/>
      <c r="BP111" s="1007"/>
      <c r="BQ111" s="975">
        <v>197382</v>
      </c>
      <c r="BR111" s="976"/>
      <c r="BS111" s="976"/>
      <c r="BT111" s="976"/>
      <c r="BU111" s="976"/>
      <c r="BV111" s="976">
        <v>169541</v>
      </c>
      <c r="BW111" s="976"/>
      <c r="BX111" s="976"/>
      <c r="BY111" s="976"/>
      <c r="BZ111" s="976"/>
      <c r="CA111" s="976">
        <v>140845</v>
      </c>
      <c r="CB111" s="976"/>
      <c r="CC111" s="976"/>
      <c r="CD111" s="976"/>
      <c r="CE111" s="976"/>
      <c r="CF111" s="970">
        <v>0.7</v>
      </c>
      <c r="CG111" s="971"/>
      <c r="CH111" s="971"/>
      <c r="CI111" s="971"/>
      <c r="CJ111" s="971"/>
      <c r="CK111" s="1001"/>
      <c r="CL111" s="1002"/>
      <c r="CM111" s="972" t="s">
        <v>441</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442</v>
      </c>
      <c r="DH111" s="976"/>
      <c r="DI111" s="976"/>
      <c r="DJ111" s="976"/>
      <c r="DK111" s="976"/>
      <c r="DL111" s="976" t="s">
        <v>442</v>
      </c>
      <c r="DM111" s="976"/>
      <c r="DN111" s="976"/>
      <c r="DO111" s="976"/>
      <c r="DP111" s="976"/>
      <c r="DQ111" s="976" t="s">
        <v>442</v>
      </c>
      <c r="DR111" s="976"/>
      <c r="DS111" s="976"/>
      <c r="DT111" s="976"/>
      <c r="DU111" s="976"/>
      <c r="DV111" s="977" t="s">
        <v>439</v>
      </c>
      <c r="DW111" s="977"/>
      <c r="DX111" s="977"/>
      <c r="DY111" s="977"/>
      <c r="DZ111" s="978"/>
    </row>
    <row r="112" spans="1:131" s="247" customFormat="1" ht="26.25" customHeight="1" x14ac:dyDescent="0.15">
      <c r="A112" s="1008" t="s">
        <v>443</v>
      </c>
      <c r="B112" s="1009"/>
      <c r="C112" s="1006" t="s">
        <v>444</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445</v>
      </c>
      <c r="AB112" s="1015"/>
      <c r="AC112" s="1015"/>
      <c r="AD112" s="1015"/>
      <c r="AE112" s="1016"/>
      <c r="AF112" s="1017" t="s">
        <v>446</v>
      </c>
      <c r="AG112" s="1015"/>
      <c r="AH112" s="1015"/>
      <c r="AI112" s="1015"/>
      <c r="AJ112" s="1016"/>
      <c r="AK112" s="1017" t="s">
        <v>447</v>
      </c>
      <c r="AL112" s="1015"/>
      <c r="AM112" s="1015"/>
      <c r="AN112" s="1015"/>
      <c r="AO112" s="1016"/>
      <c r="AP112" s="1018" t="s">
        <v>446</v>
      </c>
      <c r="AQ112" s="1019"/>
      <c r="AR112" s="1019"/>
      <c r="AS112" s="1019"/>
      <c r="AT112" s="1020"/>
      <c r="AU112" s="956"/>
      <c r="AV112" s="957"/>
      <c r="AW112" s="957"/>
      <c r="AX112" s="957"/>
      <c r="AY112" s="957"/>
      <c r="AZ112" s="1005" t="s">
        <v>448</v>
      </c>
      <c r="BA112" s="1006"/>
      <c r="BB112" s="1006"/>
      <c r="BC112" s="1006"/>
      <c r="BD112" s="1006"/>
      <c r="BE112" s="1006"/>
      <c r="BF112" s="1006"/>
      <c r="BG112" s="1006"/>
      <c r="BH112" s="1006"/>
      <c r="BI112" s="1006"/>
      <c r="BJ112" s="1006"/>
      <c r="BK112" s="1006"/>
      <c r="BL112" s="1006"/>
      <c r="BM112" s="1006"/>
      <c r="BN112" s="1006"/>
      <c r="BO112" s="1006"/>
      <c r="BP112" s="1007"/>
      <c r="BQ112" s="975">
        <v>17857755</v>
      </c>
      <c r="BR112" s="976"/>
      <c r="BS112" s="976"/>
      <c r="BT112" s="976"/>
      <c r="BU112" s="976"/>
      <c r="BV112" s="976">
        <v>17327855</v>
      </c>
      <c r="BW112" s="976"/>
      <c r="BX112" s="976"/>
      <c r="BY112" s="976"/>
      <c r="BZ112" s="976"/>
      <c r="CA112" s="976">
        <v>16873032</v>
      </c>
      <c r="CB112" s="976"/>
      <c r="CC112" s="976"/>
      <c r="CD112" s="976"/>
      <c r="CE112" s="976"/>
      <c r="CF112" s="970">
        <v>84.2</v>
      </c>
      <c r="CG112" s="971"/>
      <c r="CH112" s="971"/>
      <c r="CI112" s="971"/>
      <c r="CJ112" s="971"/>
      <c r="CK112" s="1001"/>
      <c r="CL112" s="1002"/>
      <c r="CM112" s="972" t="s">
        <v>449</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450</v>
      </c>
      <c r="DH112" s="976"/>
      <c r="DI112" s="976"/>
      <c r="DJ112" s="976"/>
      <c r="DK112" s="976"/>
      <c r="DL112" s="976" t="s">
        <v>446</v>
      </c>
      <c r="DM112" s="976"/>
      <c r="DN112" s="976"/>
      <c r="DO112" s="976"/>
      <c r="DP112" s="976"/>
      <c r="DQ112" s="976" t="s">
        <v>451</v>
      </c>
      <c r="DR112" s="976"/>
      <c r="DS112" s="976"/>
      <c r="DT112" s="976"/>
      <c r="DU112" s="976"/>
      <c r="DV112" s="977" t="s">
        <v>414</v>
      </c>
      <c r="DW112" s="977"/>
      <c r="DX112" s="977"/>
      <c r="DY112" s="977"/>
      <c r="DZ112" s="978"/>
    </row>
    <row r="113" spans="1:130" s="247" customFormat="1" ht="26.25" customHeight="1" x14ac:dyDescent="0.15">
      <c r="A113" s="1010"/>
      <c r="B113" s="1011"/>
      <c r="C113" s="1006" t="s">
        <v>452</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1319782</v>
      </c>
      <c r="AB113" s="990"/>
      <c r="AC113" s="990"/>
      <c r="AD113" s="990"/>
      <c r="AE113" s="991"/>
      <c r="AF113" s="992">
        <v>1352384</v>
      </c>
      <c r="AG113" s="990"/>
      <c r="AH113" s="990"/>
      <c r="AI113" s="990"/>
      <c r="AJ113" s="991"/>
      <c r="AK113" s="992">
        <v>1378352</v>
      </c>
      <c r="AL113" s="990"/>
      <c r="AM113" s="990"/>
      <c r="AN113" s="990"/>
      <c r="AO113" s="991"/>
      <c r="AP113" s="993">
        <v>6.9</v>
      </c>
      <c r="AQ113" s="994"/>
      <c r="AR113" s="994"/>
      <c r="AS113" s="994"/>
      <c r="AT113" s="995"/>
      <c r="AU113" s="956"/>
      <c r="AV113" s="957"/>
      <c r="AW113" s="957"/>
      <c r="AX113" s="957"/>
      <c r="AY113" s="957"/>
      <c r="AZ113" s="1005" t="s">
        <v>453</v>
      </c>
      <c r="BA113" s="1006"/>
      <c r="BB113" s="1006"/>
      <c r="BC113" s="1006"/>
      <c r="BD113" s="1006"/>
      <c r="BE113" s="1006"/>
      <c r="BF113" s="1006"/>
      <c r="BG113" s="1006"/>
      <c r="BH113" s="1006"/>
      <c r="BI113" s="1006"/>
      <c r="BJ113" s="1006"/>
      <c r="BK113" s="1006"/>
      <c r="BL113" s="1006"/>
      <c r="BM113" s="1006"/>
      <c r="BN113" s="1006"/>
      <c r="BO113" s="1006"/>
      <c r="BP113" s="1007"/>
      <c r="BQ113" s="975">
        <v>667111</v>
      </c>
      <c r="BR113" s="976"/>
      <c r="BS113" s="976"/>
      <c r="BT113" s="976"/>
      <c r="BU113" s="976"/>
      <c r="BV113" s="976">
        <v>660236</v>
      </c>
      <c r="BW113" s="976"/>
      <c r="BX113" s="976"/>
      <c r="BY113" s="976"/>
      <c r="BZ113" s="976"/>
      <c r="CA113" s="976">
        <v>616231</v>
      </c>
      <c r="CB113" s="976"/>
      <c r="CC113" s="976"/>
      <c r="CD113" s="976"/>
      <c r="CE113" s="976"/>
      <c r="CF113" s="970">
        <v>3.1</v>
      </c>
      <c r="CG113" s="971"/>
      <c r="CH113" s="971"/>
      <c r="CI113" s="971"/>
      <c r="CJ113" s="971"/>
      <c r="CK113" s="1001"/>
      <c r="CL113" s="1002"/>
      <c r="CM113" s="972" t="s">
        <v>454</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455</v>
      </c>
      <c r="DH113" s="1015"/>
      <c r="DI113" s="1015"/>
      <c r="DJ113" s="1015"/>
      <c r="DK113" s="1016"/>
      <c r="DL113" s="1017" t="s">
        <v>447</v>
      </c>
      <c r="DM113" s="1015"/>
      <c r="DN113" s="1015"/>
      <c r="DO113" s="1015"/>
      <c r="DP113" s="1016"/>
      <c r="DQ113" s="1017" t="s">
        <v>446</v>
      </c>
      <c r="DR113" s="1015"/>
      <c r="DS113" s="1015"/>
      <c r="DT113" s="1015"/>
      <c r="DU113" s="1016"/>
      <c r="DV113" s="1018" t="s">
        <v>456</v>
      </c>
      <c r="DW113" s="1019"/>
      <c r="DX113" s="1019"/>
      <c r="DY113" s="1019"/>
      <c r="DZ113" s="1020"/>
    </row>
    <row r="114" spans="1:130" s="247" customFormat="1" ht="26.25" customHeight="1" x14ac:dyDescent="0.15">
      <c r="A114" s="1010"/>
      <c r="B114" s="1011"/>
      <c r="C114" s="1006" t="s">
        <v>457</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67261</v>
      </c>
      <c r="AB114" s="1015"/>
      <c r="AC114" s="1015"/>
      <c r="AD114" s="1015"/>
      <c r="AE114" s="1016"/>
      <c r="AF114" s="1017">
        <v>84484</v>
      </c>
      <c r="AG114" s="1015"/>
      <c r="AH114" s="1015"/>
      <c r="AI114" s="1015"/>
      <c r="AJ114" s="1016"/>
      <c r="AK114" s="1017">
        <v>84137</v>
      </c>
      <c r="AL114" s="1015"/>
      <c r="AM114" s="1015"/>
      <c r="AN114" s="1015"/>
      <c r="AO114" s="1016"/>
      <c r="AP114" s="1018">
        <v>0.4</v>
      </c>
      <c r="AQ114" s="1019"/>
      <c r="AR114" s="1019"/>
      <c r="AS114" s="1019"/>
      <c r="AT114" s="1020"/>
      <c r="AU114" s="956"/>
      <c r="AV114" s="957"/>
      <c r="AW114" s="957"/>
      <c r="AX114" s="957"/>
      <c r="AY114" s="957"/>
      <c r="AZ114" s="1005" t="s">
        <v>458</v>
      </c>
      <c r="BA114" s="1006"/>
      <c r="BB114" s="1006"/>
      <c r="BC114" s="1006"/>
      <c r="BD114" s="1006"/>
      <c r="BE114" s="1006"/>
      <c r="BF114" s="1006"/>
      <c r="BG114" s="1006"/>
      <c r="BH114" s="1006"/>
      <c r="BI114" s="1006"/>
      <c r="BJ114" s="1006"/>
      <c r="BK114" s="1006"/>
      <c r="BL114" s="1006"/>
      <c r="BM114" s="1006"/>
      <c r="BN114" s="1006"/>
      <c r="BO114" s="1006"/>
      <c r="BP114" s="1007"/>
      <c r="BQ114" s="975">
        <v>5470311</v>
      </c>
      <c r="BR114" s="976"/>
      <c r="BS114" s="976"/>
      <c r="BT114" s="976"/>
      <c r="BU114" s="976"/>
      <c r="BV114" s="976">
        <v>5101973</v>
      </c>
      <c r="BW114" s="976"/>
      <c r="BX114" s="976"/>
      <c r="BY114" s="976"/>
      <c r="BZ114" s="976"/>
      <c r="CA114" s="976">
        <v>5214076</v>
      </c>
      <c r="CB114" s="976"/>
      <c r="CC114" s="976"/>
      <c r="CD114" s="976"/>
      <c r="CE114" s="976"/>
      <c r="CF114" s="970">
        <v>26</v>
      </c>
      <c r="CG114" s="971"/>
      <c r="CH114" s="971"/>
      <c r="CI114" s="971"/>
      <c r="CJ114" s="971"/>
      <c r="CK114" s="1001"/>
      <c r="CL114" s="1002"/>
      <c r="CM114" s="972" t="s">
        <v>459</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451</v>
      </c>
      <c r="DH114" s="1015"/>
      <c r="DI114" s="1015"/>
      <c r="DJ114" s="1015"/>
      <c r="DK114" s="1016"/>
      <c r="DL114" s="1017" t="s">
        <v>446</v>
      </c>
      <c r="DM114" s="1015"/>
      <c r="DN114" s="1015"/>
      <c r="DO114" s="1015"/>
      <c r="DP114" s="1016"/>
      <c r="DQ114" s="1017" t="s">
        <v>446</v>
      </c>
      <c r="DR114" s="1015"/>
      <c r="DS114" s="1015"/>
      <c r="DT114" s="1015"/>
      <c r="DU114" s="1016"/>
      <c r="DV114" s="1018" t="s">
        <v>445</v>
      </c>
      <c r="DW114" s="1019"/>
      <c r="DX114" s="1019"/>
      <c r="DY114" s="1019"/>
      <c r="DZ114" s="1020"/>
    </row>
    <row r="115" spans="1:130" s="247" customFormat="1" ht="26.25" customHeight="1" x14ac:dyDescent="0.15">
      <c r="A115" s="1010"/>
      <c r="B115" s="1011"/>
      <c r="C115" s="1006" t="s">
        <v>460</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30578</v>
      </c>
      <c r="AB115" s="990"/>
      <c r="AC115" s="990"/>
      <c r="AD115" s="990"/>
      <c r="AE115" s="991"/>
      <c r="AF115" s="992">
        <v>31294</v>
      </c>
      <c r="AG115" s="990"/>
      <c r="AH115" s="990"/>
      <c r="AI115" s="990"/>
      <c r="AJ115" s="991"/>
      <c r="AK115" s="992">
        <v>31492</v>
      </c>
      <c r="AL115" s="990"/>
      <c r="AM115" s="990"/>
      <c r="AN115" s="990"/>
      <c r="AO115" s="991"/>
      <c r="AP115" s="993">
        <v>0.2</v>
      </c>
      <c r="AQ115" s="994"/>
      <c r="AR115" s="994"/>
      <c r="AS115" s="994"/>
      <c r="AT115" s="995"/>
      <c r="AU115" s="956"/>
      <c r="AV115" s="957"/>
      <c r="AW115" s="957"/>
      <c r="AX115" s="957"/>
      <c r="AY115" s="957"/>
      <c r="AZ115" s="1005" t="s">
        <v>461</v>
      </c>
      <c r="BA115" s="1006"/>
      <c r="BB115" s="1006"/>
      <c r="BC115" s="1006"/>
      <c r="BD115" s="1006"/>
      <c r="BE115" s="1006"/>
      <c r="BF115" s="1006"/>
      <c r="BG115" s="1006"/>
      <c r="BH115" s="1006"/>
      <c r="BI115" s="1006"/>
      <c r="BJ115" s="1006"/>
      <c r="BK115" s="1006"/>
      <c r="BL115" s="1006"/>
      <c r="BM115" s="1006"/>
      <c r="BN115" s="1006"/>
      <c r="BO115" s="1006"/>
      <c r="BP115" s="1007"/>
      <c r="BQ115" s="975">
        <v>4405468</v>
      </c>
      <c r="BR115" s="976"/>
      <c r="BS115" s="976"/>
      <c r="BT115" s="976"/>
      <c r="BU115" s="976"/>
      <c r="BV115" s="976">
        <v>3824955</v>
      </c>
      <c r="BW115" s="976"/>
      <c r="BX115" s="976"/>
      <c r="BY115" s="976"/>
      <c r="BZ115" s="976"/>
      <c r="CA115" s="976">
        <v>3445958</v>
      </c>
      <c r="CB115" s="976"/>
      <c r="CC115" s="976"/>
      <c r="CD115" s="976"/>
      <c r="CE115" s="976"/>
      <c r="CF115" s="970">
        <v>17.2</v>
      </c>
      <c r="CG115" s="971"/>
      <c r="CH115" s="971"/>
      <c r="CI115" s="971"/>
      <c r="CJ115" s="971"/>
      <c r="CK115" s="1001"/>
      <c r="CL115" s="1002"/>
      <c r="CM115" s="1005" t="s">
        <v>462</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455</v>
      </c>
      <c r="DH115" s="1015"/>
      <c r="DI115" s="1015"/>
      <c r="DJ115" s="1015"/>
      <c r="DK115" s="1016"/>
      <c r="DL115" s="1017" t="s">
        <v>451</v>
      </c>
      <c r="DM115" s="1015"/>
      <c r="DN115" s="1015"/>
      <c r="DO115" s="1015"/>
      <c r="DP115" s="1016"/>
      <c r="DQ115" s="1017" t="s">
        <v>446</v>
      </c>
      <c r="DR115" s="1015"/>
      <c r="DS115" s="1015"/>
      <c r="DT115" s="1015"/>
      <c r="DU115" s="1016"/>
      <c r="DV115" s="1018" t="s">
        <v>445</v>
      </c>
      <c r="DW115" s="1019"/>
      <c r="DX115" s="1019"/>
      <c r="DY115" s="1019"/>
      <c r="DZ115" s="1020"/>
    </row>
    <row r="116" spans="1:130" s="247" customFormat="1" ht="26.25" customHeight="1" x14ac:dyDescent="0.15">
      <c r="A116" s="1012"/>
      <c r="B116" s="1013"/>
      <c r="C116" s="1021" t="s">
        <v>463</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v>340</v>
      </c>
      <c r="AB116" s="1015"/>
      <c r="AC116" s="1015"/>
      <c r="AD116" s="1015"/>
      <c r="AE116" s="1016"/>
      <c r="AF116" s="1017" t="s">
        <v>445</v>
      </c>
      <c r="AG116" s="1015"/>
      <c r="AH116" s="1015"/>
      <c r="AI116" s="1015"/>
      <c r="AJ116" s="1016"/>
      <c r="AK116" s="1017" t="s">
        <v>447</v>
      </c>
      <c r="AL116" s="1015"/>
      <c r="AM116" s="1015"/>
      <c r="AN116" s="1015"/>
      <c r="AO116" s="1016"/>
      <c r="AP116" s="1018" t="s">
        <v>446</v>
      </c>
      <c r="AQ116" s="1019"/>
      <c r="AR116" s="1019"/>
      <c r="AS116" s="1019"/>
      <c r="AT116" s="1020"/>
      <c r="AU116" s="956"/>
      <c r="AV116" s="957"/>
      <c r="AW116" s="957"/>
      <c r="AX116" s="957"/>
      <c r="AY116" s="957"/>
      <c r="AZ116" s="1023" t="s">
        <v>464</v>
      </c>
      <c r="BA116" s="1024"/>
      <c r="BB116" s="1024"/>
      <c r="BC116" s="1024"/>
      <c r="BD116" s="1024"/>
      <c r="BE116" s="1024"/>
      <c r="BF116" s="1024"/>
      <c r="BG116" s="1024"/>
      <c r="BH116" s="1024"/>
      <c r="BI116" s="1024"/>
      <c r="BJ116" s="1024"/>
      <c r="BK116" s="1024"/>
      <c r="BL116" s="1024"/>
      <c r="BM116" s="1024"/>
      <c r="BN116" s="1024"/>
      <c r="BO116" s="1024"/>
      <c r="BP116" s="1025"/>
      <c r="BQ116" s="975" t="s">
        <v>129</v>
      </c>
      <c r="BR116" s="976"/>
      <c r="BS116" s="976"/>
      <c r="BT116" s="976"/>
      <c r="BU116" s="976"/>
      <c r="BV116" s="976" t="s">
        <v>451</v>
      </c>
      <c r="BW116" s="976"/>
      <c r="BX116" s="976"/>
      <c r="BY116" s="976"/>
      <c r="BZ116" s="976"/>
      <c r="CA116" s="976" t="s">
        <v>450</v>
      </c>
      <c r="CB116" s="976"/>
      <c r="CC116" s="976"/>
      <c r="CD116" s="976"/>
      <c r="CE116" s="976"/>
      <c r="CF116" s="970" t="s">
        <v>451</v>
      </c>
      <c r="CG116" s="971"/>
      <c r="CH116" s="971"/>
      <c r="CI116" s="971"/>
      <c r="CJ116" s="971"/>
      <c r="CK116" s="1001"/>
      <c r="CL116" s="1002"/>
      <c r="CM116" s="972" t="s">
        <v>465</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414</v>
      </c>
      <c r="DH116" s="1015"/>
      <c r="DI116" s="1015"/>
      <c r="DJ116" s="1015"/>
      <c r="DK116" s="1016"/>
      <c r="DL116" s="1017" t="s">
        <v>447</v>
      </c>
      <c r="DM116" s="1015"/>
      <c r="DN116" s="1015"/>
      <c r="DO116" s="1015"/>
      <c r="DP116" s="1016"/>
      <c r="DQ116" s="1017" t="s">
        <v>129</v>
      </c>
      <c r="DR116" s="1015"/>
      <c r="DS116" s="1015"/>
      <c r="DT116" s="1015"/>
      <c r="DU116" s="1016"/>
      <c r="DV116" s="1018" t="s">
        <v>446</v>
      </c>
      <c r="DW116" s="1019"/>
      <c r="DX116" s="1019"/>
      <c r="DY116" s="1019"/>
      <c r="DZ116" s="1020"/>
    </row>
    <row r="117" spans="1:130" s="247" customFormat="1" ht="26.25" customHeight="1" x14ac:dyDescent="0.15">
      <c r="A117" s="960" t="s">
        <v>187</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466</v>
      </c>
      <c r="Z117" s="942"/>
      <c r="AA117" s="1032">
        <v>8525181</v>
      </c>
      <c r="AB117" s="1033"/>
      <c r="AC117" s="1033"/>
      <c r="AD117" s="1033"/>
      <c r="AE117" s="1034"/>
      <c r="AF117" s="1035">
        <v>8389861</v>
      </c>
      <c r="AG117" s="1033"/>
      <c r="AH117" s="1033"/>
      <c r="AI117" s="1033"/>
      <c r="AJ117" s="1034"/>
      <c r="AK117" s="1035">
        <v>7834523</v>
      </c>
      <c r="AL117" s="1033"/>
      <c r="AM117" s="1033"/>
      <c r="AN117" s="1033"/>
      <c r="AO117" s="1034"/>
      <c r="AP117" s="1036"/>
      <c r="AQ117" s="1037"/>
      <c r="AR117" s="1037"/>
      <c r="AS117" s="1037"/>
      <c r="AT117" s="1038"/>
      <c r="AU117" s="956"/>
      <c r="AV117" s="957"/>
      <c r="AW117" s="957"/>
      <c r="AX117" s="957"/>
      <c r="AY117" s="957"/>
      <c r="AZ117" s="1023" t="s">
        <v>467</v>
      </c>
      <c r="BA117" s="1024"/>
      <c r="BB117" s="1024"/>
      <c r="BC117" s="1024"/>
      <c r="BD117" s="1024"/>
      <c r="BE117" s="1024"/>
      <c r="BF117" s="1024"/>
      <c r="BG117" s="1024"/>
      <c r="BH117" s="1024"/>
      <c r="BI117" s="1024"/>
      <c r="BJ117" s="1024"/>
      <c r="BK117" s="1024"/>
      <c r="BL117" s="1024"/>
      <c r="BM117" s="1024"/>
      <c r="BN117" s="1024"/>
      <c r="BO117" s="1024"/>
      <c r="BP117" s="1025"/>
      <c r="BQ117" s="975" t="s">
        <v>451</v>
      </c>
      <c r="BR117" s="976"/>
      <c r="BS117" s="976"/>
      <c r="BT117" s="976"/>
      <c r="BU117" s="976"/>
      <c r="BV117" s="976" t="s">
        <v>447</v>
      </c>
      <c r="BW117" s="976"/>
      <c r="BX117" s="976"/>
      <c r="BY117" s="976"/>
      <c r="BZ117" s="976"/>
      <c r="CA117" s="976" t="s">
        <v>455</v>
      </c>
      <c r="CB117" s="976"/>
      <c r="CC117" s="976"/>
      <c r="CD117" s="976"/>
      <c r="CE117" s="976"/>
      <c r="CF117" s="970" t="s">
        <v>450</v>
      </c>
      <c r="CG117" s="971"/>
      <c r="CH117" s="971"/>
      <c r="CI117" s="971"/>
      <c r="CJ117" s="971"/>
      <c r="CK117" s="1001"/>
      <c r="CL117" s="1002"/>
      <c r="CM117" s="972" t="s">
        <v>468</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414</v>
      </c>
      <c r="DH117" s="1015"/>
      <c r="DI117" s="1015"/>
      <c r="DJ117" s="1015"/>
      <c r="DK117" s="1016"/>
      <c r="DL117" s="1017" t="s">
        <v>456</v>
      </c>
      <c r="DM117" s="1015"/>
      <c r="DN117" s="1015"/>
      <c r="DO117" s="1015"/>
      <c r="DP117" s="1016"/>
      <c r="DQ117" s="1017" t="s">
        <v>447</v>
      </c>
      <c r="DR117" s="1015"/>
      <c r="DS117" s="1015"/>
      <c r="DT117" s="1015"/>
      <c r="DU117" s="1016"/>
      <c r="DV117" s="1018" t="s">
        <v>469</v>
      </c>
      <c r="DW117" s="1019"/>
      <c r="DX117" s="1019"/>
      <c r="DY117" s="1019"/>
      <c r="DZ117" s="1020"/>
    </row>
    <row r="118" spans="1:130" s="247" customFormat="1" ht="26.25" customHeight="1" x14ac:dyDescent="0.15">
      <c r="A118" s="960" t="s">
        <v>433</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431</v>
      </c>
      <c r="AB118" s="941"/>
      <c r="AC118" s="941"/>
      <c r="AD118" s="941"/>
      <c r="AE118" s="942"/>
      <c r="AF118" s="940" t="s">
        <v>307</v>
      </c>
      <c r="AG118" s="941"/>
      <c r="AH118" s="941"/>
      <c r="AI118" s="941"/>
      <c r="AJ118" s="942"/>
      <c r="AK118" s="940" t="s">
        <v>306</v>
      </c>
      <c r="AL118" s="941"/>
      <c r="AM118" s="941"/>
      <c r="AN118" s="941"/>
      <c r="AO118" s="942"/>
      <c r="AP118" s="1027" t="s">
        <v>432</v>
      </c>
      <c r="AQ118" s="1028"/>
      <c r="AR118" s="1028"/>
      <c r="AS118" s="1028"/>
      <c r="AT118" s="1029"/>
      <c r="AU118" s="956"/>
      <c r="AV118" s="957"/>
      <c r="AW118" s="957"/>
      <c r="AX118" s="957"/>
      <c r="AY118" s="957"/>
      <c r="AZ118" s="1030" t="s">
        <v>470</v>
      </c>
      <c r="BA118" s="1021"/>
      <c r="BB118" s="1021"/>
      <c r="BC118" s="1021"/>
      <c r="BD118" s="1021"/>
      <c r="BE118" s="1021"/>
      <c r="BF118" s="1021"/>
      <c r="BG118" s="1021"/>
      <c r="BH118" s="1021"/>
      <c r="BI118" s="1021"/>
      <c r="BJ118" s="1021"/>
      <c r="BK118" s="1021"/>
      <c r="BL118" s="1021"/>
      <c r="BM118" s="1021"/>
      <c r="BN118" s="1021"/>
      <c r="BO118" s="1021"/>
      <c r="BP118" s="1022"/>
      <c r="BQ118" s="1053" t="s">
        <v>471</v>
      </c>
      <c r="BR118" s="1054"/>
      <c r="BS118" s="1054"/>
      <c r="BT118" s="1054"/>
      <c r="BU118" s="1054"/>
      <c r="BV118" s="1054" t="s">
        <v>447</v>
      </c>
      <c r="BW118" s="1054"/>
      <c r="BX118" s="1054"/>
      <c r="BY118" s="1054"/>
      <c r="BZ118" s="1054"/>
      <c r="CA118" s="1054" t="s">
        <v>450</v>
      </c>
      <c r="CB118" s="1054"/>
      <c r="CC118" s="1054"/>
      <c r="CD118" s="1054"/>
      <c r="CE118" s="1054"/>
      <c r="CF118" s="970" t="s">
        <v>456</v>
      </c>
      <c r="CG118" s="971"/>
      <c r="CH118" s="971"/>
      <c r="CI118" s="971"/>
      <c r="CJ118" s="971"/>
      <c r="CK118" s="1001"/>
      <c r="CL118" s="1002"/>
      <c r="CM118" s="972" t="s">
        <v>472</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450</v>
      </c>
      <c r="DH118" s="1015"/>
      <c r="DI118" s="1015"/>
      <c r="DJ118" s="1015"/>
      <c r="DK118" s="1016"/>
      <c r="DL118" s="1017" t="s">
        <v>451</v>
      </c>
      <c r="DM118" s="1015"/>
      <c r="DN118" s="1015"/>
      <c r="DO118" s="1015"/>
      <c r="DP118" s="1016"/>
      <c r="DQ118" s="1017" t="s">
        <v>451</v>
      </c>
      <c r="DR118" s="1015"/>
      <c r="DS118" s="1015"/>
      <c r="DT118" s="1015"/>
      <c r="DU118" s="1016"/>
      <c r="DV118" s="1018" t="s">
        <v>446</v>
      </c>
      <c r="DW118" s="1019"/>
      <c r="DX118" s="1019"/>
      <c r="DY118" s="1019"/>
      <c r="DZ118" s="1020"/>
    </row>
    <row r="119" spans="1:130" s="247" customFormat="1" ht="26.25" customHeight="1" x14ac:dyDescent="0.15">
      <c r="A119" s="1114" t="s">
        <v>436</v>
      </c>
      <c r="B119" s="1000"/>
      <c r="C119" s="979" t="s">
        <v>437</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v>22596</v>
      </c>
      <c r="AB119" s="948"/>
      <c r="AC119" s="948"/>
      <c r="AD119" s="948"/>
      <c r="AE119" s="949"/>
      <c r="AF119" s="950">
        <v>22596</v>
      </c>
      <c r="AG119" s="948"/>
      <c r="AH119" s="948"/>
      <c r="AI119" s="948"/>
      <c r="AJ119" s="949"/>
      <c r="AK119" s="950">
        <v>22596</v>
      </c>
      <c r="AL119" s="948"/>
      <c r="AM119" s="948"/>
      <c r="AN119" s="948"/>
      <c r="AO119" s="949"/>
      <c r="AP119" s="951">
        <v>0.1</v>
      </c>
      <c r="AQ119" s="952"/>
      <c r="AR119" s="952"/>
      <c r="AS119" s="952"/>
      <c r="AT119" s="953"/>
      <c r="AU119" s="958"/>
      <c r="AV119" s="959"/>
      <c r="AW119" s="959"/>
      <c r="AX119" s="959"/>
      <c r="AY119" s="959"/>
      <c r="AZ119" s="278" t="s">
        <v>187</v>
      </c>
      <c r="BA119" s="278"/>
      <c r="BB119" s="278"/>
      <c r="BC119" s="278"/>
      <c r="BD119" s="278"/>
      <c r="BE119" s="278"/>
      <c r="BF119" s="278"/>
      <c r="BG119" s="278"/>
      <c r="BH119" s="278"/>
      <c r="BI119" s="278"/>
      <c r="BJ119" s="278"/>
      <c r="BK119" s="278"/>
      <c r="BL119" s="278"/>
      <c r="BM119" s="278"/>
      <c r="BN119" s="278"/>
      <c r="BO119" s="1031" t="s">
        <v>473</v>
      </c>
      <c r="BP119" s="1062"/>
      <c r="BQ119" s="1053">
        <v>104352229</v>
      </c>
      <c r="BR119" s="1054"/>
      <c r="BS119" s="1054"/>
      <c r="BT119" s="1054"/>
      <c r="BU119" s="1054"/>
      <c r="BV119" s="1054">
        <v>99510274</v>
      </c>
      <c r="BW119" s="1054"/>
      <c r="BX119" s="1054"/>
      <c r="BY119" s="1054"/>
      <c r="BZ119" s="1054"/>
      <c r="CA119" s="1054">
        <v>96610516</v>
      </c>
      <c r="CB119" s="1054"/>
      <c r="CC119" s="1054"/>
      <c r="CD119" s="1054"/>
      <c r="CE119" s="1054"/>
      <c r="CF119" s="1055"/>
      <c r="CG119" s="1056"/>
      <c r="CH119" s="1056"/>
      <c r="CI119" s="1056"/>
      <c r="CJ119" s="1057"/>
      <c r="CK119" s="1003"/>
      <c r="CL119" s="1004"/>
      <c r="CM119" s="1058" t="s">
        <v>474</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v>112621</v>
      </c>
      <c r="DH119" s="1040"/>
      <c r="DI119" s="1040"/>
      <c r="DJ119" s="1040"/>
      <c r="DK119" s="1041"/>
      <c r="DL119" s="1039">
        <v>105064</v>
      </c>
      <c r="DM119" s="1040"/>
      <c r="DN119" s="1040"/>
      <c r="DO119" s="1040"/>
      <c r="DP119" s="1041"/>
      <c r="DQ119" s="1039">
        <v>97244</v>
      </c>
      <c r="DR119" s="1040"/>
      <c r="DS119" s="1040"/>
      <c r="DT119" s="1040"/>
      <c r="DU119" s="1041"/>
      <c r="DV119" s="1042">
        <v>0.5</v>
      </c>
      <c r="DW119" s="1043"/>
      <c r="DX119" s="1043"/>
      <c r="DY119" s="1043"/>
      <c r="DZ119" s="1044"/>
    </row>
    <row r="120" spans="1:130" s="247" customFormat="1" ht="26.25" customHeight="1" x14ac:dyDescent="0.15">
      <c r="A120" s="1115"/>
      <c r="B120" s="1002"/>
      <c r="C120" s="972" t="s">
        <v>441</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451</v>
      </c>
      <c r="AB120" s="1015"/>
      <c r="AC120" s="1015"/>
      <c r="AD120" s="1015"/>
      <c r="AE120" s="1016"/>
      <c r="AF120" s="1017" t="s">
        <v>451</v>
      </c>
      <c r="AG120" s="1015"/>
      <c r="AH120" s="1015"/>
      <c r="AI120" s="1015"/>
      <c r="AJ120" s="1016"/>
      <c r="AK120" s="1017" t="s">
        <v>446</v>
      </c>
      <c r="AL120" s="1015"/>
      <c r="AM120" s="1015"/>
      <c r="AN120" s="1015"/>
      <c r="AO120" s="1016"/>
      <c r="AP120" s="1018" t="s">
        <v>450</v>
      </c>
      <c r="AQ120" s="1019"/>
      <c r="AR120" s="1019"/>
      <c r="AS120" s="1019"/>
      <c r="AT120" s="1020"/>
      <c r="AU120" s="1045" t="s">
        <v>475</v>
      </c>
      <c r="AV120" s="1046"/>
      <c r="AW120" s="1046"/>
      <c r="AX120" s="1046"/>
      <c r="AY120" s="1047"/>
      <c r="AZ120" s="996" t="s">
        <v>476</v>
      </c>
      <c r="BA120" s="945"/>
      <c r="BB120" s="945"/>
      <c r="BC120" s="945"/>
      <c r="BD120" s="945"/>
      <c r="BE120" s="945"/>
      <c r="BF120" s="945"/>
      <c r="BG120" s="945"/>
      <c r="BH120" s="945"/>
      <c r="BI120" s="945"/>
      <c r="BJ120" s="945"/>
      <c r="BK120" s="945"/>
      <c r="BL120" s="945"/>
      <c r="BM120" s="945"/>
      <c r="BN120" s="945"/>
      <c r="BO120" s="945"/>
      <c r="BP120" s="946"/>
      <c r="BQ120" s="982">
        <v>11497462</v>
      </c>
      <c r="BR120" s="983"/>
      <c r="BS120" s="983"/>
      <c r="BT120" s="983"/>
      <c r="BU120" s="983"/>
      <c r="BV120" s="983">
        <v>29836474</v>
      </c>
      <c r="BW120" s="983"/>
      <c r="BX120" s="983"/>
      <c r="BY120" s="983"/>
      <c r="BZ120" s="983"/>
      <c r="CA120" s="983">
        <v>19219942</v>
      </c>
      <c r="CB120" s="983"/>
      <c r="CC120" s="983"/>
      <c r="CD120" s="983"/>
      <c r="CE120" s="983"/>
      <c r="CF120" s="997">
        <v>96</v>
      </c>
      <c r="CG120" s="998"/>
      <c r="CH120" s="998"/>
      <c r="CI120" s="998"/>
      <c r="CJ120" s="998"/>
      <c r="CK120" s="1063" t="s">
        <v>477</v>
      </c>
      <c r="CL120" s="1064"/>
      <c r="CM120" s="1064"/>
      <c r="CN120" s="1064"/>
      <c r="CO120" s="1065"/>
      <c r="CP120" s="1071" t="s">
        <v>478</v>
      </c>
      <c r="CQ120" s="1072"/>
      <c r="CR120" s="1072"/>
      <c r="CS120" s="1072"/>
      <c r="CT120" s="1072"/>
      <c r="CU120" s="1072"/>
      <c r="CV120" s="1072"/>
      <c r="CW120" s="1072"/>
      <c r="CX120" s="1072"/>
      <c r="CY120" s="1072"/>
      <c r="CZ120" s="1072"/>
      <c r="DA120" s="1072"/>
      <c r="DB120" s="1072"/>
      <c r="DC120" s="1072"/>
      <c r="DD120" s="1072"/>
      <c r="DE120" s="1072"/>
      <c r="DF120" s="1073"/>
      <c r="DG120" s="982">
        <v>17857755</v>
      </c>
      <c r="DH120" s="983"/>
      <c r="DI120" s="983"/>
      <c r="DJ120" s="983"/>
      <c r="DK120" s="983"/>
      <c r="DL120" s="983">
        <v>17327855</v>
      </c>
      <c r="DM120" s="983"/>
      <c r="DN120" s="983"/>
      <c r="DO120" s="983"/>
      <c r="DP120" s="983"/>
      <c r="DQ120" s="983">
        <v>16873032</v>
      </c>
      <c r="DR120" s="983"/>
      <c r="DS120" s="983"/>
      <c r="DT120" s="983"/>
      <c r="DU120" s="983"/>
      <c r="DV120" s="984">
        <v>84.2</v>
      </c>
      <c r="DW120" s="984"/>
      <c r="DX120" s="984"/>
      <c r="DY120" s="984"/>
      <c r="DZ120" s="985"/>
    </row>
    <row r="121" spans="1:130" s="247" customFormat="1" ht="26.25" customHeight="1" x14ac:dyDescent="0.15">
      <c r="A121" s="1115"/>
      <c r="B121" s="1002"/>
      <c r="C121" s="1023" t="s">
        <v>479</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447</v>
      </c>
      <c r="AB121" s="1015"/>
      <c r="AC121" s="1015"/>
      <c r="AD121" s="1015"/>
      <c r="AE121" s="1016"/>
      <c r="AF121" s="1017" t="s">
        <v>414</v>
      </c>
      <c r="AG121" s="1015"/>
      <c r="AH121" s="1015"/>
      <c r="AI121" s="1015"/>
      <c r="AJ121" s="1016"/>
      <c r="AK121" s="1017" t="s">
        <v>451</v>
      </c>
      <c r="AL121" s="1015"/>
      <c r="AM121" s="1015"/>
      <c r="AN121" s="1015"/>
      <c r="AO121" s="1016"/>
      <c r="AP121" s="1018" t="s">
        <v>469</v>
      </c>
      <c r="AQ121" s="1019"/>
      <c r="AR121" s="1019"/>
      <c r="AS121" s="1019"/>
      <c r="AT121" s="1020"/>
      <c r="AU121" s="1048"/>
      <c r="AV121" s="1049"/>
      <c r="AW121" s="1049"/>
      <c r="AX121" s="1049"/>
      <c r="AY121" s="1050"/>
      <c r="AZ121" s="1005" t="s">
        <v>480</v>
      </c>
      <c r="BA121" s="1006"/>
      <c r="BB121" s="1006"/>
      <c r="BC121" s="1006"/>
      <c r="BD121" s="1006"/>
      <c r="BE121" s="1006"/>
      <c r="BF121" s="1006"/>
      <c r="BG121" s="1006"/>
      <c r="BH121" s="1006"/>
      <c r="BI121" s="1006"/>
      <c r="BJ121" s="1006"/>
      <c r="BK121" s="1006"/>
      <c r="BL121" s="1006"/>
      <c r="BM121" s="1006"/>
      <c r="BN121" s="1006"/>
      <c r="BO121" s="1006"/>
      <c r="BP121" s="1007"/>
      <c r="BQ121" s="975">
        <v>22256417</v>
      </c>
      <c r="BR121" s="976"/>
      <c r="BS121" s="976"/>
      <c r="BT121" s="976"/>
      <c r="BU121" s="976"/>
      <c r="BV121" s="976">
        <v>21414414</v>
      </c>
      <c r="BW121" s="976"/>
      <c r="BX121" s="976"/>
      <c r="BY121" s="976"/>
      <c r="BZ121" s="976"/>
      <c r="CA121" s="976">
        <v>21171843</v>
      </c>
      <c r="CB121" s="976"/>
      <c r="CC121" s="976"/>
      <c r="CD121" s="976"/>
      <c r="CE121" s="976"/>
      <c r="CF121" s="970">
        <v>105.7</v>
      </c>
      <c r="CG121" s="971"/>
      <c r="CH121" s="971"/>
      <c r="CI121" s="971"/>
      <c r="CJ121" s="971"/>
      <c r="CK121" s="1066"/>
      <c r="CL121" s="1067"/>
      <c r="CM121" s="1067"/>
      <c r="CN121" s="1067"/>
      <c r="CO121" s="1068"/>
      <c r="CP121" s="1076" t="s">
        <v>481</v>
      </c>
      <c r="CQ121" s="1077"/>
      <c r="CR121" s="1077"/>
      <c r="CS121" s="1077"/>
      <c r="CT121" s="1077"/>
      <c r="CU121" s="1077"/>
      <c r="CV121" s="1077"/>
      <c r="CW121" s="1077"/>
      <c r="CX121" s="1077"/>
      <c r="CY121" s="1077"/>
      <c r="CZ121" s="1077"/>
      <c r="DA121" s="1077"/>
      <c r="DB121" s="1077"/>
      <c r="DC121" s="1077"/>
      <c r="DD121" s="1077"/>
      <c r="DE121" s="1077"/>
      <c r="DF121" s="1078"/>
      <c r="DG121" s="975" t="s">
        <v>414</v>
      </c>
      <c r="DH121" s="976"/>
      <c r="DI121" s="976"/>
      <c r="DJ121" s="976"/>
      <c r="DK121" s="976"/>
      <c r="DL121" s="976" t="s">
        <v>447</v>
      </c>
      <c r="DM121" s="976"/>
      <c r="DN121" s="976"/>
      <c r="DO121" s="976"/>
      <c r="DP121" s="976"/>
      <c r="DQ121" s="976" t="s">
        <v>450</v>
      </c>
      <c r="DR121" s="976"/>
      <c r="DS121" s="976"/>
      <c r="DT121" s="976"/>
      <c r="DU121" s="976"/>
      <c r="DV121" s="977" t="s">
        <v>450</v>
      </c>
      <c r="DW121" s="977"/>
      <c r="DX121" s="977"/>
      <c r="DY121" s="977"/>
      <c r="DZ121" s="978"/>
    </row>
    <row r="122" spans="1:130" s="247" customFormat="1" ht="26.25" customHeight="1" x14ac:dyDescent="0.15">
      <c r="A122" s="1115"/>
      <c r="B122" s="1002"/>
      <c r="C122" s="972" t="s">
        <v>459</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451</v>
      </c>
      <c r="AB122" s="1015"/>
      <c r="AC122" s="1015"/>
      <c r="AD122" s="1015"/>
      <c r="AE122" s="1016"/>
      <c r="AF122" s="1017" t="s">
        <v>447</v>
      </c>
      <c r="AG122" s="1015"/>
      <c r="AH122" s="1015"/>
      <c r="AI122" s="1015"/>
      <c r="AJ122" s="1016"/>
      <c r="AK122" s="1017" t="s">
        <v>451</v>
      </c>
      <c r="AL122" s="1015"/>
      <c r="AM122" s="1015"/>
      <c r="AN122" s="1015"/>
      <c r="AO122" s="1016"/>
      <c r="AP122" s="1018" t="s">
        <v>450</v>
      </c>
      <c r="AQ122" s="1019"/>
      <c r="AR122" s="1019"/>
      <c r="AS122" s="1019"/>
      <c r="AT122" s="1020"/>
      <c r="AU122" s="1048"/>
      <c r="AV122" s="1049"/>
      <c r="AW122" s="1049"/>
      <c r="AX122" s="1049"/>
      <c r="AY122" s="1050"/>
      <c r="AZ122" s="1030" t="s">
        <v>482</v>
      </c>
      <c r="BA122" s="1021"/>
      <c r="BB122" s="1021"/>
      <c r="BC122" s="1021"/>
      <c r="BD122" s="1021"/>
      <c r="BE122" s="1021"/>
      <c r="BF122" s="1021"/>
      <c r="BG122" s="1021"/>
      <c r="BH122" s="1021"/>
      <c r="BI122" s="1021"/>
      <c r="BJ122" s="1021"/>
      <c r="BK122" s="1021"/>
      <c r="BL122" s="1021"/>
      <c r="BM122" s="1021"/>
      <c r="BN122" s="1021"/>
      <c r="BO122" s="1021"/>
      <c r="BP122" s="1022"/>
      <c r="BQ122" s="1053">
        <v>41664116</v>
      </c>
      <c r="BR122" s="1054"/>
      <c r="BS122" s="1054"/>
      <c r="BT122" s="1054"/>
      <c r="BU122" s="1054"/>
      <c r="BV122" s="1054">
        <v>41292663</v>
      </c>
      <c r="BW122" s="1054"/>
      <c r="BX122" s="1054"/>
      <c r="BY122" s="1054"/>
      <c r="BZ122" s="1054"/>
      <c r="CA122" s="1054">
        <v>40326824</v>
      </c>
      <c r="CB122" s="1054"/>
      <c r="CC122" s="1054"/>
      <c r="CD122" s="1054"/>
      <c r="CE122" s="1054"/>
      <c r="CF122" s="1074">
        <v>201.3</v>
      </c>
      <c r="CG122" s="1075"/>
      <c r="CH122" s="1075"/>
      <c r="CI122" s="1075"/>
      <c r="CJ122" s="1075"/>
      <c r="CK122" s="1066"/>
      <c r="CL122" s="1067"/>
      <c r="CM122" s="1067"/>
      <c r="CN122" s="1067"/>
      <c r="CO122" s="1068"/>
      <c r="CP122" s="1076" t="s">
        <v>483</v>
      </c>
      <c r="CQ122" s="1077"/>
      <c r="CR122" s="1077"/>
      <c r="CS122" s="1077"/>
      <c r="CT122" s="1077"/>
      <c r="CU122" s="1077"/>
      <c r="CV122" s="1077"/>
      <c r="CW122" s="1077"/>
      <c r="CX122" s="1077"/>
      <c r="CY122" s="1077"/>
      <c r="CZ122" s="1077"/>
      <c r="DA122" s="1077"/>
      <c r="DB122" s="1077"/>
      <c r="DC122" s="1077"/>
      <c r="DD122" s="1077"/>
      <c r="DE122" s="1077"/>
      <c r="DF122" s="1078"/>
      <c r="DG122" s="975" t="s">
        <v>469</v>
      </c>
      <c r="DH122" s="976"/>
      <c r="DI122" s="976"/>
      <c r="DJ122" s="976"/>
      <c r="DK122" s="976"/>
      <c r="DL122" s="976" t="s">
        <v>451</v>
      </c>
      <c r="DM122" s="976"/>
      <c r="DN122" s="976"/>
      <c r="DO122" s="976"/>
      <c r="DP122" s="976"/>
      <c r="DQ122" s="976" t="s">
        <v>484</v>
      </c>
      <c r="DR122" s="976"/>
      <c r="DS122" s="976"/>
      <c r="DT122" s="976"/>
      <c r="DU122" s="976"/>
      <c r="DV122" s="977" t="s">
        <v>451</v>
      </c>
      <c r="DW122" s="977"/>
      <c r="DX122" s="977"/>
      <c r="DY122" s="977"/>
      <c r="DZ122" s="978"/>
    </row>
    <row r="123" spans="1:130" s="247" customFormat="1" ht="26.25" customHeight="1" x14ac:dyDescent="0.15">
      <c r="A123" s="1115"/>
      <c r="B123" s="1002"/>
      <c r="C123" s="972" t="s">
        <v>465</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484</v>
      </c>
      <c r="AB123" s="1015"/>
      <c r="AC123" s="1015"/>
      <c r="AD123" s="1015"/>
      <c r="AE123" s="1016"/>
      <c r="AF123" s="1017" t="s">
        <v>414</v>
      </c>
      <c r="AG123" s="1015"/>
      <c r="AH123" s="1015"/>
      <c r="AI123" s="1015"/>
      <c r="AJ123" s="1016"/>
      <c r="AK123" s="1017" t="s">
        <v>469</v>
      </c>
      <c r="AL123" s="1015"/>
      <c r="AM123" s="1015"/>
      <c r="AN123" s="1015"/>
      <c r="AO123" s="1016"/>
      <c r="AP123" s="1018" t="s">
        <v>450</v>
      </c>
      <c r="AQ123" s="1019"/>
      <c r="AR123" s="1019"/>
      <c r="AS123" s="1019"/>
      <c r="AT123" s="1020"/>
      <c r="AU123" s="1051"/>
      <c r="AV123" s="1052"/>
      <c r="AW123" s="1052"/>
      <c r="AX123" s="1052"/>
      <c r="AY123" s="1052"/>
      <c r="AZ123" s="278" t="s">
        <v>187</v>
      </c>
      <c r="BA123" s="278"/>
      <c r="BB123" s="278"/>
      <c r="BC123" s="278"/>
      <c r="BD123" s="278"/>
      <c r="BE123" s="278"/>
      <c r="BF123" s="278"/>
      <c r="BG123" s="278"/>
      <c r="BH123" s="278"/>
      <c r="BI123" s="278"/>
      <c r="BJ123" s="278"/>
      <c r="BK123" s="278"/>
      <c r="BL123" s="278"/>
      <c r="BM123" s="278"/>
      <c r="BN123" s="278"/>
      <c r="BO123" s="1031" t="s">
        <v>485</v>
      </c>
      <c r="BP123" s="1062"/>
      <c r="BQ123" s="1121">
        <v>75417995</v>
      </c>
      <c r="BR123" s="1122"/>
      <c r="BS123" s="1122"/>
      <c r="BT123" s="1122"/>
      <c r="BU123" s="1122"/>
      <c r="BV123" s="1122">
        <v>92543551</v>
      </c>
      <c r="BW123" s="1122"/>
      <c r="BX123" s="1122"/>
      <c r="BY123" s="1122"/>
      <c r="BZ123" s="1122"/>
      <c r="CA123" s="1122">
        <v>80718609</v>
      </c>
      <c r="CB123" s="1122"/>
      <c r="CC123" s="1122"/>
      <c r="CD123" s="1122"/>
      <c r="CE123" s="1122"/>
      <c r="CF123" s="1055"/>
      <c r="CG123" s="1056"/>
      <c r="CH123" s="1056"/>
      <c r="CI123" s="1056"/>
      <c r="CJ123" s="1057"/>
      <c r="CK123" s="1066"/>
      <c r="CL123" s="1067"/>
      <c r="CM123" s="1067"/>
      <c r="CN123" s="1067"/>
      <c r="CO123" s="1068"/>
      <c r="CP123" s="1076" t="s">
        <v>486</v>
      </c>
      <c r="CQ123" s="1077"/>
      <c r="CR123" s="1077"/>
      <c r="CS123" s="1077"/>
      <c r="CT123" s="1077"/>
      <c r="CU123" s="1077"/>
      <c r="CV123" s="1077"/>
      <c r="CW123" s="1077"/>
      <c r="CX123" s="1077"/>
      <c r="CY123" s="1077"/>
      <c r="CZ123" s="1077"/>
      <c r="DA123" s="1077"/>
      <c r="DB123" s="1077"/>
      <c r="DC123" s="1077"/>
      <c r="DD123" s="1077"/>
      <c r="DE123" s="1077"/>
      <c r="DF123" s="1078"/>
      <c r="DG123" s="1014" t="s">
        <v>484</v>
      </c>
      <c r="DH123" s="1015"/>
      <c r="DI123" s="1015"/>
      <c r="DJ123" s="1015"/>
      <c r="DK123" s="1016"/>
      <c r="DL123" s="1017" t="s">
        <v>456</v>
      </c>
      <c r="DM123" s="1015"/>
      <c r="DN123" s="1015"/>
      <c r="DO123" s="1015"/>
      <c r="DP123" s="1016"/>
      <c r="DQ123" s="1017" t="s">
        <v>446</v>
      </c>
      <c r="DR123" s="1015"/>
      <c r="DS123" s="1015"/>
      <c r="DT123" s="1015"/>
      <c r="DU123" s="1016"/>
      <c r="DV123" s="1018" t="s">
        <v>446</v>
      </c>
      <c r="DW123" s="1019"/>
      <c r="DX123" s="1019"/>
      <c r="DY123" s="1019"/>
      <c r="DZ123" s="1020"/>
    </row>
    <row r="124" spans="1:130" s="247" customFormat="1" ht="26.25" customHeight="1" thickBot="1" x14ac:dyDescent="0.2">
      <c r="A124" s="1115"/>
      <c r="B124" s="1002"/>
      <c r="C124" s="972" t="s">
        <v>468</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451</v>
      </c>
      <c r="AB124" s="1015"/>
      <c r="AC124" s="1015"/>
      <c r="AD124" s="1015"/>
      <c r="AE124" s="1016"/>
      <c r="AF124" s="1017" t="s">
        <v>484</v>
      </c>
      <c r="AG124" s="1015"/>
      <c r="AH124" s="1015"/>
      <c r="AI124" s="1015"/>
      <c r="AJ124" s="1016"/>
      <c r="AK124" s="1017" t="s">
        <v>447</v>
      </c>
      <c r="AL124" s="1015"/>
      <c r="AM124" s="1015"/>
      <c r="AN124" s="1015"/>
      <c r="AO124" s="1016"/>
      <c r="AP124" s="1018" t="s">
        <v>450</v>
      </c>
      <c r="AQ124" s="1019"/>
      <c r="AR124" s="1019"/>
      <c r="AS124" s="1019"/>
      <c r="AT124" s="1020"/>
      <c r="AU124" s="1117" t="s">
        <v>487</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149.1</v>
      </c>
      <c r="BR124" s="1084"/>
      <c r="BS124" s="1084"/>
      <c r="BT124" s="1084"/>
      <c r="BU124" s="1084"/>
      <c r="BV124" s="1084">
        <v>35.700000000000003</v>
      </c>
      <c r="BW124" s="1084"/>
      <c r="BX124" s="1084"/>
      <c r="BY124" s="1084"/>
      <c r="BZ124" s="1084"/>
      <c r="CA124" s="1084">
        <v>79.3</v>
      </c>
      <c r="CB124" s="1084"/>
      <c r="CC124" s="1084"/>
      <c r="CD124" s="1084"/>
      <c r="CE124" s="1084"/>
      <c r="CF124" s="1085"/>
      <c r="CG124" s="1086"/>
      <c r="CH124" s="1086"/>
      <c r="CI124" s="1086"/>
      <c r="CJ124" s="1087"/>
      <c r="CK124" s="1069"/>
      <c r="CL124" s="1069"/>
      <c r="CM124" s="1069"/>
      <c r="CN124" s="1069"/>
      <c r="CO124" s="1070"/>
      <c r="CP124" s="1076" t="s">
        <v>488</v>
      </c>
      <c r="CQ124" s="1077"/>
      <c r="CR124" s="1077"/>
      <c r="CS124" s="1077"/>
      <c r="CT124" s="1077"/>
      <c r="CU124" s="1077"/>
      <c r="CV124" s="1077"/>
      <c r="CW124" s="1077"/>
      <c r="CX124" s="1077"/>
      <c r="CY124" s="1077"/>
      <c r="CZ124" s="1077"/>
      <c r="DA124" s="1077"/>
      <c r="DB124" s="1077"/>
      <c r="DC124" s="1077"/>
      <c r="DD124" s="1077"/>
      <c r="DE124" s="1077"/>
      <c r="DF124" s="1078"/>
      <c r="DG124" s="1061" t="s">
        <v>456</v>
      </c>
      <c r="DH124" s="1040"/>
      <c r="DI124" s="1040"/>
      <c r="DJ124" s="1040"/>
      <c r="DK124" s="1041"/>
      <c r="DL124" s="1039" t="s">
        <v>446</v>
      </c>
      <c r="DM124" s="1040"/>
      <c r="DN124" s="1040"/>
      <c r="DO124" s="1040"/>
      <c r="DP124" s="1041"/>
      <c r="DQ124" s="1039" t="s">
        <v>447</v>
      </c>
      <c r="DR124" s="1040"/>
      <c r="DS124" s="1040"/>
      <c r="DT124" s="1040"/>
      <c r="DU124" s="1041"/>
      <c r="DV124" s="1042" t="s">
        <v>456</v>
      </c>
      <c r="DW124" s="1043"/>
      <c r="DX124" s="1043"/>
      <c r="DY124" s="1043"/>
      <c r="DZ124" s="1044"/>
    </row>
    <row r="125" spans="1:130" s="247" customFormat="1" ht="26.25" customHeight="1" x14ac:dyDescent="0.15">
      <c r="A125" s="1115"/>
      <c r="B125" s="1002"/>
      <c r="C125" s="972" t="s">
        <v>472</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451</v>
      </c>
      <c r="AB125" s="1015"/>
      <c r="AC125" s="1015"/>
      <c r="AD125" s="1015"/>
      <c r="AE125" s="1016"/>
      <c r="AF125" s="1017" t="s">
        <v>471</v>
      </c>
      <c r="AG125" s="1015"/>
      <c r="AH125" s="1015"/>
      <c r="AI125" s="1015"/>
      <c r="AJ125" s="1016"/>
      <c r="AK125" s="1017" t="s">
        <v>450</v>
      </c>
      <c r="AL125" s="1015"/>
      <c r="AM125" s="1015"/>
      <c r="AN125" s="1015"/>
      <c r="AO125" s="1016"/>
      <c r="AP125" s="1018" t="s">
        <v>456</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489</v>
      </c>
      <c r="CL125" s="1064"/>
      <c r="CM125" s="1064"/>
      <c r="CN125" s="1064"/>
      <c r="CO125" s="1065"/>
      <c r="CP125" s="996" t="s">
        <v>490</v>
      </c>
      <c r="CQ125" s="945"/>
      <c r="CR125" s="945"/>
      <c r="CS125" s="945"/>
      <c r="CT125" s="945"/>
      <c r="CU125" s="945"/>
      <c r="CV125" s="945"/>
      <c r="CW125" s="945"/>
      <c r="CX125" s="945"/>
      <c r="CY125" s="945"/>
      <c r="CZ125" s="945"/>
      <c r="DA125" s="945"/>
      <c r="DB125" s="945"/>
      <c r="DC125" s="945"/>
      <c r="DD125" s="945"/>
      <c r="DE125" s="945"/>
      <c r="DF125" s="946"/>
      <c r="DG125" s="982" t="s">
        <v>414</v>
      </c>
      <c r="DH125" s="983"/>
      <c r="DI125" s="983"/>
      <c r="DJ125" s="983"/>
      <c r="DK125" s="983"/>
      <c r="DL125" s="983" t="s">
        <v>446</v>
      </c>
      <c r="DM125" s="983"/>
      <c r="DN125" s="983"/>
      <c r="DO125" s="983"/>
      <c r="DP125" s="983"/>
      <c r="DQ125" s="983" t="s">
        <v>447</v>
      </c>
      <c r="DR125" s="983"/>
      <c r="DS125" s="983"/>
      <c r="DT125" s="983"/>
      <c r="DU125" s="983"/>
      <c r="DV125" s="984" t="s">
        <v>447</v>
      </c>
      <c r="DW125" s="984"/>
      <c r="DX125" s="984"/>
      <c r="DY125" s="984"/>
      <c r="DZ125" s="985"/>
    </row>
    <row r="126" spans="1:130" s="247" customFormat="1" ht="26.25" customHeight="1" thickBot="1" x14ac:dyDescent="0.2">
      <c r="A126" s="1115"/>
      <c r="B126" s="1002"/>
      <c r="C126" s="972" t="s">
        <v>474</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v>7982</v>
      </c>
      <c r="AB126" s="1015"/>
      <c r="AC126" s="1015"/>
      <c r="AD126" s="1015"/>
      <c r="AE126" s="1016"/>
      <c r="AF126" s="1017">
        <v>8698</v>
      </c>
      <c r="AG126" s="1015"/>
      <c r="AH126" s="1015"/>
      <c r="AI126" s="1015"/>
      <c r="AJ126" s="1016"/>
      <c r="AK126" s="1017">
        <v>8896</v>
      </c>
      <c r="AL126" s="1015"/>
      <c r="AM126" s="1015"/>
      <c r="AN126" s="1015"/>
      <c r="AO126" s="1016"/>
      <c r="AP126" s="1018">
        <v>0</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491</v>
      </c>
      <c r="CQ126" s="1006"/>
      <c r="CR126" s="1006"/>
      <c r="CS126" s="1006"/>
      <c r="CT126" s="1006"/>
      <c r="CU126" s="1006"/>
      <c r="CV126" s="1006"/>
      <c r="CW126" s="1006"/>
      <c r="CX126" s="1006"/>
      <c r="CY126" s="1006"/>
      <c r="CZ126" s="1006"/>
      <c r="DA126" s="1006"/>
      <c r="DB126" s="1006"/>
      <c r="DC126" s="1006"/>
      <c r="DD126" s="1006"/>
      <c r="DE126" s="1006"/>
      <c r="DF126" s="1007"/>
      <c r="DG126" s="975">
        <v>2714095</v>
      </c>
      <c r="DH126" s="976"/>
      <c r="DI126" s="976"/>
      <c r="DJ126" s="976"/>
      <c r="DK126" s="976"/>
      <c r="DL126" s="976">
        <v>2358613</v>
      </c>
      <c r="DM126" s="976"/>
      <c r="DN126" s="976"/>
      <c r="DO126" s="976"/>
      <c r="DP126" s="976"/>
      <c r="DQ126" s="976">
        <v>1993523</v>
      </c>
      <c r="DR126" s="976"/>
      <c r="DS126" s="976"/>
      <c r="DT126" s="976"/>
      <c r="DU126" s="976"/>
      <c r="DV126" s="977">
        <v>10</v>
      </c>
      <c r="DW126" s="977"/>
      <c r="DX126" s="977"/>
      <c r="DY126" s="977"/>
      <c r="DZ126" s="978"/>
    </row>
    <row r="127" spans="1:130" s="247" customFormat="1" ht="26.25" customHeight="1" x14ac:dyDescent="0.15">
      <c r="A127" s="1116"/>
      <c r="B127" s="1004"/>
      <c r="C127" s="1058" t="s">
        <v>492</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446</v>
      </c>
      <c r="AB127" s="1015"/>
      <c r="AC127" s="1015"/>
      <c r="AD127" s="1015"/>
      <c r="AE127" s="1016"/>
      <c r="AF127" s="1017" t="s">
        <v>447</v>
      </c>
      <c r="AG127" s="1015"/>
      <c r="AH127" s="1015"/>
      <c r="AI127" s="1015"/>
      <c r="AJ127" s="1016"/>
      <c r="AK127" s="1017" t="s">
        <v>447</v>
      </c>
      <c r="AL127" s="1015"/>
      <c r="AM127" s="1015"/>
      <c r="AN127" s="1015"/>
      <c r="AO127" s="1016"/>
      <c r="AP127" s="1018" t="s">
        <v>484</v>
      </c>
      <c r="AQ127" s="1019"/>
      <c r="AR127" s="1019"/>
      <c r="AS127" s="1019"/>
      <c r="AT127" s="1020"/>
      <c r="AU127" s="283"/>
      <c r="AV127" s="283"/>
      <c r="AW127" s="283"/>
      <c r="AX127" s="1088" t="s">
        <v>493</v>
      </c>
      <c r="AY127" s="1089"/>
      <c r="AZ127" s="1089"/>
      <c r="BA127" s="1089"/>
      <c r="BB127" s="1089"/>
      <c r="BC127" s="1089"/>
      <c r="BD127" s="1089"/>
      <c r="BE127" s="1090"/>
      <c r="BF127" s="1091" t="s">
        <v>494</v>
      </c>
      <c r="BG127" s="1089"/>
      <c r="BH127" s="1089"/>
      <c r="BI127" s="1089"/>
      <c r="BJ127" s="1089"/>
      <c r="BK127" s="1089"/>
      <c r="BL127" s="1090"/>
      <c r="BM127" s="1091" t="s">
        <v>495</v>
      </c>
      <c r="BN127" s="1089"/>
      <c r="BO127" s="1089"/>
      <c r="BP127" s="1089"/>
      <c r="BQ127" s="1089"/>
      <c r="BR127" s="1089"/>
      <c r="BS127" s="1090"/>
      <c r="BT127" s="1091" t="s">
        <v>496</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497</v>
      </c>
      <c r="CQ127" s="1006"/>
      <c r="CR127" s="1006"/>
      <c r="CS127" s="1006"/>
      <c r="CT127" s="1006"/>
      <c r="CU127" s="1006"/>
      <c r="CV127" s="1006"/>
      <c r="CW127" s="1006"/>
      <c r="CX127" s="1006"/>
      <c r="CY127" s="1006"/>
      <c r="CZ127" s="1006"/>
      <c r="DA127" s="1006"/>
      <c r="DB127" s="1006"/>
      <c r="DC127" s="1006"/>
      <c r="DD127" s="1006"/>
      <c r="DE127" s="1006"/>
      <c r="DF127" s="1007"/>
      <c r="DG127" s="975">
        <v>1691373</v>
      </c>
      <c r="DH127" s="976"/>
      <c r="DI127" s="976"/>
      <c r="DJ127" s="976"/>
      <c r="DK127" s="976"/>
      <c r="DL127" s="976">
        <v>1466342</v>
      </c>
      <c r="DM127" s="976"/>
      <c r="DN127" s="976"/>
      <c r="DO127" s="976"/>
      <c r="DP127" s="976"/>
      <c r="DQ127" s="976">
        <v>1452435</v>
      </c>
      <c r="DR127" s="976"/>
      <c r="DS127" s="976"/>
      <c r="DT127" s="976"/>
      <c r="DU127" s="976"/>
      <c r="DV127" s="977">
        <v>7.3</v>
      </c>
      <c r="DW127" s="977"/>
      <c r="DX127" s="977"/>
      <c r="DY127" s="977"/>
      <c r="DZ127" s="978"/>
    </row>
    <row r="128" spans="1:130" s="247" customFormat="1" ht="26.25" customHeight="1" thickBot="1" x14ac:dyDescent="0.2">
      <c r="A128" s="1099" t="s">
        <v>498</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499</v>
      </c>
      <c r="X128" s="1101"/>
      <c r="Y128" s="1101"/>
      <c r="Z128" s="1102"/>
      <c r="AA128" s="1103">
        <v>2475651</v>
      </c>
      <c r="AB128" s="1104"/>
      <c r="AC128" s="1104"/>
      <c r="AD128" s="1104"/>
      <c r="AE128" s="1105"/>
      <c r="AF128" s="1106">
        <v>2390822</v>
      </c>
      <c r="AG128" s="1104"/>
      <c r="AH128" s="1104"/>
      <c r="AI128" s="1104"/>
      <c r="AJ128" s="1105"/>
      <c r="AK128" s="1106">
        <v>2297018</v>
      </c>
      <c r="AL128" s="1104"/>
      <c r="AM128" s="1104"/>
      <c r="AN128" s="1104"/>
      <c r="AO128" s="1105"/>
      <c r="AP128" s="1107"/>
      <c r="AQ128" s="1108"/>
      <c r="AR128" s="1108"/>
      <c r="AS128" s="1108"/>
      <c r="AT128" s="1109"/>
      <c r="AU128" s="283"/>
      <c r="AV128" s="283"/>
      <c r="AW128" s="283"/>
      <c r="AX128" s="944" t="s">
        <v>500</v>
      </c>
      <c r="AY128" s="945"/>
      <c r="AZ128" s="945"/>
      <c r="BA128" s="945"/>
      <c r="BB128" s="945"/>
      <c r="BC128" s="945"/>
      <c r="BD128" s="945"/>
      <c r="BE128" s="946"/>
      <c r="BF128" s="1110" t="s">
        <v>414</v>
      </c>
      <c r="BG128" s="1111"/>
      <c r="BH128" s="1111"/>
      <c r="BI128" s="1111"/>
      <c r="BJ128" s="1111"/>
      <c r="BK128" s="1111"/>
      <c r="BL128" s="1112"/>
      <c r="BM128" s="1110">
        <v>12.21</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501</v>
      </c>
      <c r="CQ128" s="1093"/>
      <c r="CR128" s="1093"/>
      <c r="CS128" s="1093"/>
      <c r="CT128" s="1093"/>
      <c r="CU128" s="1093"/>
      <c r="CV128" s="1093"/>
      <c r="CW128" s="1093"/>
      <c r="CX128" s="1093"/>
      <c r="CY128" s="1093"/>
      <c r="CZ128" s="1093"/>
      <c r="DA128" s="1093"/>
      <c r="DB128" s="1093"/>
      <c r="DC128" s="1093"/>
      <c r="DD128" s="1093"/>
      <c r="DE128" s="1093"/>
      <c r="DF128" s="1094"/>
      <c r="DG128" s="1095" t="s">
        <v>447</v>
      </c>
      <c r="DH128" s="1096"/>
      <c r="DI128" s="1096"/>
      <c r="DJ128" s="1096"/>
      <c r="DK128" s="1096"/>
      <c r="DL128" s="1096" t="s">
        <v>446</v>
      </c>
      <c r="DM128" s="1096"/>
      <c r="DN128" s="1096"/>
      <c r="DO128" s="1096"/>
      <c r="DP128" s="1096"/>
      <c r="DQ128" s="1096" t="s">
        <v>447</v>
      </c>
      <c r="DR128" s="1096"/>
      <c r="DS128" s="1096"/>
      <c r="DT128" s="1096"/>
      <c r="DU128" s="1096"/>
      <c r="DV128" s="1097" t="s">
        <v>414</v>
      </c>
      <c r="DW128" s="1097"/>
      <c r="DX128" s="1097"/>
      <c r="DY128" s="1097"/>
      <c r="DZ128" s="1098"/>
    </row>
    <row r="129" spans="1:131" s="247" customFormat="1" ht="26.25" customHeight="1" x14ac:dyDescent="0.15">
      <c r="A129" s="986" t="s">
        <v>107</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502</v>
      </c>
      <c r="X129" s="1130"/>
      <c r="Y129" s="1130"/>
      <c r="Z129" s="1131"/>
      <c r="AA129" s="1014">
        <v>22576634</v>
      </c>
      <c r="AB129" s="1015"/>
      <c r="AC129" s="1015"/>
      <c r="AD129" s="1015"/>
      <c r="AE129" s="1016"/>
      <c r="AF129" s="1017">
        <v>22660156</v>
      </c>
      <c r="AG129" s="1015"/>
      <c r="AH129" s="1015"/>
      <c r="AI129" s="1015"/>
      <c r="AJ129" s="1016"/>
      <c r="AK129" s="1017">
        <v>23272374</v>
      </c>
      <c r="AL129" s="1015"/>
      <c r="AM129" s="1015"/>
      <c r="AN129" s="1015"/>
      <c r="AO129" s="1016"/>
      <c r="AP129" s="1132"/>
      <c r="AQ129" s="1133"/>
      <c r="AR129" s="1133"/>
      <c r="AS129" s="1133"/>
      <c r="AT129" s="1134"/>
      <c r="AU129" s="285"/>
      <c r="AV129" s="285"/>
      <c r="AW129" s="285"/>
      <c r="AX129" s="1123" t="s">
        <v>503</v>
      </c>
      <c r="AY129" s="1006"/>
      <c r="AZ129" s="1006"/>
      <c r="BA129" s="1006"/>
      <c r="BB129" s="1006"/>
      <c r="BC129" s="1006"/>
      <c r="BD129" s="1006"/>
      <c r="BE129" s="1007"/>
      <c r="BF129" s="1124" t="s">
        <v>450</v>
      </c>
      <c r="BG129" s="1125"/>
      <c r="BH129" s="1125"/>
      <c r="BI129" s="1125"/>
      <c r="BJ129" s="1125"/>
      <c r="BK129" s="1125"/>
      <c r="BL129" s="1126"/>
      <c r="BM129" s="1124">
        <v>17.21</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504</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505</v>
      </c>
      <c r="X130" s="1130"/>
      <c r="Y130" s="1130"/>
      <c r="Z130" s="1131"/>
      <c r="AA130" s="1014">
        <v>3179563</v>
      </c>
      <c r="AB130" s="1015"/>
      <c r="AC130" s="1015"/>
      <c r="AD130" s="1015"/>
      <c r="AE130" s="1016"/>
      <c r="AF130" s="1017">
        <v>3176617</v>
      </c>
      <c r="AG130" s="1015"/>
      <c r="AH130" s="1015"/>
      <c r="AI130" s="1015"/>
      <c r="AJ130" s="1016"/>
      <c r="AK130" s="1017">
        <v>3241299</v>
      </c>
      <c r="AL130" s="1015"/>
      <c r="AM130" s="1015"/>
      <c r="AN130" s="1015"/>
      <c r="AO130" s="1016"/>
      <c r="AP130" s="1132"/>
      <c r="AQ130" s="1133"/>
      <c r="AR130" s="1133"/>
      <c r="AS130" s="1133"/>
      <c r="AT130" s="1134"/>
      <c r="AU130" s="285"/>
      <c r="AV130" s="285"/>
      <c r="AW130" s="285"/>
      <c r="AX130" s="1123" t="s">
        <v>506</v>
      </c>
      <c r="AY130" s="1006"/>
      <c r="AZ130" s="1006"/>
      <c r="BA130" s="1006"/>
      <c r="BB130" s="1006"/>
      <c r="BC130" s="1006"/>
      <c r="BD130" s="1006"/>
      <c r="BE130" s="1007"/>
      <c r="BF130" s="1160">
        <v>13.5</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507</v>
      </c>
      <c r="X131" s="1168"/>
      <c r="Y131" s="1168"/>
      <c r="Z131" s="1169"/>
      <c r="AA131" s="1061">
        <v>19397071</v>
      </c>
      <c r="AB131" s="1040"/>
      <c r="AC131" s="1040"/>
      <c r="AD131" s="1040"/>
      <c r="AE131" s="1041"/>
      <c r="AF131" s="1039">
        <v>19483539</v>
      </c>
      <c r="AG131" s="1040"/>
      <c r="AH131" s="1040"/>
      <c r="AI131" s="1040"/>
      <c r="AJ131" s="1041"/>
      <c r="AK131" s="1039">
        <v>20031075</v>
      </c>
      <c r="AL131" s="1040"/>
      <c r="AM131" s="1040"/>
      <c r="AN131" s="1040"/>
      <c r="AO131" s="1041"/>
      <c r="AP131" s="1170"/>
      <c r="AQ131" s="1171"/>
      <c r="AR131" s="1171"/>
      <c r="AS131" s="1171"/>
      <c r="AT131" s="1172"/>
      <c r="AU131" s="285"/>
      <c r="AV131" s="285"/>
      <c r="AW131" s="285"/>
      <c r="AX131" s="1142" t="s">
        <v>508</v>
      </c>
      <c r="AY131" s="1093"/>
      <c r="AZ131" s="1093"/>
      <c r="BA131" s="1093"/>
      <c r="BB131" s="1093"/>
      <c r="BC131" s="1093"/>
      <c r="BD131" s="1093"/>
      <c r="BE131" s="1094"/>
      <c r="BF131" s="1143">
        <v>79.3</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509</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510</v>
      </c>
      <c r="W132" s="1153"/>
      <c r="X132" s="1153"/>
      <c r="Y132" s="1153"/>
      <c r="Z132" s="1154"/>
      <c r="AA132" s="1155">
        <v>14.795878200000001</v>
      </c>
      <c r="AB132" s="1156"/>
      <c r="AC132" s="1156"/>
      <c r="AD132" s="1156"/>
      <c r="AE132" s="1157"/>
      <c r="AF132" s="1158">
        <v>14.48618755</v>
      </c>
      <c r="AG132" s="1156"/>
      <c r="AH132" s="1156"/>
      <c r="AI132" s="1156"/>
      <c r="AJ132" s="1157"/>
      <c r="AK132" s="1158">
        <v>11.46321902</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511</v>
      </c>
      <c r="W133" s="1136"/>
      <c r="X133" s="1136"/>
      <c r="Y133" s="1136"/>
      <c r="Z133" s="1137"/>
      <c r="AA133" s="1138">
        <v>18.2</v>
      </c>
      <c r="AB133" s="1139"/>
      <c r="AC133" s="1139"/>
      <c r="AD133" s="1139"/>
      <c r="AE133" s="1140"/>
      <c r="AF133" s="1138">
        <v>16</v>
      </c>
      <c r="AG133" s="1139"/>
      <c r="AH133" s="1139"/>
      <c r="AI133" s="1139"/>
      <c r="AJ133" s="1140"/>
      <c r="AK133" s="1138">
        <v>13.5</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d8zFX8mA20d/lg/BlMlWcYFm+8sg25jR+PmRaW3SjHreDZYX2CeG7PC/pLfPkugL+7p5qawPvc+Vi+e8N/OzxA==" saltValue="O0zi/bsHGxR3pJwHBub6W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mJMsv3MAL88+wJOlzUVaIfq2FJUa7D6nL7YvZ+U0aJNqhBW77BrtBSUuRlZ6rBPJgran+C8p9eOLyCcSGJ+NA==" saltValue="nH9GsdDze1xsfUGfGkxD/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rTvLvkZqbX2fm/7l9dFcgj6i7P7RT4mUerLg7URUhQaRs3lpg7T9ihW5ID8HUeCRlUCBnTP+Hv67eFw8Zipw==" saltValue="wA4JNJxT4APNZKhQVw2t4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515</v>
      </c>
      <c r="AP7" s="304"/>
      <c r="AQ7" s="305" t="s">
        <v>516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517</v>
      </c>
      <c r="AQ8" s="311" t="s">
        <v>518</v>
      </c>
      <c r="AR8" s="312" t="s">
        <v>519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520</v>
      </c>
      <c r="AL9" s="1179"/>
      <c r="AM9" s="1179"/>
      <c r="AN9" s="1180"/>
      <c r="AO9" s="313">
        <v>5379155</v>
      </c>
      <c r="AP9" s="313">
        <v>53567</v>
      </c>
      <c r="AQ9" s="314">
        <v>56868</v>
      </c>
      <c r="AR9" s="315">
        <v>-5.8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521</v>
      </c>
      <c r="AL10" s="1179"/>
      <c r="AM10" s="1179"/>
      <c r="AN10" s="1180"/>
      <c r="AO10" s="316">
        <v>147083</v>
      </c>
      <c r="AP10" s="316">
        <v>1465</v>
      </c>
      <c r="AQ10" s="317">
        <v>3674</v>
      </c>
      <c r="AR10" s="318">
        <v>-60.1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522</v>
      </c>
      <c r="AL11" s="1179"/>
      <c r="AM11" s="1179"/>
      <c r="AN11" s="1180"/>
      <c r="AO11" s="316">
        <v>968509</v>
      </c>
      <c r="AP11" s="316">
        <v>9645</v>
      </c>
      <c r="AQ11" s="317">
        <v>3477</v>
      </c>
      <c r="AR11" s="318">
        <v>177.4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523</v>
      </c>
      <c r="AL12" s="1179"/>
      <c r="AM12" s="1179"/>
      <c r="AN12" s="1180"/>
      <c r="AO12" s="316" t="s">
        <v>524</v>
      </c>
      <c r="AP12" s="316" t="s">
        <v>524</v>
      </c>
      <c r="AQ12" s="317">
        <v>579</v>
      </c>
      <c r="AR12" s="318" t="s">
        <v>524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525</v>
      </c>
      <c r="AL13" s="1179"/>
      <c r="AM13" s="1179"/>
      <c r="AN13" s="1180"/>
      <c r="AO13" s="316" t="s">
        <v>524</v>
      </c>
      <c r="AP13" s="316" t="s">
        <v>524</v>
      </c>
      <c r="AQ13" s="317">
        <v>11</v>
      </c>
      <c r="AR13" s="318" t="s">
        <v>524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526</v>
      </c>
      <c r="AL14" s="1179"/>
      <c r="AM14" s="1179"/>
      <c r="AN14" s="1180"/>
      <c r="AO14" s="316">
        <v>137246</v>
      </c>
      <c r="AP14" s="316">
        <v>1367</v>
      </c>
      <c r="AQ14" s="317">
        <v>2399</v>
      </c>
      <c r="AR14" s="318">
        <v>-43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527</v>
      </c>
      <c r="AL15" s="1179"/>
      <c r="AM15" s="1179"/>
      <c r="AN15" s="1180"/>
      <c r="AO15" s="316">
        <v>137044</v>
      </c>
      <c r="AP15" s="316">
        <v>1365</v>
      </c>
      <c r="AQ15" s="317">
        <v>1114</v>
      </c>
      <c r="AR15" s="318">
        <v>22.5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528</v>
      </c>
      <c r="AL16" s="1182"/>
      <c r="AM16" s="1182"/>
      <c r="AN16" s="1183"/>
      <c r="AO16" s="316">
        <v>-340104</v>
      </c>
      <c r="AP16" s="316">
        <v>-3387</v>
      </c>
      <c r="AQ16" s="317">
        <v>-4418</v>
      </c>
      <c r="AR16" s="318">
        <v>-23.3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187</v>
      </c>
      <c r="AL17" s="1182"/>
      <c r="AM17" s="1182"/>
      <c r="AN17" s="1183"/>
      <c r="AO17" s="316">
        <v>6428933</v>
      </c>
      <c r="AP17" s="316">
        <v>64020</v>
      </c>
      <c r="AQ17" s="317">
        <v>63704</v>
      </c>
      <c r="AR17" s="318">
        <v>0.5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530</v>
      </c>
      <c r="AP20" s="324" t="s">
        <v>531</v>
      </c>
      <c r="AQ20" s="325" t="s">
        <v>532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533</v>
      </c>
      <c r="AL21" s="1174"/>
      <c r="AM21" s="1174"/>
      <c r="AN21" s="1175"/>
      <c r="AO21" s="328">
        <v>4.99</v>
      </c>
      <c r="AP21" s="329">
        <v>6.05</v>
      </c>
      <c r="AQ21" s="330">
        <v>-1.06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534</v>
      </c>
      <c r="AL22" s="1174"/>
      <c r="AM22" s="1174"/>
      <c r="AN22" s="1175"/>
      <c r="AO22" s="333">
        <v>95.5</v>
      </c>
      <c r="AP22" s="334">
        <v>99.6</v>
      </c>
      <c r="AQ22" s="335">
        <v>-4.0999999999999996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515</v>
      </c>
      <c r="AP30" s="304"/>
      <c r="AQ30" s="305" t="s">
        <v>516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517</v>
      </c>
      <c r="AQ31" s="311" t="s">
        <v>518</v>
      </c>
      <c r="AR31" s="312" t="s">
        <v>519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538</v>
      </c>
      <c r="AL32" s="1190"/>
      <c r="AM32" s="1190"/>
      <c r="AN32" s="1191"/>
      <c r="AO32" s="343">
        <v>6340542</v>
      </c>
      <c r="AP32" s="343">
        <v>63140</v>
      </c>
      <c r="AQ32" s="344">
        <v>31767</v>
      </c>
      <c r="AR32" s="345">
        <v>98.8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539</v>
      </c>
      <c r="AL33" s="1190"/>
      <c r="AM33" s="1190"/>
      <c r="AN33" s="1191"/>
      <c r="AO33" s="343" t="s">
        <v>524</v>
      </c>
      <c r="AP33" s="343" t="s">
        <v>524</v>
      </c>
      <c r="AQ33" s="344">
        <v>4</v>
      </c>
      <c r="AR33" s="345" t="s">
        <v>524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540</v>
      </c>
      <c r="AL34" s="1190"/>
      <c r="AM34" s="1190"/>
      <c r="AN34" s="1191"/>
      <c r="AO34" s="343" t="s">
        <v>524</v>
      </c>
      <c r="AP34" s="343" t="s">
        <v>524</v>
      </c>
      <c r="AQ34" s="344">
        <v>33</v>
      </c>
      <c r="AR34" s="345" t="s">
        <v>524</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541</v>
      </c>
      <c r="AL35" s="1190"/>
      <c r="AM35" s="1190"/>
      <c r="AN35" s="1191"/>
      <c r="AO35" s="343">
        <v>1378352</v>
      </c>
      <c r="AP35" s="343">
        <v>13726</v>
      </c>
      <c r="AQ35" s="344">
        <v>6427</v>
      </c>
      <c r="AR35" s="345">
        <v>113.6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542</v>
      </c>
      <c r="AL36" s="1190"/>
      <c r="AM36" s="1190"/>
      <c r="AN36" s="1191"/>
      <c r="AO36" s="343">
        <v>84137</v>
      </c>
      <c r="AP36" s="343">
        <v>838</v>
      </c>
      <c r="AQ36" s="344">
        <v>1122</v>
      </c>
      <c r="AR36" s="345">
        <v>-25.3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543</v>
      </c>
      <c r="AL37" s="1190"/>
      <c r="AM37" s="1190"/>
      <c r="AN37" s="1191"/>
      <c r="AO37" s="343">
        <v>31492</v>
      </c>
      <c r="AP37" s="343">
        <v>314</v>
      </c>
      <c r="AQ37" s="344">
        <v>1023</v>
      </c>
      <c r="AR37" s="345">
        <v>-69.3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544</v>
      </c>
      <c r="AL38" s="1193"/>
      <c r="AM38" s="1193"/>
      <c r="AN38" s="1194"/>
      <c r="AO38" s="346" t="s">
        <v>524</v>
      </c>
      <c r="AP38" s="346" t="s">
        <v>524</v>
      </c>
      <c r="AQ38" s="347">
        <v>2</v>
      </c>
      <c r="AR38" s="335" t="s">
        <v>524</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545</v>
      </c>
      <c r="AL39" s="1193"/>
      <c r="AM39" s="1193"/>
      <c r="AN39" s="1194"/>
      <c r="AO39" s="343">
        <v>-2297018</v>
      </c>
      <c r="AP39" s="343">
        <v>-22874</v>
      </c>
      <c r="AQ39" s="344">
        <v>-6864</v>
      </c>
      <c r="AR39" s="345">
        <v>233.2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546</v>
      </c>
      <c r="AL40" s="1190"/>
      <c r="AM40" s="1190"/>
      <c r="AN40" s="1191"/>
      <c r="AO40" s="343">
        <v>-3241299</v>
      </c>
      <c r="AP40" s="343">
        <v>-32277</v>
      </c>
      <c r="AQ40" s="344">
        <v>-26034</v>
      </c>
      <c r="AR40" s="345">
        <v>24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299</v>
      </c>
      <c r="AL41" s="1196"/>
      <c r="AM41" s="1196"/>
      <c r="AN41" s="1197"/>
      <c r="AO41" s="343">
        <v>2296206</v>
      </c>
      <c r="AP41" s="343">
        <v>22866</v>
      </c>
      <c r="AQ41" s="344">
        <v>7479</v>
      </c>
      <c r="AR41" s="345">
        <v>205.7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515</v>
      </c>
      <c r="AN49" s="1186" t="s">
        <v>550</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551</v>
      </c>
      <c r="AO50" s="360" t="s">
        <v>552</v>
      </c>
      <c r="AP50" s="361" t="s">
        <v>553</v>
      </c>
      <c r="AQ50" s="362" t="s">
        <v>554</v>
      </c>
      <c r="AR50" s="363" t="s">
        <v>555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556</v>
      </c>
      <c r="AL51" s="356"/>
      <c r="AM51" s="364">
        <v>2193155</v>
      </c>
      <c r="AN51" s="365">
        <v>21707</v>
      </c>
      <c r="AO51" s="366">
        <v>-62.5</v>
      </c>
      <c r="AP51" s="367">
        <v>44267</v>
      </c>
      <c r="AQ51" s="368">
        <v>-17.399999999999999</v>
      </c>
      <c r="AR51" s="369">
        <v>-45.1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557</v>
      </c>
      <c r="AM52" s="372">
        <v>1770916</v>
      </c>
      <c r="AN52" s="373">
        <v>17528</v>
      </c>
      <c r="AO52" s="374">
        <v>-45</v>
      </c>
      <c r="AP52" s="375">
        <v>26161</v>
      </c>
      <c r="AQ52" s="376">
        <v>-7.7</v>
      </c>
      <c r="AR52" s="377">
        <v>-37.299999999999997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558</v>
      </c>
      <c r="AL53" s="356"/>
      <c r="AM53" s="364">
        <v>2840216</v>
      </c>
      <c r="AN53" s="365">
        <v>28173</v>
      </c>
      <c r="AO53" s="366">
        <v>29.8</v>
      </c>
      <c r="AP53" s="367">
        <v>40879</v>
      </c>
      <c r="AQ53" s="368">
        <v>-7.7</v>
      </c>
      <c r="AR53" s="369">
        <v>37.5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557</v>
      </c>
      <c r="AM54" s="372">
        <v>2661147</v>
      </c>
      <c r="AN54" s="373">
        <v>26397</v>
      </c>
      <c r="AO54" s="374">
        <v>50.6</v>
      </c>
      <c r="AP54" s="375">
        <v>24087</v>
      </c>
      <c r="AQ54" s="376">
        <v>-7.9</v>
      </c>
      <c r="AR54" s="377">
        <v>58.5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559</v>
      </c>
      <c r="AL55" s="356"/>
      <c r="AM55" s="364">
        <v>4651041</v>
      </c>
      <c r="AN55" s="365">
        <v>46169</v>
      </c>
      <c r="AO55" s="366">
        <v>63.9</v>
      </c>
      <c r="AP55" s="367">
        <v>42651</v>
      </c>
      <c r="AQ55" s="368">
        <v>4.3</v>
      </c>
      <c r="AR55" s="369">
        <v>59.6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557</v>
      </c>
      <c r="AM56" s="372">
        <v>3974016</v>
      </c>
      <c r="AN56" s="373">
        <v>39449</v>
      </c>
      <c r="AO56" s="374">
        <v>49.4</v>
      </c>
      <c r="AP56" s="375">
        <v>22675</v>
      </c>
      <c r="AQ56" s="376">
        <v>-5.9</v>
      </c>
      <c r="AR56" s="377">
        <v>55.3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560</v>
      </c>
      <c r="AL57" s="356"/>
      <c r="AM57" s="364">
        <v>4924413</v>
      </c>
      <c r="AN57" s="365">
        <v>48901</v>
      </c>
      <c r="AO57" s="366">
        <v>5.9</v>
      </c>
      <c r="AP57" s="367">
        <v>43226</v>
      </c>
      <c r="AQ57" s="368">
        <v>1.3</v>
      </c>
      <c r="AR57" s="369">
        <v>4.5999999999999996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557</v>
      </c>
      <c r="AM58" s="372">
        <v>3973897</v>
      </c>
      <c r="AN58" s="373">
        <v>39462</v>
      </c>
      <c r="AO58" s="374">
        <v>0</v>
      </c>
      <c r="AP58" s="375">
        <v>22622</v>
      </c>
      <c r="AQ58" s="376">
        <v>-0.2</v>
      </c>
      <c r="AR58" s="377">
        <v>0.2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561</v>
      </c>
      <c r="AL59" s="356"/>
      <c r="AM59" s="364">
        <v>5766603</v>
      </c>
      <c r="AN59" s="365">
        <v>57425</v>
      </c>
      <c r="AO59" s="366">
        <v>17.399999999999999</v>
      </c>
      <c r="AP59" s="367">
        <v>42836</v>
      </c>
      <c r="AQ59" s="368">
        <v>-0.9</v>
      </c>
      <c r="AR59" s="369">
        <v>18.3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557</v>
      </c>
      <c r="AM60" s="372">
        <v>4905789</v>
      </c>
      <c r="AN60" s="373">
        <v>48853</v>
      </c>
      <c r="AO60" s="374">
        <v>23.8</v>
      </c>
      <c r="AP60" s="375">
        <v>22936</v>
      </c>
      <c r="AQ60" s="376">
        <v>1.4</v>
      </c>
      <c r="AR60" s="377">
        <v>22.4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562</v>
      </c>
      <c r="AL61" s="378"/>
      <c r="AM61" s="379">
        <v>4075086</v>
      </c>
      <c r="AN61" s="380">
        <v>40475</v>
      </c>
      <c r="AO61" s="381">
        <v>10.9</v>
      </c>
      <c r="AP61" s="382">
        <v>42772</v>
      </c>
      <c r="AQ61" s="383">
        <v>-4.0999999999999996</v>
      </c>
      <c r="AR61" s="369">
        <v>15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557</v>
      </c>
      <c r="AM62" s="372">
        <v>3457153</v>
      </c>
      <c r="AN62" s="373">
        <v>34338</v>
      </c>
      <c r="AO62" s="374">
        <v>15.8</v>
      </c>
      <c r="AP62" s="375">
        <v>23696</v>
      </c>
      <c r="AQ62" s="376">
        <v>-4.0999999999999996</v>
      </c>
      <c r="AR62" s="377">
        <v>19.899999999999999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T53ZG3YAs2jMqLUg9gf945X397SsCVtwWy/O6lbQ1JHTmbppjBHyUtI/JsubYtuyvuqIjkHWHoL/TqjjrNK5KQ==" saltValue="1p0KuH6l0+eF52tzoTWmQ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564</v>
      </c>
    </row>
    <row r="120" spans="125:125" ht="13.5" hidden="1" customHeight="1" x14ac:dyDescent="0.15"/>
    <row r="121" spans="125:125" ht="13.5" hidden="1" customHeight="1" x14ac:dyDescent="0.15">
      <c r="DU121" s="291"/>
    </row>
  </sheetData>
  <sheetProtection algorithmName="SHA-512" hashValue="GauYWv7AlhcTCBF9/qqtBk7LkSBPzthbIsq9mpOdQrzgYSNOrwua1fDRnOCpCrDsrL9FfS8Ni615rNHeStiiyQ==" saltValue="1W0w+oKOD8jfCTbZxadLB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565</v>
      </c>
    </row>
  </sheetData>
  <sheetProtection algorithmName="SHA-512" hashValue="MGe8Yd4ccqpj7HBXtYks4KFptSpLZ4BVF+QV/KPzvtAxiB/trHpWKhqHuqIWp1UB9SVX34kmO+9fS+Z40Lelsw==" saltValue="4klPSdlHyqttiDGpJ7W/p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198" t="s">
        <v>3</v>
      </c>
      <c r="D47" s="1198"/>
      <c r="E47" s="1199"/>
      <c r="F47" s="11">
        <v>5.97</v>
      </c>
      <c r="G47" s="12">
        <v>5.92</v>
      </c>
      <c r="H47" s="12">
        <v>6.1</v>
      </c>
      <c r="I47" s="12">
        <v>7.02</v>
      </c>
      <c r="J47" s="13">
        <v>7.99</v>
      </c>
    </row>
    <row r="48" spans="2:10" ht="57.75" customHeight="1" x14ac:dyDescent="0.15">
      <c r="B48" s="14"/>
      <c r="C48" s="1200" t="s">
        <v>4</v>
      </c>
      <c r="D48" s="1200"/>
      <c r="E48" s="1201"/>
      <c r="F48" s="15">
        <v>0.24</v>
      </c>
      <c r="G48" s="16">
        <v>0.25</v>
      </c>
      <c r="H48" s="16">
        <v>0.25</v>
      </c>
      <c r="I48" s="16">
        <v>0.27</v>
      </c>
      <c r="J48" s="17">
        <v>0.56999999999999995</v>
      </c>
    </row>
    <row r="49" spans="2:10" ht="57.75" customHeight="1" thickBot="1" x14ac:dyDescent="0.2">
      <c r="B49" s="18"/>
      <c r="C49" s="1202" t="s">
        <v>5</v>
      </c>
      <c r="D49" s="1202"/>
      <c r="E49" s="1203"/>
      <c r="F49" s="19">
        <v>13.98</v>
      </c>
      <c r="G49" s="20">
        <v>45.39</v>
      </c>
      <c r="H49" s="20">
        <v>3.12</v>
      </c>
      <c r="I49" s="20">
        <v>10.18</v>
      </c>
      <c r="J49" s="21">
        <v>2.4900000000000002</v>
      </c>
    </row>
    <row r="50" spans="2:10" ht="13.5" customHeight="1" x14ac:dyDescent="0.15"/>
  </sheetData>
  <sheetProtection algorithmName="SHA-512" hashValue="EZRYw88Qw82FGEPh3Z2D0TOIiIWTWS/vwizsjrdWsfoD1ZJbwlsUfj9Ma5aJVXqWbjVefbht3IDugkvwGo6MKQ==" saltValue="KFw1S86ULRSMaT2HL+vdj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大阪府</cp:lastModifiedBy>
  <cp:lastPrinted>2021-03-05T13:30:30Z</cp:lastPrinted>
  <dcterms:created xsi:type="dcterms:W3CDTF">2021-02-05T03:20:23Z</dcterms:created>
  <dcterms:modified xsi:type="dcterms:W3CDTF">2021-10-29T07:07:56Z</dcterms:modified>
  <cp:category/>
</cp:coreProperties>
</file>