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3 団体回答\21 箕面市●\"/>
    </mc:Choice>
  </mc:AlternateContent>
  <workbookProtection workbookAlgorithmName="SHA-512" workbookHashValue="1y+Ii0WyT6gamDtVdieCONjlxq3kCj3z15rwxozcaEDqENhGyS6ew88DRx47VRWO9gCCxDP4756ls9bKqQazRw==" workbookSaltValue="fXCR9Emd19oxEE6pljJba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<sst xmlns="http://schemas.openxmlformats.org/spreadsheetml/2006/main" count="228" uniqueCount="113">
  <si>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</si>
  <si>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</si>
  <si>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</si>
  <si>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</si>
  <si>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</si>
  <si>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</si>
  <si>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</si>
  <si>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</si>
  <si>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</si>
  <si>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</si>
  <si>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</si>
  <si>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</si>
  <si>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</si>
  <si>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</si>
  <si>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</si>
  <si>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</si>
  <si>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</si>
  <si>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</si>
  <si>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</si>
  <si>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</si>
  <si>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</si>
  <si>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</si>
  <si>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</si>
  <si>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</si>
  <si>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</si>
  <si>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</si>
  <si>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</si>
  <si>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</si>
  <si>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</si>
  <si>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</si>
  <si>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</si>
  <si>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</si>
  <si>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</si>
  <si>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</si>
  <si>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</si>
  <si>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</si>
  <si>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</si>
  <si>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</si>
  <si>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</si>
  <si>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</si>
  <si>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</si>
  <si>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</si>
  <si>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</si>
  <si>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</si>
  <si>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</si>
  <si>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</si>
  <si>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</si>
  <si>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</si>
  <si>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</si>
  <si>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</si>
  <si>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</si>
  <si>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</si>
  <si>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</si>
  <si>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</si>
  <si>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</si>
  <si>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</si>
  <si>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</si>
  <si>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</si>
  <si>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</si>
  <si>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</si>
  <si>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</si>
  <si>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</si>
  <si>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</si>
  <si>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</si>
  <si>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</si>
  <si>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</si>
  <si>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</si>
  <si>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</si>
  <si>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</si>
  <si>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</si>
  <si>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</si>
  <si>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</si>
  <si>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</si>
  <si>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</si>
  <si>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</si>
  <si>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</si>
  <si>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</si>
  <si>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</si>
  <si>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</si>
  <si>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</si>
  <si>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</si>
  <si>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</si>
  <si>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</si>
  <si>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</si>
  <si>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</si>
  <si>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</si>
  <si>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</si>
  <si>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</si>
  <si>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</si>
  <si>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</si>
  <si>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</si>
  <si>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</si>
  <si>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</si>
  <si>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箕面市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</si>
  <si>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</si>
  <si>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</si>
  <si>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</si>
  <si>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</si>
  <si>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</si>
  <si>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</si>
  <si>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</si>
  <si>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</si>
  <si>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</si>
  <si>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</si>
  <si>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</si>
  <si>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</si>
  <si>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</si>
  <si>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</si>
  <si>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</si>
  <si>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</si>
  <si>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水道施設や管路の老朽化に伴う大規模な更新時期を迎える中で、「箕面市上下水道施設整備基本・実施計画」に基づき、計画的に施設・管路の更新を実施していきます。
　同計画に位置付ける更新を全て実施したとしても、水道料金を値上げすることなく、黒字を維持できる見込みとなっていますが、今般の節水意識の浸透や、新型コロナウイルス感染症拡大が料金収入に及ぼす影響については、慎重に見極めていく必要があります。
　このような状況を踏まえた上で、今後も経営基盤を強化し、安全･安心で安定した水道水を供給するために、広域化等による経営効率の向上も視野に入れつつ、引き続き施設の耐震化や老朽管路等の更新を進めるとともに、そのために必要な経費の確保に努めます。</t>
    <rPh sb="137" eb="139">
      <t>コンパン</t>
    </rPh>
    <rPh sb="140" eb="142">
      <t>セッスイ</t>
    </rPh>
    <rPh sb="142" eb="144">
      <t>イシキ</t>
    </rPh>
    <rPh sb="145" eb="147">
      <t>シントウ</t>
    </rPh>
    <rPh sb="149" eb="151">
      <t>シンガタ</t>
    </rPh>
    <rPh sb="158" eb="161">
      <t>カンセンショウ</t>
    </rPh>
    <rPh sb="161" eb="163">
      <t>カクダイ</t>
    </rPh>
    <rPh sb="164" eb="166">
      <t>リョウキン</t>
    </rPh>
    <rPh sb="166" eb="168">
      <t>シュウニュウ</t>
    </rPh>
    <rPh sb="169" eb="170">
      <t>オヨ</t>
    </rPh>
    <rPh sb="172" eb="174">
      <t>エイキョウ</t>
    </rPh>
    <rPh sb="180" eb="182">
      <t>シンチョウ</t>
    </rPh>
    <rPh sb="183" eb="185">
      <t>ミキワ</t>
    </rPh>
    <rPh sb="189" eb="191">
      <t>ヒツヨウ</t>
    </rPh>
    <rPh sb="214" eb="216">
      <t>コンゴ</t>
    </rPh>
    <rPh sb="251" eb="252">
      <t>トウ</t>
    </rPh>
    <rPh sb="260" eb="262">
      <t>コウジョウ</t>
    </rPh>
    <rPh sb="271" eb="272">
      <t>ヒ</t>
    </rPh>
    <rPh sb="273" eb="274">
      <t>ツヅ</t>
    </rPh>
    <rPh sb="275" eb="277">
      <t>シセツ</t>
    </rPh>
    <rPh sb="278" eb="281">
      <t>タイシンカ</t>
    </rPh>
    <rPh sb="282" eb="284">
      <t>ロウキュウ</t>
    </rPh>
    <rPh sb="284" eb="286">
      <t>カンロ</t>
    </rPh>
    <rPh sb="286" eb="287">
      <t>トウ</t>
    </rPh>
    <rPh sb="288" eb="290">
      <t>コウシン</t>
    </rPh>
    <rPh sb="291" eb="292">
      <t>スス</t>
    </rPh>
    <rPh sb="304" eb="306">
      <t>ヒツヨウ</t>
    </rPh>
    <rPh sb="307" eb="309">
      <t>ケイヒ</t>
    </rPh>
    <rPh sb="310" eb="312">
      <t>カクホ</t>
    </rPh>
    <rPh sb="313" eb="314">
      <t>ツト</t>
    </rPh>
    <phoneticPr fontId="4"/>
  </si>
  <si>
    <t>　①⑤⑥については、令和元年度の経常収支比率は、施設・管路の更新に伴う減価償却費の増加等により、前年度に比べて低下しました。また、有収水量は前年度より微増しているものの、経常費用の増加に伴って給水原価も増加したことから、料金回収率は前年度に比べて0.66ポイント低下しました。しかし、いずれも100％を上回る健全な水準を維持しており、類似団体平均値及び全国平均と比べても高い値となっています。
　②については、累積欠損金は平成6年度以降発生していません。
　③については、工事の竣工時期等による未払金の増減により、流動負債に年度間のばらつきが見られます。令和元年度の流動比率は前年度より減少して類似団体平均値を下回っているものの、100％を上回っており、短期債務に対する支払能力については確保できています。
　④については、施設･管路の更新規模とそれに伴う企業債借入額が増えていることから、企業債残高対給水収益比率は前年度に比べて2.78ポイント増加しましたが、類似団体平均値や全国平均と比べて低い水準を維持しています。
　⑦⑧については、類似団体平均値や全国平均と比べて施設利用率が高く、有収率も高いことから、本市が所有する施設の効率的な稼働が収益につながっていると考えられます。</t>
    <rPh sb="10" eb="12">
      <t>レイワ</t>
    </rPh>
    <rPh sb="12" eb="15">
      <t>ガンネンド</t>
    </rPh>
    <rPh sb="16" eb="18">
      <t>ケイジョウ</t>
    </rPh>
    <rPh sb="18" eb="20">
      <t>シュウシ</t>
    </rPh>
    <rPh sb="20" eb="22">
      <t>ヒリツ</t>
    </rPh>
    <rPh sb="24" eb="26">
      <t>シセツ</t>
    </rPh>
    <rPh sb="27" eb="29">
      <t>カンロ</t>
    </rPh>
    <rPh sb="30" eb="32">
      <t>コウシン</t>
    </rPh>
    <rPh sb="33" eb="34">
      <t>トモナ</t>
    </rPh>
    <rPh sb="35" eb="37">
      <t>ゲンカ</t>
    </rPh>
    <rPh sb="37" eb="40">
      <t>ショウキャクヒ</t>
    </rPh>
    <rPh sb="41" eb="43">
      <t>ゾウカ</t>
    </rPh>
    <rPh sb="43" eb="44">
      <t>トウ</t>
    </rPh>
    <rPh sb="52" eb="53">
      <t>クラ</t>
    </rPh>
    <rPh sb="65" eb="67">
      <t>ユウシュウ</t>
    </rPh>
    <rPh sb="67" eb="69">
      <t>スイリョウ</t>
    </rPh>
    <rPh sb="70" eb="73">
      <t>ゼンネンド</t>
    </rPh>
    <rPh sb="85" eb="87">
      <t>ケイジョウ</t>
    </rPh>
    <rPh sb="87" eb="89">
      <t>ヒヨウ</t>
    </rPh>
    <rPh sb="90" eb="92">
      <t>ゾウカ</t>
    </rPh>
    <rPh sb="93" eb="94">
      <t>トモナ</t>
    </rPh>
    <rPh sb="96" eb="100">
      <t>キュウスイゲンカ</t>
    </rPh>
    <rPh sb="110" eb="112">
      <t>リョウキン</t>
    </rPh>
    <rPh sb="112" eb="115">
      <t>カイシュウリツ</t>
    </rPh>
    <rPh sb="151" eb="153">
      <t>ウワマワ</t>
    </rPh>
    <rPh sb="154" eb="156">
      <t>ケンゼン</t>
    </rPh>
    <rPh sb="157" eb="159">
      <t>スイジュン</t>
    </rPh>
    <rPh sb="160" eb="162">
      <t>イジ</t>
    </rPh>
    <rPh sb="181" eb="182">
      <t>クラ</t>
    </rPh>
    <rPh sb="185" eb="186">
      <t>タカ</t>
    </rPh>
    <rPh sb="187" eb="188">
      <t>アタイ</t>
    </rPh>
    <rPh sb="277" eb="280">
      <t>レイワガン</t>
    </rPh>
    <rPh sb="320" eb="322">
      <t>ウワマワ</t>
    </rPh>
    <rPh sb="362" eb="364">
      <t>シセツ</t>
    </rPh>
    <rPh sb="365" eb="367">
      <t>カンロ</t>
    </rPh>
    <rPh sb="368" eb="370">
      <t>コウシン</t>
    </rPh>
    <rPh sb="370" eb="372">
      <t>キボ</t>
    </rPh>
    <rPh sb="376" eb="377">
      <t>トモナ</t>
    </rPh>
    <rPh sb="378" eb="381">
      <t>キギョウサイ</t>
    </rPh>
    <rPh sb="381" eb="384">
      <t>カリイレガク</t>
    </rPh>
    <rPh sb="385" eb="386">
      <t>フ</t>
    </rPh>
    <rPh sb="400" eb="401">
      <t>タイ</t>
    </rPh>
    <rPh sb="401" eb="403">
      <t>キュウスイ</t>
    </rPh>
    <rPh sb="403" eb="405">
      <t>シュウエキ</t>
    </rPh>
    <rPh sb="405" eb="407">
      <t>ヒリツ</t>
    </rPh>
    <rPh sb="408" eb="411">
      <t>ゼンネンド</t>
    </rPh>
    <rPh sb="412" eb="413">
      <t>クラ</t>
    </rPh>
    <rPh sb="423" eb="425">
      <t>ゾウカ</t>
    </rPh>
    <rPh sb="431" eb="433">
      <t>ルイジ</t>
    </rPh>
    <rPh sb="433" eb="435">
      <t>ダンタイ</t>
    </rPh>
    <rPh sb="435" eb="438">
      <t>ヘイキンチ</t>
    </rPh>
    <rPh sb="439" eb="441">
      <t>ゼンコク</t>
    </rPh>
    <rPh sb="441" eb="443">
      <t>ヘイキン</t>
    </rPh>
    <rPh sb="444" eb="445">
      <t>クラ</t>
    </rPh>
    <rPh sb="447" eb="448">
      <t>ヒク</t>
    </rPh>
    <rPh sb="449" eb="451">
      <t>スイジュン</t>
    </rPh>
    <rPh sb="452" eb="454">
      <t>イジ</t>
    </rPh>
    <rPh sb="478" eb="480">
      <t>ゼンコク</t>
    </rPh>
    <rPh sb="480" eb="482">
      <t>ヘイキン</t>
    </rPh>
    <phoneticPr fontId="4"/>
  </si>
  <si>
    <t>　①②については、有形固定資産減価償却率、管路経年化率ともに、管路等の老朽化進行により、前年度に比べて増加しています。平成27年3月に策定した「箕面市上下水道施設整備基本・実施計画」において、厚生労働省の「実使用年数に基づく更新基準の設定例」を参考に本市の更新基準を定め、同計画に基づき管路の更新を着実に進めています。
　③については、令和元年度の管路更新率は1％を超え、類似団体平均値や全国平均を大きく上回る水準となっており、管路・施設の更新に重点を置いた取組の成果が数値となって表れたものと考えています。</t>
    <rPh sb="31" eb="33">
      <t>カンロ</t>
    </rPh>
    <rPh sb="33" eb="34">
      <t>トウ</t>
    </rPh>
    <rPh sb="35" eb="38">
      <t>ロウキュウカ</t>
    </rPh>
    <rPh sb="38" eb="40">
      <t>シンコウ</t>
    </rPh>
    <rPh sb="44" eb="47">
      <t>ゼンネンド</t>
    </rPh>
    <rPh sb="48" eb="49">
      <t>クラ</t>
    </rPh>
    <rPh sb="168" eb="171">
      <t>レイワガン</t>
    </rPh>
    <rPh sb="183" eb="184">
      <t>コ</t>
    </rPh>
    <rPh sb="186" eb="188">
      <t>ルイジ</t>
    </rPh>
    <rPh sb="188" eb="190">
      <t>ダンタイ</t>
    </rPh>
    <rPh sb="190" eb="193">
      <t>ヘイキンチ</t>
    </rPh>
    <rPh sb="194" eb="196">
      <t>ゼンコク</t>
    </rPh>
    <rPh sb="196" eb="198">
      <t>ヘイキン</t>
    </rPh>
    <rPh sb="199" eb="200">
      <t>オオ</t>
    </rPh>
    <rPh sb="202" eb="204">
      <t>ウワマワ</t>
    </rPh>
    <rPh sb="205" eb="207">
      <t>スイジュン</t>
    </rPh>
    <rPh sb="214" eb="216">
      <t>カンロ</t>
    </rPh>
    <rPh sb="217" eb="219">
      <t>シセツ</t>
    </rPh>
    <rPh sb="220" eb="222">
      <t>コウシン</t>
    </rPh>
    <rPh sb="223" eb="225">
      <t>ジュウテン</t>
    </rPh>
    <rPh sb="226" eb="227">
      <t>オ</t>
    </rPh>
    <rPh sb="229" eb="231">
      <t>トリクミ</t>
    </rPh>
    <rPh sb="232" eb="234">
      <t>セイカ</t>
    </rPh>
    <rPh sb="235" eb="237">
      <t>スウチ</t>
    </rPh>
    <rPh sb="241" eb="242">
      <t>アラワ</t>
    </rPh>
    <rPh sb="247" eb="24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</si>
</sst>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c:v>
                </c:pt>
                <c:pt idx="1">
                  <c:v>0.82</c:v>
                </c:pt>
                <c:pt idx="2">
                  <c:v>1.0900000000000001</c:v>
                </c:pt>
                <c:pt idx="3">
                  <c:v>0.86</c:v>
                </c:pt>
                <c:pt idx="4">
                  <c:v>1.17</c:v>
                </c:pt>
              </c:numCache>
            </c:numRef>
          </c:val>
          <c:extLst>
            <c:ext xmlns:c16="http://schemas.microsoft.com/office/drawing/2014/chart" uri="{C3380CC4-5D6E-409C-BE32-E72D297353CC}">
              <c16:uniqueId val="{00000000-3A15-48FB-8E94-C5C4AFED82A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3A15-48FB-8E94-C5C4AFED82A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80.739999999999995</c:v>
                </c:pt>
                <c:pt idx="1">
                  <c:v>81.62</c:v>
                </c:pt>
                <c:pt idx="2">
                  <c:v>81.2</c:v>
                </c:pt>
                <c:pt idx="3">
                  <c:v>80.42</c:v>
                </c:pt>
                <c:pt idx="4">
                  <c:v>80.81</c:v>
                </c:pt>
              </c:numCache>
            </c:numRef>
          </c:val>
          <c:extLst>
            <c:ext xmlns:c16="http://schemas.microsoft.com/office/drawing/2014/chart" uri="{C3380CC4-5D6E-409C-BE32-E72D297353CC}">
              <c16:uniqueId val="{00000000-99F2-4D58-AD15-9560E0F7894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99F2-4D58-AD15-9560E0F7894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97.48</c:v>
                </c:pt>
                <c:pt idx="1">
                  <c:v>97.5</c:v>
                </c:pt>
                <c:pt idx="2">
                  <c:v>98.28</c:v>
                </c:pt>
                <c:pt idx="3">
                  <c:v>97.62</c:v>
                </c:pt>
                <c:pt idx="4">
                  <c:v>97.59</c:v>
                </c:pt>
              </c:numCache>
            </c:numRef>
          </c:val>
          <c:extLst>
            <c:ext xmlns:c16="http://schemas.microsoft.com/office/drawing/2014/chart" uri="{C3380CC4-5D6E-409C-BE32-E72D297353CC}">
              <c16:uniqueId val="{00000000-7352-480E-9C25-DA6024F6F5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7352-480E-9C25-DA6024F6F5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115.67</c:v>
                </c:pt>
                <c:pt idx="1">
                  <c:v>120.28</c:v>
                </c:pt>
                <c:pt idx="2">
                  <c:v>119.14</c:v>
                </c:pt>
                <c:pt idx="3">
                  <c:v>116.6</c:v>
                </c:pt>
                <c:pt idx="4">
                  <c:v>114.49</c:v>
                </c:pt>
              </c:numCache>
            </c:numRef>
          </c:val>
          <c:extLst>
            <c:ext xmlns:c16="http://schemas.microsoft.com/office/drawing/2014/chart" uri="{C3380CC4-5D6E-409C-BE32-E72D297353CC}">
              <c16:uniqueId val="{00000000-2FAD-47C6-AC21-0156FB37D5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2FAD-47C6-AC21-0156FB37D5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49.79</c:v>
                </c:pt>
                <c:pt idx="1">
                  <c:v>50.21</c:v>
                </c:pt>
                <c:pt idx="2">
                  <c:v>50.26</c:v>
                </c:pt>
                <c:pt idx="3">
                  <c:v>49.71</c:v>
                </c:pt>
                <c:pt idx="4">
                  <c:v>49.99</c:v>
                </c:pt>
              </c:numCache>
            </c:numRef>
          </c:val>
          <c:extLst>
            <c:ext xmlns:c16="http://schemas.microsoft.com/office/drawing/2014/chart" uri="{C3380CC4-5D6E-409C-BE32-E72D297353CC}">
              <c16:uniqueId val="{00000000-7990-4E62-A075-0C093C24C7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7990-4E62-A075-0C093C24C7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32.79</c:v>
                </c:pt>
                <c:pt idx="1">
                  <c:v>33.549999999999997</c:v>
                </c:pt>
                <c:pt idx="2">
                  <c:v>34.299999999999997</c:v>
                </c:pt>
                <c:pt idx="3">
                  <c:v>35.26</c:v>
                </c:pt>
                <c:pt idx="4">
                  <c:v>36.68</c:v>
                </c:pt>
              </c:numCache>
            </c:numRef>
          </c:val>
          <c:extLst>
            <c:ext xmlns:c16="http://schemas.microsoft.com/office/drawing/2014/chart" uri="{C3380CC4-5D6E-409C-BE32-E72D297353CC}">
              <c16:uniqueId val="{00000000-0C16-417B-8A0A-7AC64724D7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0C16-417B-8A0A-7AC64724D7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AB-4F1B-B8D9-CA848F5B37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93AB-4F1B-B8D9-CA848F5B37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340.69</c:v>
                </c:pt>
                <c:pt idx="1">
                  <c:v>348.86</c:v>
                </c:pt>
                <c:pt idx="2">
                  <c:v>339.27</c:v>
                </c:pt>
                <c:pt idx="3">
                  <c:v>320.42</c:v>
                </c:pt>
                <c:pt idx="4">
                  <c:v>309.52999999999997</c:v>
                </c:pt>
              </c:numCache>
            </c:numRef>
          </c:val>
          <c:extLst>
            <c:ext xmlns:c16="http://schemas.microsoft.com/office/drawing/2014/chart" uri="{C3380CC4-5D6E-409C-BE32-E72D297353CC}">
              <c16:uniqueId val="{00000000-E613-4A37-9E55-42685A55B41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E613-4A37-9E55-42685A55B41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142.07</c:v>
                </c:pt>
                <c:pt idx="1">
                  <c:v>135.28</c:v>
                </c:pt>
                <c:pt idx="2">
                  <c:v>131.80000000000001</c:v>
                </c:pt>
                <c:pt idx="3">
                  <c:v>132.78</c:v>
                </c:pt>
                <c:pt idx="4">
                  <c:v>135.56</c:v>
                </c:pt>
              </c:numCache>
            </c:numRef>
          </c:val>
          <c:extLst>
            <c:ext xmlns:c16="http://schemas.microsoft.com/office/drawing/2014/chart" uri="{C3380CC4-5D6E-409C-BE32-E72D297353CC}">
              <c16:uniqueId val="{00000000-8AA2-47F3-8BB3-DFAB8CD5B3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8AA2-47F3-8BB3-DFAB8CD5B3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105.56</c:v>
                </c:pt>
                <c:pt idx="1">
                  <c:v>109.26</c:v>
                </c:pt>
                <c:pt idx="2">
                  <c:v>108.84</c:v>
                </c:pt>
                <c:pt idx="3">
                  <c:v>106.2</c:v>
                </c:pt>
                <c:pt idx="4">
                  <c:v>105.54</c:v>
                </c:pt>
              </c:numCache>
            </c:numRef>
          </c:val>
          <c:extLst>
            <c:ext xmlns:c16="http://schemas.microsoft.com/office/drawing/2014/chart" uri="{C3380CC4-5D6E-409C-BE32-E72D297353CC}">
              <c16:uniqueId val="{00000000-E32C-4EBC-BC6A-41BCA46DCE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E32C-4EBC-BC6A-41BCA46DCE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157.22</c:v>
                </c:pt>
                <c:pt idx="1">
                  <c:v>151.88999999999999</c:v>
                </c:pt>
                <c:pt idx="2">
                  <c:v>152.77000000000001</c:v>
                </c:pt>
                <c:pt idx="3">
                  <c:v>154.46</c:v>
                </c:pt>
                <c:pt idx="4">
                  <c:v>155.1</c:v>
                </c:pt>
              </c:numCache>
            </c:numRef>
          </c:val>
          <c:extLst>
            <c:ext xmlns:c16="http://schemas.microsoft.com/office/drawing/2014/chart" uri="{C3380CC4-5D6E-409C-BE32-E72D297353CC}">
              <c16:uniqueId val="{00000000-DBCF-4E79-BA7E-B60457CFAC7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DBCF-4E79-BA7E-B60457CFAC7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箕面市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138377</v>
      </c>
      <c r="AM8" s="61"/>
      <c r="AN8" s="61"/>
      <c r="AO8" s="61"/>
      <c r="AP8" s="61"/>
      <c r="AQ8" s="61"/>
      <c r="AR8" s="61"/>
      <c r="AS8" s="61"/>
      <c r="AT8" s="52">
        <f>データ!$S$6</f>
        <v>47.9</v>
      </c>
      <c r="AU8" s="53"/>
      <c r="AV8" s="53"/>
      <c r="AW8" s="53"/>
      <c r="AX8" s="53"/>
      <c r="AY8" s="53"/>
      <c r="AZ8" s="53"/>
      <c r="BA8" s="53"/>
      <c r="BB8" s="54">
        <f>データ!$T$6</f>
        <v>2888.87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82.3</v>
      </c>
      <c r="J10" s="53"/>
      <c r="K10" s="53"/>
      <c r="L10" s="53"/>
      <c r="M10" s="53"/>
      <c r="N10" s="53"/>
      <c r="O10" s="64"/>
      <c r="P10" s="54">
        <f>データ!$P$6</f>
        <v>99.99</v>
      </c>
      <c r="Q10" s="54"/>
      <c r="R10" s="54"/>
      <c r="S10" s="54"/>
      <c r="T10" s="54"/>
      <c r="U10" s="54"/>
      <c r="V10" s="54"/>
      <c r="W10" s="61">
        <f>データ!$Q$6</f>
        <v>2906</v>
      </c>
      <c r="X10" s="61"/>
      <c r="Y10" s="61"/>
      <c r="Z10" s="61"/>
      <c r="AA10" s="61"/>
      <c r="AB10" s="61"/>
      <c r="AC10" s="61"/>
      <c r="AD10" s="2"/>
      <c r="AE10" s="2"/>
      <c r="AF10" s="2"/>
      <c r="AG10" s="2"/>
      <c r="AH10" s="4"/>
      <c r="AI10" s="4"/>
      <c r="AJ10" s="4"/>
      <c r="AK10" s="4"/>
      <c r="AL10" s="61">
        <f>データ!$U$6</f>
        <v>138360</v>
      </c>
      <c r="AM10" s="61"/>
      <c r="AN10" s="61"/>
      <c r="AO10" s="61"/>
      <c r="AP10" s="61"/>
      <c r="AQ10" s="61"/>
      <c r="AR10" s="61"/>
      <c r="AS10" s="61"/>
      <c r="AT10" s="52">
        <f>データ!$V$6</f>
        <v>21.77</v>
      </c>
      <c r="AU10" s="53"/>
      <c r="AV10" s="53"/>
      <c r="AW10" s="53"/>
      <c r="AX10" s="53"/>
      <c r="AY10" s="53"/>
      <c r="AZ10" s="53"/>
      <c r="BA10" s="53"/>
      <c r="BB10" s="54">
        <f>データ!$W$6</f>
        <v>6355.54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QqsCVpBlcpwT0wv8exJyegmR3xg6S6jZLA674jXGzxD3AV7TrrbWi80Q54I9aUVmylrrIeAohtlZbNnMkjJag==" saltValue="vFBvINSnZpOrGejKqwyo3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272205</v>
      </c>
      <c r="D6" s="34">
        <f t="shared" si="3"/>
        <v>46</v>
      </c>
      <c r="E6" s="34">
        <f t="shared" si="3"/>
        <v>1</v>
      </c>
      <c r="F6" s="34">
        <f t="shared" si="3"/>
        <v>0</v>
      </c>
      <c r="G6" s="34">
        <f t="shared" si="3"/>
        <v>1</v>
      </c>
      <c r="H6" s="34" t="str">
        <f t="shared" si="3"/>
        <v>大阪府　箕面市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82.3</v>
      </c>
      <c r="P6" s="35">
        <f t="shared" si="3"/>
        <v>99.99</v>
      </c>
      <c r="Q6" s="35">
        <f t="shared" si="3"/>
        <v>2906</v>
      </c>
      <c r="R6" s="35">
        <f t="shared" si="3"/>
        <v>138377</v>
      </c>
      <c r="S6" s="35">
        <f t="shared" si="3"/>
        <v>47.9</v>
      </c>
      <c r="T6" s="35">
        <f t="shared" si="3"/>
        <v>2888.87</v>
      </c>
      <c r="U6" s="35">
        <f t="shared" si="3"/>
        <v>138360</v>
      </c>
      <c r="V6" s="35">
        <f t="shared" si="3"/>
        <v>21.77</v>
      </c>
      <c r="W6" s="35">
        <f t="shared" si="3"/>
        <v>6355.54</v>
      </c>
      <c r="X6" s="36">
        <f>IF(X7="",NA(),X7)</f>
        <v>115.67</v>
      </c>
      <c r="Y6" s="36">
        <f t="shared" ref="Y6:AG6" si="4">IF(Y7="",NA(),Y7)</f>
        <v>120.28</v>
      </c>
      <c r="Z6" s="36">
        <f t="shared" si="4"/>
        <v>119.14</v>
      </c>
      <c r="AA6" s="36">
        <f t="shared" si="4"/>
        <v>116.6</v>
      </c>
      <c r="AB6" s="36">
        <f t="shared" si="4"/>
        <v>114.49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340.69</v>
      </c>
      <c r="AU6" s="36">
        <f t="shared" ref="AU6:BC6" si="6">IF(AU7="",NA(),AU7)</f>
        <v>348.86</v>
      </c>
      <c r="AV6" s="36">
        <f t="shared" si="6"/>
        <v>339.27</v>
      </c>
      <c r="AW6" s="36">
        <f t="shared" si="6"/>
        <v>320.42</v>
      </c>
      <c r="AX6" s="36">
        <f t="shared" si="6"/>
        <v>309.52999999999997</v>
      </c>
      <c r="AY6" s="36">
        <f t="shared" si="6"/>
        <v>352.05</v>
      </c>
      <c r="AZ6" s="36">
        <f t="shared" si="6"/>
        <v>349.04</v>
      </c>
      <c r="BA6" s="36">
        <f t="shared" si="6"/>
        <v>337.49</v>
      </c>
      <c r="BB6" s="36">
        <f t="shared" si="6"/>
        <v>335.6</v>
      </c>
      <c r="BC6" s="36">
        <f t="shared" si="6"/>
        <v>358.91</v>
      </c>
      <c r="BD6" s="35" t="str">
        <f>IF(BD7="","",IF(BD7="-","【-】","【"&amp;SUBSTITUTE(TEXT(BD7,"#,##0.00"),"-","△")&amp;"】"))</f>
        <v>【264.97】</v>
      </c>
      <c r="BE6" s="36">
        <f>IF(BE7="",NA(),BE7)</f>
        <v>142.07</v>
      </c>
      <c r="BF6" s="36">
        <f t="shared" ref="BF6:BN6" si="7">IF(BF7="",NA(),BF7)</f>
        <v>135.28</v>
      </c>
      <c r="BG6" s="36">
        <f t="shared" si="7"/>
        <v>131.80000000000001</v>
      </c>
      <c r="BH6" s="36">
        <f t="shared" si="7"/>
        <v>132.78</v>
      </c>
      <c r="BI6" s="36">
        <f t="shared" si="7"/>
        <v>135.56</v>
      </c>
      <c r="BJ6" s="36">
        <f t="shared" si="7"/>
        <v>250.76</v>
      </c>
      <c r="BK6" s="36">
        <f t="shared" si="7"/>
        <v>254.54</v>
      </c>
      <c r="BL6" s="36">
        <f t="shared" si="7"/>
        <v>265.92</v>
      </c>
      <c r="BM6" s="36">
        <f t="shared" si="7"/>
        <v>258.26</v>
      </c>
      <c r="BN6" s="36">
        <f t="shared" si="7"/>
        <v>247.27</v>
      </c>
      <c r="BO6" s="35" t="str">
        <f>IF(BO7="","",IF(BO7="-","【-】","【"&amp;SUBSTITUTE(TEXT(BO7,"#,##0.00"),"-","△")&amp;"】"))</f>
        <v>【266.61】</v>
      </c>
      <c r="BP6" s="36">
        <f>IF(BP7="",NA(),BP7)</f>
        <v>105.56</v>
      </c>
      <c r="BQ6" s="36">
        <f t="shared" ref="BQ6:BY6" si="8">IF(BQ7="",NA(),BQ7)</f>
        <v>109.26</v>
      </c>
      <c r="BR6" s="36">
        <f t="shared" si="8"/>
        <v>108.84</v>
      </c>
      <c r="BS6" s="36">
        <f t="shared" si="8"/>
        <v>106.2</v>
      </c>
      <c r="BT6" s="36">
        <f t="shared" si="8"/>
        <v>105.54</v>
      </c>
      <c r="BU6" s="36">
        <f t="shared" si="8"/>
        <v>106.69</v>
      </c>
      <c r="BV6" s="36">
        <f t="shared" si="8"/>
        <v>106.52</v>
      </c>
      <c r="BW6" s="36">
        <f t="shared" si="8"/>
        <v>105.86</v>
      </c>
      <c r="BX6" s="36">
        <f t="shared" si="8"/>
        <v>106.07</v>
      </c>
      <c r="BY6" s="36">
        <f t="shared" si="8"/>
        <v>105.34</v>
      </c>
      <c r="BZ6" s="35" t="str">
        <f>IF(BZ7="","",IF(BZ7="-","【-】","【"&amp;SUBSTITUTE(TEXT(BZ7,"#,##0.00"),"-","△")&amp;"】"))</f>
        <v>【103.24】</v>
      </c>
      <c r="CA6" s="36">
        <f>IF(CA7="",NA(),CA7)</f>
        <v>157.22</v>
      </c>
      <c r="CB6" s="36">
        <f t="shared" ref="CB6:CJ6" si="9">IF(CB7="",NA(),CB7)</f>
        <v>151.88999999999999</v>
      </c>
      <c r="CC6" s="36">
        <f t="shared" si="9"/>
        <v>152.77000000000001</v>
      </c>
      <c r="CD6" s="36">
        <f t="shared" si="9"/>
        <v>154.46</v>
      </c>
      <c r="CE6" s="36">
        <f t="shared" si="9"/>
        <v>155.1</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80.739999999999995</v>
      </c>
      <c r="CM6" s="36">
        <f t="shared" ref="CM6:CU6" si="10">IF(CM7="",NA(),CM7)</f>
        <v>81.62</v>
      </c>
      <c r="CN6" s="36">
        <f t="shared" si="10"/>
        <v>81.2</v>
      </c>
      <c r="CO6" s="36">
        <f t="shared" si="10"/>
        <v>80.42</v>
      </c>
      <c r="CP6" s="36">
        <f t="shared" si="10"/>
        <v>80.81</v>
      </c>
      <c r="CQ6" s="36">
        <f t="shared" si="10"/>
        <v>62.26</v>
      </c>
      <c r="CR6" s="36">
        <f t="shared" si="10"/>
        <v>62.1</v>
      </c>
      <c r="CS6" s="36">
        <f t="shared" si="10"/>
        <v>62.38</v>
      </c>
      <c r="CT6" s="36">
        <f t="shared" si="10"/>
        <v>62.83</v>
      </c>
      <c r="CU6" s="36">
        <f t="shared" si="10"/>
        <v>62.05</v>
      </c>
      <c r="CV6" s="35" t="str">
        <f>IF(CV7="","",IF(CV7="-","【-】","【"&amp;SUBSTITUTE(TEXT(CV7,"#,##0.00"),"-","△")&amp;"】"))</f>
        <v>【60.00】</v>
      </c>
      <c r="CW6" s="36">
        <f>IF(CW7="",NA(),CW7)</f>
        <v>97.48</v>
      </c>
      <c r="CX6" s="36">
        <f t="shared" ref="CX6:DF6" si="11">IF(CX7="",NA(),CX7)</f>
        <v>97.5</v>
      </c>
      <c r="CY6" s="36">
        <f t="shared" si="11"/>
        <v>98.28</v>
      </c>
      <c r="CZ6" s="36">
        <f t="shared" si="11"/>
        <v>97.62</v>
      </c>
      <c r="DA6" s="36">
        <f t="shared" si="11"/>
        <v>97.59</v>
      </c>
      <c r="DB6" s="36">
        <f t="shared" si="11"/>
        <v>89.5</v>
      </c>
      <c r="DC6" s="36">
        <f t="shared" si="11"/>
        <v>89.52</v>
      </c>
      <c r="DD6" s="36">
        <f t="shared" si="11"/>
        <v>89.17</v>
      </c>
      <c r="DE6" s="36">
        <f t="shared" si="11"/>
        <v>88.86</v>
      </c>
      <c r="DF6" s="36">
        <f t="shared" si="11"/>
        <v>89.11</v>
      </c>
      <c r="DG6" s="35" t="str">
        <f>IF(DG7="","",IF(DG7="-","【-】","【"&amp;SUBSTITUTE(TEXT(DG7,"#,##0.00"),"-","△")&amp;"】"))</f>
        <v>【89.80】</v>
      </c>
      <c r="DH6" s="36">
        <f>IF(DH7="",NA(),DH7)</f>
        <v>49.79</v>
      </c>
      <c r="DI6" s="36">
        <f t="shared" ref="DI6:DQ6" si="12">IF(DI7="",NA(),DI7)</f>
        <v>50.21</v>
      </c>
      <c r="DJ6" s="36">
        <f t="shared" si="12"/>
        <v>50.26</v>
      </c>
      <c r="DK6" s="36">
        <f t="shared" si="12"/>
        <v>49.71</v>
      </c>
      <c r="DL6" s="36">
        <f t="shared" si="12"/>
        <v>49.99</v>
      </c>
      <c r="DM6" s="36">
        <f t="shared" si="12"/>
        <v>45.89</v>
      </c>
      <c r="DN6" s="36">
        <f t="shared" si="12"/>
        <v>46.58</v>
      </c>
      <c r="DO6" s="36">
        <f t="shared" si="12"/>
        <v>46.99</v>
      </c>
      <c r="DP6" s="36">
        <f t="shared" si="12"/>
        <v>47.89</v>
      </c>
      <c r="DQ6" s="36">
        <f t="shared" si="12"/>
        <v>48.69</v>
      </c>
      <c r="DR6" s="35" t="str">
        <f>IF(DR7="","",IF(DR7="-","【-】","【"&amp;SUBSTITUTE(TEXT(DR7,"#,##0.00"),"-","△")&amp;"】"))</f>
        <v>【49.59】</v>
      </c>
      <c r="DS6" s="36">
        <f>IF(DS7="",NA(),DS7)</f>
        <v>32.79</v>
      </c>
      <c r="DT6" s="36">
        <f t="shared" ref="DT6:EB6" si="13">IF(DT7="",NA(),DT7)</f>
        <v>33.549999999999997</v>
      </c>
      <c r="DU6" s="36">
        <f t="shared" si="13"/>
        <v>34.299999999999997</v>
      </c>
      <c r="DV6" s="36">
        <f t="shared" si="13"/>
        <v>35.26</v>
      </c>
      <c r="DW6" s="36">
        <f t="shared" si="13"/>
        <v>36.68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0.7</v>
      </c>
      <c r="EE6" s="36">
        <f t="shared" ref="EE6:EM6" si="14">IF(EE7="",NA(),EE7)</f>
        <v>0.82</v>
      </c>
      <c r="EF6" s="36">
        <f t="shared" si="14"/>
        <v>1.0900000000000001</v>
      </c>
      <c r="EG6" s="36">
        <f t="shared" si="14"/>
        <v>0.86</v>
      </c>
      <c r="EH6" s="36">
        <f t="shared" si="14"/>
        <v>1.17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272205</v>
      </c>
      <c r="D7" s="38">
        <v>46</v>
      </c>
      <c r="E7" s="38">
        <v>1</v>
      </c>
      <c r="F7" s="38">
        <v>0</v>
      </c>
      <c r="G7" s="38">
        <v>1</v>
      </c>
      <c r="H7" s="38" t="s">
        <v>93</v>
      </c>
      <c r="I7" s="38" t="s">
        <v>94</v>
      </c>
      <c r="J7" s="38" t="s">
        <v>95</v>
      </c>
      <c r="K7" s="38" t="s">
        <v>96</v>
      </c>
      <c r="L7" s="38" t="s">
        <v>97</v>
      </c>
      <c r="M7" s="38" t="s">
        <v>98</v>
      </c>
      <c r="N7" s="39" t="s">
        <v>99</v>
      </c>
      <c r="O7" s="39">
        <v>82.3</v>
      </c>
      <c r="P7" s="39">
        <v>99.99</v>
      </c>
      <c r="Q7" s="39">
        <v>2906</v>
      </c>
      <c r="R7" s="39">
        <v>138377</v>
      </c>
      <c r="S7" s="39">
        <v>47.9</v>
      </c>
      <c r="T7" s="39">
        <v>2888.87</v>
      </c>
      <c r="U7" s="39">
        <v>138360</v>
      </c>
      <c r="V7" s="39">
        <v>21.77</v>
      </c>
      <c r="W7" s="39">
        <v>6355.54</v>
      </c>
      <c r="X7" s="39">
        <v>115.67</v>
      </c>
      <c r="Y7" s="39">
        <v>120.28</v>
      </c>
      <c r="Z7" s="39">
        <v>119.14</v>
      </c>
      <c r="AA7" s="39">
        <v>116.6</v>
      </c>
      <c r="AB7" s="39">
        <v>114.49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340.69</v>
      </c>
      <c r="AU7" s="39">
        <v>348.86</v>
      </c>
      <c r="AV7" s="39">
        <v>339.27</v>
      </c>
      <c r="AW7" s="39">
        <v>320.42</v>
      </c>
      <c r="AX7" s="39">
        <v>309.52999999999997</v>
      </c>
      <c r="AY7" s="39">
        <v>352.05</v>
      </c>
      <c r="AZ7" s="39">
        <v>349.04</v>
      </c>
      <c r="BA7" s="39">
        <v>337.49</v>
      </c>
      <c r="BB7" s="39">
        <v>335.6</v>
      </c>
      <c r="BC7" s="39">
        <v>358.91</v>
      </c>
      <c r="BD7" s="39">
        <v>264.97000000000003</v>
      </c>
      <c r="BE7" s="39">
        <v>142.07</v>
      </c>
      <c r="BF7" s="39">
        <v>135.28</v>
      </c>
      <c r="BG7" s="39">
        <v>131.80000000000001</v>
      </c>
      <c r="BH7" s="39">
        <v>132.78</v>
      </c>
      <c r="BI7" s="39">
        <v>135.56</v>
      </c>
      <c r="BJ7" s="39">
        <v>250.76</v>
      </c>
      <c r="BK7" s="39">
        <v>254.54</v>
      </c>
      <c r="BL7" s="39">
        <v>265.92</v>
      </c>
      <c r="BM7" s="39">
        <v>258.26</v>
      </c>
      <c r="BN7" s="39">
        <v>247.27</v>
      </c>
      <c r="BO7" s="39">
        <v>266.61</v>
      </c>
      <c r="BP7" s="39">
        <v>105.56</v>
      </c>
      <c r="BQ7" s="39">
        <v>109.26</v>
      </c>
      <c r="BR7" s="39">
        <v>108.84</v>
      </c>
      <c r="BS7" s="39">
        <v>106.2</v>
      </c>
      <c r="BT7" s="39">
        <v>105.54</v>
      </c>
      <c r="BU7" s="39">
        <v>106.69</v>
      </c>
      <c r="BV7" s="39">
        <v>106.52</v>
      </c>
      <c r="BW7" s="39">
        <v>105.86</v>
      </c>
      <c r="BX7" s="39">
        <v>106.07</v>
      </c>
      <c r="BY7" s="39">
        <v>105.34</v>
      </c>
      <c r="BZ7" s="39">
        <v>103.24</v>
      </c>
      <c r="CA7" s="39">
        <v>157.22</v>
      </c>
      <c r="CB7" s="39">
        <v>151.88999999999999</v>
      </c>
      <c r="CC7" s="39">
        <v>152.77000000000001</v>
      </c>
      <c r="CD7" s="39">
        <v>154.46</v>
      </c>
      <c r="CE7" s="39">
        <v>155.1</v>
      </c>
      <c r="CF7" s="39">
        <v>154.91999999999999</v>
      </c>
      <c r="CG7" s="39">
        <v>155.80000000000001</v>
      </c>
      <c r="CH7" s="39">
        <v>158.58000000000001</v>
      </c>
      <c r="CI7" s="39">
        <v>159.22</v>
      </c>
      <c r="CJ7" s="39">
        <v>159.6</v>
      </c>
      <c r="CK7" s="39">
        <v>168.38</v>
      </c>
      <c r="CL7" s="39">
        <v>80.739999999999995</v>
      </c>
      <c r="CM7" s="39">
        <v>81.62</v>
      </c>
      <c r="CN7" s="39">
        <v>81.2</v>
      </c>
      <c r="CO7" s="39">
        <v>80.42</v>
      </c>
      <c r="CP7" s="39">
        <v>80.81</v>
      </c>
      <c r="CQ7" s="39">
        <v>62.26</v>
      </c>
      <c r="CR7" s="39">
        <v>62.1</v>
      </c>
      <c r="CS7" s="39">
        <v>62.38</v>
      </c>
      <c r="CT7" s="39">
        <v>62.83</v>
      </c>
      <c r="CU7" s="39">
        <v>62.05</v>
      </c>
      <c r="CV7" s="39">
        <v>60</v>
      </c>
      <c r="CW7" s="39">
        <v>97.48</v>
      </c>
      <c r="CX7" s="39">
        <v>97.5</v>
      </c>
      <c r="CY7" s="39">
        <v>98.28</v>
      </c>
      <c r="CZ7" s="39">
        <v>97.62</v>
      </c>
      <c r="DA7" s="39">
        <v>97.59</v>
      </c>
      <c r="DB7" s="39">
        <v>89.5</v>
      </c>
      <c r="DC7" s="39">
        <v>89.52</v>
      </c>
      <c r="DD7" s="39">
        <v>89.17</v>
      </c>
      <c r="DE7" s="39">
        <v>88.86</v>
      </c>
      <c r="DF7" s="39">
        <v>89.11</v>
      </c>
      <c r="DG7" s="39">
        <v>89.8</v>
      </c>
      <c r="DH7" s="39">
        <v>49.79</v>
      </c>
      <c r="DI7" s="39">
        <v>50.21</v>
      </c>
      <c r="DJ7" s="39">
        <v>50.26</v>
      </c>
      <c r="DK7" s="39">
        <v>49.71</v>
      </c>
      <c r="DL7" s="39">
        <v>49.99</v>
      </c>
      <c r="DM7" s="39">
        <v>45.89</v>
      </c>
      <c r="DN7" s="39">
        <v>46.58</v>
      </c>
      <c r="DO7" s="39">
        <v>46.99</v>
      </c>
      <c r="DP7" s="39">
        <v>47.89</v>
      </c>
      <c r="DQ7" s="39">
        <v>48.69</v>
      </c>
      <c r="DR7" s="39">
        <v>49.59</v>
      </c>
      <c r="DS7" s="39">
        <v>32.79</v>
      </c>
      <c r="DT7" s="39">
        <v>33.549999999999997</v>
      </c>
      <c r="DU7" s="39">
        <v>34.299999999999997</v>
      </c>
      <c r="DV7" s="39">
        <v>35.26</v>
      </c>
      <c r="DW7" s="39">
        <v>36.68</v>
      </c>
      <c r="DX7" s="39">
        <v>13.14</v>
      </c>
      <c r="DY7" s="39">
        <v>14.45</v>
      </c>
      <c r="DZ7" s="39">
        <v>15.83</v>
      </c>
      <c r="EA7" s="39">
        <v>16.899999999999999</v>
      </c>
      <c r="EB7" s="39">
        <v>18.260000000000002</v>
      </c>
      <c r="EC7" s="39">
        <v>19.440000000000001</v>
      </c>
      <c r="ED7" s="39">
        <v>0.7</v>
      </c>
      <c r="EE7" s="39">
        <v>0.82</v>
      </c>
      <c r="EF7" s="39">
        <v>1.0900000000000001</v>
      </c>
      <c r="EG7" s="39">
        <v>0.86</v>
      </c>
      <c r="EH7" s="39">
        <v>1.17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2021-02-12T05:44:03Z</cp:lastPrinted>
  <dcterms:modified xsi:type="dcterms:W3CDTF">2021-02-12T05:44:03Z</dcterms:modified>
</cp:coreProperties>
</file>