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14 泉佐野市〇\"/>
    </mc:Choice>
  </mc:AlternateContent>
  <workbookProtection workbookAlgorithmName="SHA-512" workbookHashValue="BvpDDOAI5KjHD5l1py7Fhkvb54Dz7ZVvlyen4+tPBV4TzuneVlLVPYyqiYap7J6SipH4e7DzIZNgekfN7UYRZQ==" workbookSaltValue="BW1vSFbFk3Zc9Bj9ExBEXQ==" workbookSpinCount="100000" lockStructure="1"/>
  <bookViews>
    <workbookView xWindow="-105" yWindow="-105" windowWidth="19425" windowHeight="1042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<sst xmlns="http://schemas.openxmlformats.org/spreadsheetml/2006/main" count="241" uniqueCount="120">
  <si>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</si>
  <si>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</si>
  <si>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</si>
  <si>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</si>
  <si>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</si>
  <si>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</si>
  <si>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</si>
  <si>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</si>
  <si>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</si>
  <si>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</si>
  <si>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</si>
  <si>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</si>
  <si>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</si>
  <si>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</si>
  <si>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</si>
  <si>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</si>
  <si>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</si>
  <si>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</si>
  <si>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</si>
  <si>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</si>
  <si>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</si>
  <si>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</si>
  <si>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</si>
  <si>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</si>
  <si>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</si>
  <si>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</si>
  <si>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</si>
  <si>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</si>
  <si>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</si>
  <si>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</si>
  <si>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</si>
  <si>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</si>
  <si>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</si>
  <si>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</si>
  <si>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</si>
  <si>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</si>
  <si>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</si>
  <si>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</si>
  <si>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</si>
  <si>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</si>
  <si>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</si>
  <si>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</si>
  <si>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</si>
  <si>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</si>
  <si>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</si>
  <si>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</si>
  <si>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</si>
  <si>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</si>
  <si>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</si>
  <si>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</si>
  <si>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</si>
  <si>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</si>
  <si>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</si>
  <si>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</si>
  <si>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</si>
  <si>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</si>
  <si>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</si>
  <si>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</si>
  <si>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</si>
  <si>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</si>
  <si>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</si>
  <si>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</si>
  <si>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</si>
  <si>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</si>
  <si>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</si>
  <si>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</si>
  <si>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</si>
  <si>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</si>
  <si>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</si>
  <si>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</si>
  <si>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</si>
  <si>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</si>
  <si>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</si>
  <si>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</si>
  <si>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</si>
  <si>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</si>
  <si>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</si>
  <si>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</si>
  <si>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</si>
  <si>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</si>
  <si>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</si>
  <si>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</si>
  <si>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</si>
  <si>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</si>
  <si>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</si>
  <si>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</si>
  <si>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</si>
  <si>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</si>
  <si>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</si>
  <si>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</si>
  <si>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</si>
  <si>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</si>
  <si>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</si>
  <si>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</si>
  <si>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</si>
  <si>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</si>
  <si>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</si>
  <si>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</si>
  <si>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泉佐野市</t>
  </si>
  <si>
    <t>法非適用</t>
  </si>
  <si>
    <t>下水道事業</t>
  </si>
  <si>
    <t>公共下水道</t>
  </si>
  <si>
    <t>Bd2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</si>
  <si>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</si>
  <si>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</si>
  <si>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</si>
  <si>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</si>
  <si>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</si>
  <si>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</si>
  <si>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</si>
  <si>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</si>
  <si>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</si>
  <si>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</si>
  <si>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</si>
  <si>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</si>
  <si>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</si>
  <si>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</si>
  <si>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本市の下水道事業の経営は、単年度の収支では、健全性・効率性については適正に維持できています。
　①収益的収支比率は100％に達していませんが、これは総収益の中に地方債償還金に充当すべき地方債（資本費平準化債）の収入が含まれていないことによるもので、単年度の収支は黒字を維持しています。
　④企業債残高対事業規模比率が類似団体平均値よりも低いのは、平成6年の関西国際空港の開港に向け、多額の事業投資による地方債（国等からの借金）を発行してきたにもかかわらず、食品コンビナートやりんくうタウン内などに大口企業が多数存在するため、類似団体よりも下水道使用料の収入が多いことによるものです。
　⑤経費回収率は100％を超え、下水道使用料で回収すべき経費はすべて賄えており、単年度では類似団体よりも良好な経営状況となっています。
　⑥汚水処理原価が平均値より高くなっているのは、主に平成26年4月の税率変更による消費税納付額及び流域下水道維持管理費の増加によるものです。
　⑦施設利用率は、本市の下水道排水が貝塚市二色浜の流域下水道の処理場で処理されているため、数値は表示されません。</t>
    <rPh sb="159" eb="161">
      <t>ルイジ</t>
    </rPh>
    <rPh sb="161" eb="163">
      <t>ダンタイ</t>
    </rPh>
    <rPh sb="370" eb="373">
      <t>ヘイキンチ</t>
    </rPh>
    <rPh sb="375" eb="376">
      <t>タカ</t>
    </rPh>
    <rPh sb="385" eb="386">
      <t>オモ</t>
    </rPh>
    <rPh sb="387" eb="389">
      <t>ヘイセイ</t>
    </rPh>
    <rPh sb="391" eb="392">
      <t>ネン</t>
    </rPh>
    <rPh sb="393" eb="394">
      <t>ツキ</t>
    </rPh>
    <rPh sb="395" eb="397">
      <t>ゼイリツ</t>
    </rPh>
    <rPh sb="397" eb="399">
      <t>ヘンコウ</t>
    </rPh>
    <rPh sb="402" eb="405">
      <t>ショウヒゼイ</t>
    </rPh>
    <rPh sb="405" eb="407">
      <t>ノウフ</t>
    </rPh>
    <rPh sb="407" eb="408">
      <t>ガク</t>
    </rPh>
    <rPh sb="408" eb="409">
      <t>オヨ</t>
    </rPh>
    <rPh sb="410" eb="412">
      <t>リュウイキ</t>
    </rPh>
    <rPh sb="412" eb="415">
      <t>ゲスイドウ</t>
    </rPh>
    <rPh sb="415" eb="417">
      <t>イジ</t>
    </rPh>
    <rPh sb="417" eb="420">
      <t>カンリヒ</t>
    </rPh>
    <rPh sb="421" eb="423">
      <t>ゾウカ</t>
    </rPh>
    <rPh sb="457" eb="459">
      <t>リュウイキ</t>
    </rPh>
    <rPh sb="459" eb="461">
      <t>ゲスイ</t>
    </rPh>
    <rPh sb="461" eb="462">
      <t>ドウ</t>
    </rPh>
    <phoneticPr fontId="4"/>
  </si>
  <si>
    <t>　本市の下水道事業は、平成3年に供用開始しており、事業開始が遅かったことなどから、令和元年度末の下水道普及率は40.79％と大阪府内でも最低の水準となっています。また、同様の理由で老朽化した下水道管は現在のところほとんどありません。
　③管渠改善率は、下水道管の更新延長が微少なため、数値は表示されません。</t>
    <rPh sb="41" eb="43">
      <t>レイワ</t>
    </rPh>
    <rPh sb="43" eb="44">
      <t>モト</t>
    </rPh>
    <rPh sb="133" eb="135">
      <t>エンチョウ</t>
    </rPh>
    <rPh sb="136" eb="138">
      <t>ビショウ</t>
    </rPh>
    <phoneticPr fontId="4"/>
  </si>
  <si>
    <t>　本市の下水道会計は、平成9年度から赤字に転落し、平成16年度で約38億円まで赤字額が増大しましたが、経営健全化計画に基づき、3回の料金改定による収入の確保や段階的な人員の削減及び事業費の抑制により、累積赤字の縮小に取り組んできました。また、平成28年度には、将来にわたって安定的に事業を継続していくための中長期的な経営の基本計画である「経営戦略」を策定し、平成30年度決算では累積赤字を解消しています。
　令和2年度より企業会計に移行し、より透明性の高い会計処理を行うことにより、自らの経営状況を的確に把握し、より効率的で持続可能な事業運営を行うとともに、健全経営の範囲内で建設事業費を増加し、普及率の向上を目指します。</t>
    <rPh sb="32" eb="33">
      <t>ヤク</t>
    </rPh>
    <rPh sb="121" eb="123">
      <t>ヘイセイ</t>
    </rPh>
    <rPh sb="125" eb="127">
      <t>ネンド</t>
    </rPh>
    <rPh sb="185" eb="187">
      <t>ケッサン</t>
    </rPh>
    <rPh sb="189" eb="191">
      <t>ルイセキ</t>
    </rPh>
    <rPh sb="194" eb="196">
      <t>カイショウ</t>
    </rPh>
    <rPh sb="204" eb="206">
      <t>レイワ</t>
    </rPh>
    <rPh sb="207" eb="208">
      <t>ネン</t>
    </rPh>
    <rPh sb="208" eb="209">
      <t>ド</t>
    </rPh>
    <rPh sb="211" eb="213">
      <t>キギョウ</t>
    </rPh>
    <rPh sb="213" eb="215">
      <t>カイケイ</t>
    </rPh>
    <rPh sb="216" eb="218">
      <t>イコウ</t>
    </rPh>
    <rPh sb="272" eb="273">
      <t>オコナ</t>
    </rPh>
    <rPh sb="279" eb="281">
      <t>ケンゼン</t>
    </rPh>
    <rPh sb="281" eb="283">
      <t>ケイエイ</t>
    </rPh>
    <rPh sb="284" eb="287">
      <t>ハンイナイ</t>
    </rPh>
    <rPh sb="288" eb="290">
      <t>ケンセツ</t>
    </rPh>
    <rPh sb="290" eb="293">
      <t>ジギョウヒ</t>
    </rPh>
    <rPh sb="294" eb="296">
      <t>ゾウカ</t>
    </rPh>
    <rPh sb="298" eb="300">
      <t>フキュウ</t>
    </rPh>
    <rPh sb="300" eb="301">
      <t>リツ</t>
    </rPh>
    <rPh sb="302" eb="304">
      <t>コウジョウ</t>
    </rPh>
    <rPh sb="305" eb="307">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</si>
</sst>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49-4159-B893-0296B96361D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0.38</c:v>
                </c:pt>
                <c:pt idx="1">
                  <c:v>0.01</c:v>
                </c:pt>
                <c:pt idx="2">
                  <c:v>0.11</c:v>
                </c:pt>
                <c:pt idx="3">
                  <c:v>0.09</c:v>
                </c:pt>
                <c:pt idx="4">
                  <c:v>0.12</c:v>
                </c:pt>
              </c:numCache>
            </c:numRef>
          </c:val>
          <c:smooth val="0"/>
          <c:extLst>
            <c:ext xmlns:c16="http://schemas.microsoft.com/office/drawing/2014/chart" uri="{C3380CC4-5D6E-409C-BE32-E72D297353CC}">
              <c16:uniqueId val="{00000001-CC49-4159-B893-0296B96361D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C5-4697-9007-F34A0394740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c:v>
                </c:pt>
                <c:pt idx="1">
                  <c:v>61.03</c:v>
                </c:pt>
                <c:pt idx="2">
                  <c:v>59.55</c:v>
                </c:pt>
                <c:pt idx="3">
                  <c:v>59.19</c:v>
                </c:pt>
                <c:pt idx="4">
                  <c:v>61.4</c:v>
                </c:pt>
              </c:numCache>
            </c:numRef>
          </c:val>
          <c:smooth val="0"/>
          <c:extLst>
            <c:ext xmlns:c16="http://schemas.microsoft.com/office/drawing/2014/chart" uri="{C3380CC4-5D6E-409C-BE32-E72D297353CC}">
              <c16:uniqueId val="{00000001-E6C5-4697-9007-F34A0394740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90.12</c:v>
                </c:pt>
                <c:pt idx="1">
                  <c:v>90.58</c:v>
                </c:pt>
                <c:pt idx="2">
                  <c:v>90.71</c:v>
                </c:pt>
                <c:pt idx="3">
                  <c:v>90.26</c:v>
                </c:pt>
                <c:pt idx="4">
                  <c:v>90.85</c:v>
                </c:pt>
              </c:numCache>
            </c:numRef>
          </c:val>
          <c:extLst>
            <c:ext xmlns:c16="http://schemas.microsoft.com/office/drawing/2014/chart" uri="{C3380CC4-5D6E-409C-BE32-E72D297353CC}">
              <c16:uniqueId val="{00000000-3046-4213-9040-A61561A2336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86.78</c:v>
                </c:pt>
                <c:pt idx="1">
                  <c:v>86.83</c:v>
                </c:pt>
                <c:pt idx="2">
                  <c:v>87.14</c:v>
                </c:pt>
                <c:pt idx="3">
                  <c:v>86.66</c:v>
                </c:pt>
                <c:pt idx="4">
                  <c:v>86.28</c:v>
                </c:pt>
              </c:numCache>
            </c:numRef>
          </c:val>
          <c:smooth val="0"/>
          <c:extLst>
            <c:ext xmlns:c16="http://schemas.microsoft.com/office/drawing/2014/chart" uri="{C3380CC4-5D6E-409C-BE32-E72D297353CC}">
              <c16:uniqueId val="{00000001-3046-4213-9040-A61561A2336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72.14</c:v>
                </c:pt>
                <c:pt idx="1">
                  <c:v>73.31</c:v>
                </c:pt>
                <c:pt idx="2">
                  <c:v>73.599999999999994</c:v>
                </c:pt>
                <c:pt idx="3">
                  <c:v>68.16</c:v>
                </c:pt>
                <c:pt idx="4">
                  <c:v>75.540000000000006</c:v>
                </c:pt>
              </c:numCache>
            </c:numRef>
          </c:val>
          <c:extLst>
            <c:ext xmlns:c16="http://schemas.microsoft.com/office/drawing/2014/chart" uri="{C3380CC4-5D6E-409C-BE32-E72D297353CC}">
              <c16:uniqueId val="{00000000-B6A7-4D8C-8179-9A8CC2E43E7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A7-4D8C-8179-9A8CC2E43E7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22-4B00-9918-AC0CECDFD0B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22-4B00-9918-AC0CECDFD0B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7D-4F5A-9FF2-E3A3C51D672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7D-4F5A-9FF2-E3A3C51D672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30-430D-9EE2-90514B33D4C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30-430D-9EE2-90514B33D4C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14-4ED2-BF40-F657950FED2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14-4ED2-BF40-F657950FED2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814.69</c:v>
                </c:pt>
                <c:pt idx="1">
                  <c:v>777.6</c:v>
                </c:pt>
                <c:pt idx="2">
                  <c:v>742.6</c:v>
                </c:pt>
                <c:pt idx="3">
                  <c:v>708.8</c:v>
                </c:pt>
                <c:pt idx="4">
                  <c:v>742.84</c:v>
                </c:pt>
              </c:numCache>
            </c:numRef>
          </c:val>
          <c:extLst>
            <c:ext xmlns:c16="http://schemas.microsoft.com/office/drawing/2014/chart" uri="{C3380CC4-5D6E-409C-BE32-E72D297353CC}">
              <c16:uniqueId val="{00000000-09E5-42A7-9D41-668873FBA70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1031.56</c:v>
                </c:pt>
                <c:pt idx="1">
                  <c:v>1053.93</c:v>
                </c:pt>
                <c:pt idx="2">
                  <c:v>1046.25</c:v>
                </c:pt>
                <c:pt idx="3">
                  <c:v>1000.94</c:v>
                </c:pt>
                <c:pt idx="4">
                  <c:v>1028.05</c:v>
                </c:pt>
              </c:numCache>
            </c:numRef>
          </c:val>
          <c:smooth val="0"/>
          <c:extLst>
            <c:ext xmlns:c16="http://schemas.microsoft.com/office/drawing/2014/chart" uri="{C3380CC4-5D6E-409C-BE32-E72D297353CC}">
              <c16:uniqueId val="{00000001-09E5-42A7-9D41-668873FBA70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113</c:v>
                </c:pt>
                <c:pt idx="1">
                  <c:v>116.16</c:v>
                </c:pt>
                <c:pt idx="2">
                  <c:v>115.95</c:v>
                </c:pt>
                <c:pt idx="3">
                  <c:v>114.86</c:v>
                </c:pt>
                <c:pt idx="4">
                  <c:v>120.51</c:v>
                </c:pt>
              </c:numCache>
            </c:numRef>
          </c:val>
          <c:extLst>
            <c:ext xmlns:c16="http://schemas.microsoft.com/office/drawing/2014/chart" uri="{C3380CC4-5D6E-409C-BE32-E72D297353CC}">
              <c16:uniqueId val="{00000000-CBD8-4007-910B-F1B43564C3B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84.32</c:v>
                </c:pt>
                <c:pt idx="1">
                  <c:v>85.23</c:v>
                </c:pt>
                <c:pt idx="2">
                  <c:v>88.37</c:v>
                </c:pt>
                <c:pt idx="3">
                  <c:v>93.77</c:v>
                </c:pt>
                <c:pt idx="4">
                  <c:v>94.73</c:v>
                </c:pt>
              </c:numCache>
            </c:numRef>
          </c:val>
          <c:smooth val="0"/>
          <c:extLst>
            <c:ext xmlns:c16="http://schemas.microsoft.com/office/drawing/2014/chart" uri="{C3380CC4-5D6E-409C-BE32-E72D297353CC}">
              <c16:uniqueId val="{00000001-CBD8-4007-910B-F1B43564C3B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198.41</c:v>
                </c:pt>
                <c:pt idx="1">
                  <c:v>192.58</c:v>
                </c:pt>
                <c:pt idx="2">
                  <c:v>192.24</c:v>
                </c:pt>
                <c:pt idx="3">
                  <c:v>193.76</c:v>
                </c:pt>
                <c:pt idx="4">
                  <c:v>179.1</c:v>
                </c:pt>
              </c:numCache>
            </c:numRef>
          </c:val>
          <c:extLst>
            <c:ext xmlns:c16="http://schemas.microsoft.com/office/drawing/2014/chart" uri="{C3380CC4-5D6E-409C-BE32-E72D297353CC}">
              <c16:uniqueId val="{00000000-5C68-4922-A83C-541CE25DF16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188.12</c:v>
                </c:pt>
                <c:pt idx="1">
                  <c:v>185.7</c:v>
                </c:pt>
                <c:pt idx="2">
                  <c:v>178.11</c:v>
                </c:pt>
                <c:pt idx="3">
                  <c:v>165.57</c:v>
                </c:pt>
                <c:pt idx="4">
                  <c:v>160.91</c:v>
                </c:pt>
              </c:numCache>
            </c:numRef>
          </c:val>
          <c:smooth val="0"/>
          <c:extLst>
            <c:ext xmlns:c16="http://schemas.microsoft.com/office/drawing/2014/chart" uri="{C3380CC4-5D6E-409C-BE32-E72D297353CC}">
              <c16:uniqueId val="{00000001-5C68-4922-A83C-541CE25DF16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泉佐野市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Bd2</v>
      </c>
      <c r="X8" s="72"/>
      <c r="Y8" s="72"/>
      <c r="Z8" s="72"/>
      <c r="AA8" s="72"/>
      <c r="AB8" s="72"/>
      <c r="AC8" s="72"/>
      <c r="AD8" s="73" t="str">
        <f>データ!$M$6</f>
        <v>非設置</v>
      </c>
      <c r="AE8" s="73"/>
      <c r="AF8" s="73"/>
      <c r="AG8" s="73"/>
      <c r="AH8" s="73"/>
      <c r="AI8" s="73"/>
      <c r="AJ8" s="73"/>
      <c r="AK8" s="3"/>
      <c r="AL8" s="69">
        <f>データ!S6</f>
        <v>100420</v>
      </c>
      <c r="AM8" s="69"/>
      <c r="AN8" s="69"/>
      <c r="AO8" s="69"/>
      <c r="AP8" s="69"/>
      <c r="AQ8" s="69"/>
      <c r="AR8" s="69"/>
      <c r="AS8" s="69"/>
      <c r="AT8" s="68">
        <f>データ!T6</f>
        <v>56.51</v>
      </c>
      <c r="AU8" s="68"/>
      <c r="AV8" s="68"/>
      <c r="AW8" s="68"/>
      <c r="AX8" s="68"/>
      <c r="AY8" s="68"/>
      <c r="AZ8" s="68"/>
      <c r="BA8" s="68"/>
      <c r="BB8" s="68">
        <f>データ!U6</f>
        <v>1777.03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40.79</v>
      </c>
      <c r="Q10" s="68"/>
      <c r="R10" s="68"/>
      <c r="S10" s="68"/>
      <c r="T10" s="68"/>
      <c r="U10" s="68"/>
      <c r="V10" s="68"/>
      <c r="W10" s="68">
        <f>データ!Q6</f>
        <v>88.33</v>
      </c>
      <c r="X10" s="68"/>
      <c r="Y10" s="68"/>
      <c r="Z10" s="68"/>
      <c r="AA10" s="68"/>
      <c r="AB10" s="68"/>
      <c r="AC10" s="68"/>
      <c r="AD10" s="69">
        <f>データ!R6</f>
        <v>2530</v>
      </c>
      <c r="AE10" s="69"/>
      <c r="AF10" s="69"/>
      <c r="AG10" s="69"/>
      <c r="AH10" s="69"/>
      <c r="AI10" s="69"/>
      <c r="AJ10" s="69"/>
      <c r="AK10" s="2"/>
      <c r="AL10" s="69">
        <f>データ!V6</f>
        <v>40908</v>
      </c>
      <c r="AM10" s="69"/>
      <c r="AN10" s="69"/>
      <c r="AO10" s="69"/>
      <c r="AP10" s="69"/>
      <c r="AQ10" s="69"/>
      <c r="AR10" s="69"/>
      <c r="AS10" s="69"/>
      <c r="AT10" s="68">
        <f>データ!W6</f>
        <v>8.9</v>
      </c>
      <c r="AU10" s="68"/>
      <c r="AV10" s="68"/>
      <c r="AW10" s="68"/>
      <c r="AX10" s="68"/>
      <c r="AY10" s="68"/>
      <c r="AZ10" s="68"/>
      <c r="BA10" s="68"/>
      <c r="BB10" s="68">
        <f>データ!X6</f>
        <v>4596.3999999999996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HeIiSlG13WJSC1EB+g6jMtnvFsn3p3KVsdW9DPwe8vERKz4xLDGEIWsW/sH0iOYGNXXat6oAISN+Ol9QuVmDvQ==" saltValue="VbHe38R98gLPtqKSFRkIS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272132</v>
      </c>
      <c r="D6" s="33">
        <f t="shared" si="3"/>
        <v>47</v>
      </c>
      <c r="E6" s="33">
        <f t="shared" si="3"/>
        <v>17</v>
      </c>
      <c r="F6" s="33">
        <f t="shared" si="3"/>
        <v>1</v>
      </c>
      <c r="G6" s="33">
        <f t="shared" si="3"/>
        <v>0</v>
      </c>
      <c r="H6" s="33" t="str">
        <f t="shared" si="3"/>
        <v>大阪府　泉佐野市</v>
      </c>
      <c r="I6" s="33" t="str">
        <f t="shared" si="3"/>
        <v>法非適用</v>
      </c>
      <c r="J6" s="33" t="str">
        <f t="shared" si="3"/>
        <v>下水道事業</v>
      </c>
      <c r="K6" s="33" t="str">
        <f t="shared" si="3"/>
        <v>公共下水道</v>
      </c>
      <c r="L6" s="33" t="str">
        <f t="shared" si="3"/>
        <v>Bd2</v>
      </c>
      <c r="M6" s="33" t="str">
        <f t="shared" si="3"/>
        <v>非設置</v>
      </c>
      <c r="N6" s="34" t="str">
        <f t="shared" si="3"/>
        <v>-</v>
      </c>
      <c r="O6" s="34" t="str">
        <f t="shared" si="3"/>
        <v>該当数値なし</v>
      </c>
      <c r="P6" s="34">
        <f t="shared" si="3"/>
        <v>40.79</v>
      </c>
      <c r="Q6" s="34">
        <f t="shared" si="3"/>
        <v>88.33</v>
      </c>
      <c r="R6" s="34">
        <f t="shared" si="3"/>
        <v>2530</v>
      </c>
      <c r="S6" s="34">
        <f t="shared" si="3"/>
        <v>100420</v>
      </c>
      <c r="T6" s="34">
        <f t="shared" si="3"/>
        <v>56.51</v>
      </c>
      <c r="U6" s="34">
        <f t="shared" si="3"/>
        <v>1777.03</v>
      </c>
      <c r="V6" s="34">
        <f t="shared" si="3"/>
        <v>40908</v>
      </c>
      <c r="W6" s="34">
        <f t="shared" si="3"/>
        <v>8.9</v>
      </c>
      <c r="X6" s="34">
        <f t="shared" si="3"/>
        <v>4596.3999999999996</v>
      </c>
      <c r="Y6" s="35">
        <f>IF(Y7="",NA(),Y7)</f>
        <v>72.14</v>
      </c>
      <c r="Z6" s="35">
        <f t="shared" ref="Z6:AH6" si="4">IF(Z7="",NA(),Z7)</f>
        <v>73.31</v>
      </c>
      <c r="AA6" s="35">
        <f t="shared" si="4"/>
        <v>73.599999999999994</v>
      </c>
      <c r="AB6" s="35">
        <f t="shared" si="4"/>
        <v>68.16</v>
      </c>
      <c r="AC6" s="35">
        <f t="shared" si="4"/>
        <v>75.540000000000006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814.69</v>
      </c>
      <c r="BG6" s="35">
        <f t="shared" ref="BG6:BO6" si="7">IF(BG7="",NA(),BG7)</f>
        <v>777.6</v>
      </c>
      <c r="BH6" s="35">
        <f t="shared" si="7"/>
        <v>742.6</v>
      </c>
      <c r="BI6" s="35">
        <f t="shared" si="7"/>
        <v>708.8</v>
      </c>
      <c r="BJ6" s="35">
        <f t="shared" si="7"/>
        <v>742.84</v>
      </c>
      <c r="BK6" s="35">
        <f t="shared" si="7"/>
        <v>1031.56</v>
      </c>
      <c r="BL6" s="35">
        <f t="shared" si="7"/>
        <v>1053.93</v>
      </c>
      <c r="BM6" s="35">
        <f t="shared" si="7"/>
        <v>1046.25</v>
      </c>
      <c r="BN6" s="35">
        <f t="shared" si="7"/>
        <v>1000.94</v>
      </c>
      <c r="BO6" s="35">
        <f t="shared" si="7"/>
        <v>1028.05</v>
      </c>
      <c r="BP6" s="34" t="str">
        <f>IF(BP7="","",IF(BP7="-","【-】","【"&amp;SUBSTITUTE(TEXT(BP7,"#,##0.00"),"-","△")&amp;"】"))</f>
        <v>【682.51】</v>
      </c>
      <c r="BQ6" s="35">
        <f>IF(BQ7="",NA(),BQ7)</f>
        <v>113</v>
      </c>
      <c r="BR6" s="35">
        <f t="shared" ref="BR6:BZ6" si="8">IF(BR7="",NA(),BR7)</f>
        <v>116.16</v>
      </c>
      <c r="BS6" s="35">
        <f t="shared" si="8"/>
        <v>115.95</v>
      </c>
      <c r="BT6" s="35">
        <f t="shared" si="8"/>
        <v>114.86</v>
      </c>
      <c r="BU6" s="35">
        <f t="shared" si="8"/>
        <v>120.51</v>
      </c>
      <c r="BV6" s="35">
        <f t="shared" si="8"/>
        <v>84.32</v>
      </c>
      <c r="BW6" s="35">
        <f t="shared" si="8"/>
        <v>85.23</v>
      </c>
      <c r="BX6" s="35">
        <f t="shared" si="8"/>
        <v>88.37</v>
      </c>
      <c r="BY6" s="35">
        <f t="shared" si="8"/>
        <v>93.77</v>
      </c>
      <c r="BZ6" s="35">
        <f t="shared" si="8"/>
        <v>94.73</v>
      </c>
      <c r="CA6" s="34" t="str">
        <f>IF(CA7="","",IF(CA7="-","【-】","【"&amp;SUBSTITUTE(TEXT(CA7,"#,##0.00"),"-","△")&amp;"】"))</f>
        <v>【100.34】</v>
      </c>
      <c r="CB6" s="35">
        <f>IF(CB7="",NA(),CB7)</f>
        <v>198.41</v>
      </c>
      <c r="CC6" s="35">
        <f t="shared" ref="CC6:CK6" si="9">IF(CC7="",NA(),CC7)</f>
        <v>192.58</v>
      </c>
      <c r="CD6" s="35">
        <f t="shared" si="9"/>
        <v>192.24</v>
      </c>
      <c r="CE6" s="35">
        <f t="shared" si="9"/>
        <v>193.76</v>
      </c>
      <c r="CF6" s="35">
        <f t="shared" si="9"/>
        <v>179.1</v>
      </c>
      <c r="CG6" s="35">
        <f t="shared" si="9"/>
        <v>188.12</v>
      </c>
      <c r="CH6" s="35">
        <f t="shared" si="9"/>
        <v>185.7</v>
      </c>
      <c r="CI6" s="35">
        <f t="shared" si="9"/>
        <v>178.11</v>
      </c>
      <c r="CJ6" s="35">
        <f t="shared" si="9"/>
        <v>165.57</v>
      </c>
      <c r="CK6" s="35">
        <f t="shared" si="9"/>
        <v>160.91</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60</v>
      </c>
      <c r="CS6" s="35">
        <f t="shared" si="10"/>
        <v>61.03</v>
      </c>
      <c r="CT6" s="35">
        <f t="shared" si="10"/>
        <v>59.55</v>
      </c>
      <c r="CU6" s="35">
        <f t="shared" si="10"/>
        <v>59.19</v>
      </c>
      <c r="CV6" s="35">
        <f t="shared" si="10"/>
        <v>61.4</v>
      </c>
      <c r="CW6" s="34" t="str">
        <f>IF(CW7="","",IF(CW7="-","【-】","【"&amp;SUBSTITUTE(TEXT(CW7,"#,##0.00"),"-","△")&amp;"】"))</f>
        <v>【59.64】</v>
      </c>
      <c r="CX6" s="35">
        <f>IF(CX7="",NA(),CX7)</f>
        <v>90.12</v>
      </c>
      <c r="CY6" s="35">
        <f t="shared" ref="CY6:DG6" si="11">IF(CY7="",NA(),CY7)</f>
        <v>90.58</v>
      </c>
      <c r="CZ6" s="35">
        <f t="shared" si="11"/>
        <v>90.71</v>
      </c>
      <c r="DA6" s="35">
        <f t="shared" si="11"/>
        <v>90.26</v>
      </c>
      <c r="DB6" s="35">
        <f t="shared" si="11"/>
        <v>90.85</v>
      </c>
      <c r="DC6" s="35">
        <f t="shared" si="11"/>
        <v>86.78</v>
      </c>
      <c r="DD6" s="35">
        <f t="shared" si="11"/>
        <v>86.83</v>
      </c>
      <c r="DE6" s="35">
        <f t="shared" si="11"/>
        <v>87.14</v>
      </c>
      <c r="DF6" s="35">
        <f t="shared" si="11"/>
        <v>86.66</v>
      </c>
      <c r="DG6" s="35">
        <f t="shared" si="11"/>
        <v>86.28</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0.38</v>
      </c>
      <c r="EK6" s="35">
        <f t="shared" si="14"/>
        <v>0.01</v>
      </c>
      <c r="EL6" s="35">
        <f t="shared" si="14"/>
        <v>0.11</v>
      </c>
      <c r="EM6" s="35">
        <f t="shared" si="14"/>
        <v>0.09</v>
      </c>
      <c r="EN6" s="35">
        <f t="shared" si="14"/>
        <v>0.12</v>
      </c>
      <c r="EO6" s="34" t="str">
        <f>IF(EO7="","",IF(EO7="-","【-】","【"&amp;SUBSTITUTE(TEXT(EO7,"#,##0.00"),"-","△")&amp;"】"))</f>
        <v>【0.22】</v>
      </c>
    </row>
    <row r="7" spans="1:145" s="36" customFormat="1" x14ac:dyDescent="0.15">
      <c r="A7" s="28"/>
      <c r="B7" s="37">
        <v>2019</v>
      </c>
      <c r="C7" s="37">
        <v>272132</v>
      </c>
      <c r="D7" s="37">
        <v>47</v>
      </c>
      <c r="E7" s="37">
        <v>17</v>
      </c>
      <c r="F7" s="37">
        <v>1</v>
      </c>
      <c r="G7" s="37">
        <v>0</v>
      </c>
      <c r="H7" s="37" t="s">
        <v>98</v>
      </c>
      <c r="I7" s="37" t="s">
        <v>99</v>
      </c>
      <c r="J7" s="37" t="s">
        <v>100</v>
      </c>
      <c r="K7" s="37" t="s">
        <v>101</v>
      </c>
      <c r="L7" s="37" t="s">
        <v>102</v>
      </c>
      <c r="M7" s="37" t="s">
        <v>103</v>
      </c>
      <c r="N7" s="38" t="s">
        <v>104</v>
      </c>
      <c r="O7" s="38" t="s">
        <v>105</v>
      </c>
      <c r="P7" s="38">
        <v>40.79</v>
      </c>
      <c r="Q7" s="38">
        <v>88.33</v>
      </c>
      <c r="R7" s="38">
        <v>2530</v>
      </c>
      <c r="S7" s="38">
        <v>100420</v>
      </c>
      <c r="T7" s="38">
        <v>56.51</v>
      </c>
      <c r="U7" s="38">
        <v>1777.03</v>
      </c>
      <c r="V7" s="38">
        <v>40908</v>
      </c>
      <c r="W7" s="38">
        <v>8.9</v>
      </c>
      <c r="X7" s="38">
        <v>4596.3999999999996</v>
      </c>
      <c r="Y7" s="38">
        <v>72.14</v>
      </c>
      <c r="Z7" s="38">
        <v>73.31</v>
      </c>
      <c r="AA7" s="38">
        <v>73.599999999999994</v>
      </c>
      <c r="AB7" s="38">
        <v>68.16</v>
      </c>
      <c r="AC7" s="38">
        <v>75.540000000000006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814.69</v>
      </c>
      <c r="BG7" s="38">
        <v>777.6</v>
      </c>
      <c r="BH7" s="38">
        <v>742.6</v>
      </c>
      <c r="BI7" s="38">
        <v>708.8</v>
      </c>
      <c r="BJ7" s="38">
        <v>742.84</v>
      </c>
      <c r="BK7" s="38">
        <v>1031.56</v>
      </c>
      <c r="BL7" s="38">
        <v>1053.93</v>
      </c>
      <c r="BM7" s="38">
        <v>1046.25</v>
      </c>
      <c r="BN7" s="38">
        <v>1000.94</v>
      </c>
      <c r="BO7" s="38">
        <v>1028.05</v>
      </c>
      <c r="BP7" s="38">
        <v>682.51</v>
      </c>
      <c r="BQ7" s="38">
        <v>113</v>
      </c>
      <c r="BR7" s="38">
        <v>116.16</v>
      </c>
      <c r="BS7" s="38">
        <v>115.95</v>
      </c>
      <c r="BT7" s="38">
        <v>114.86</v>
      </c>
      <c r="BU7" s="38">
        <v>120.51</v>
      </c>
      <c r="BV7" s="38">
        <v>84.32</v>
      </c>
      <c r="BW7" s="38">
        <v>85.23</v>
      </c>
      <c r="BX7" s="38">
        <v>88.37</v>
      </c>
      <c r="BY7" s="38">
        <v>93.77</v>
      </c>
      <c r="BZ7" s="38">
        <v>94.73</v>
      </c>
      <c r="CA7" s="38">
        <v>100.34</v>
      </c>
      <c r="CB7" s="38">
        <v>198.41</v>
      </c>
      <c r="CC7" s="38">
        <v>192.58</v>
      </c>
      <c r="CD7" s="38">
        <v>192.24</v>
      </c>
      <c r="CE7" s="38">
        <v>193.76</v>
      </c>
      <c r="CF7" s="38">
        <v>179.1</v>
      </c>
      <c r="CG7" s="38">
        <v>188.12</v>
      </c>
      <c r="CH7" s="38">
        <v>185.7</v>
      </c>
      <c r="CI7" s="38">
        <v>178.11</v>
      </c>
      <c r="CJ7" s="38">
        <v>165.57</v>
      </c>
      <c r="CK7" s="38">
        <v>160.91</v>
      </c>
      <c r="CL7" s="38">
        <v>136.15</v>
      </c>
      <c r="CM7" s="38" t="s">
        <v>104</v>
      </c>
      <c r="CN7" s="38" t="s">
        <v>104</v>
      </c>
      <c r="CO7" s="38" t="s">
        <v>104</v>
      </c>
      <c r="CP7" s="38" t="s">
        <v>104</v>
      </c>
      <c r="CQ7" s="38" t="s">
        <v>104</v>
      </c>
      <c r="CR7" s="38">
        <v>60</v>
      </c>
      <c r="CS7" s="38">
        <v>61.03</v>
      </c>
      <c r="CT7" s="38">
        <v>59.55</v>
      </c>
      <c r="CU7" s="38">
        <v>59.19</v>
      </c>
      <c r="CV7" s="38">
        <v>61.4</v>
      </c>
      <c r="CW7" s="38">
        <v>59.64</v>
      </c>
      <c r="CX7" s="38">
        <v>90.12</v>
      </c>
      <c r="CY7" s="38">
        <v>90.58</v>
      </c>
      <c r="CZ7" s="38">
        <v>90.71</v>
      </c>
      <c r="DA7" s="38">
        <v>90.26</v>
      </c>
      <c r="DB7" s="38">
        <v>90.85</v>
      </c>
      <c r="DC7" s="38">
        <v>86.78</v>
      </c>
      <c r="DD7" s="38">
        <v>86.83</v>
      </c>
      <c r="DE7" s="38">
        <v>87.14</v>
      </c>
      <c r="DF7" s="38">
        <v>86.66</v>
      </c>
      <c r="DG7" s="38">
        <v>86.28</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0.38</v>
      </c>
      <c r="EK7" s="38">
        <v>0.01</v>
      </c>
      <c r="EL7" s="38">
        <v>0.11</v>
      </c>
      <c r="EM7" s="38">
        <v>0.09</v>
      </c>
      <c r="EN7" s="38">
        <v>0.12</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2021-02-17T01:48:04Z</cp:lastPrinted>
  <dcterms:created xsi:type="dcterms:W3CDTF">2020-12-04T02:47:45Z</dcterms:created>
  <dcterms:modified xsi:type="dcterms:W3CDTF">2021-02-18T08:48:19Z</dcterms:modified>
  <cp:category/>
</cp:coreProperties>
</file>