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7 泉大津市\"/>
    </mc:Choice>
  </mc:AlternateContent>
  <workbookProtection workbookAlgorithmName="SHA-512" workbookHashValue="r9qKMpKkBpUw/7av0xG1rpxItUsbjtcfDwyUNNi8fUlbFeQZsdA3jKq5Bx85Y2lt96mtiqJ3fWP74a5kc+NrMg==" workbookSaltValue="UU+iREdT6Bm7bDLPC7yG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<sst xmlns="http://schemas.openxmlformats.org/spreadsheetml/2006/main" count="241" uniqueCount="120">
  <si>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</si>
  <si>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</si>
  <si>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</si>
  <si>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</si>
  <si>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</si>
  <si>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</si>
  <si>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</si>
  <si>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</si>
  <si>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</si>
  <si>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</si>
  <si>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</si>
  <si>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</si>
  <si>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</si>
  <si>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</si>
  <si>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</si>
  <si>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</si>
  <si>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</si>
  <si>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</si>
  <si>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</si>
  <si>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</si>
  <si>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</si>
  <si>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</si>
  <si>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</si>
  <si>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</si>
  <si>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</si>
  <si>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</si>
  <si>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</si>
  <si>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</si>
  <si>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</si>
  <si>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</si>
  <si>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</si>
  <si>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</si>
  <si>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</si>
  <si>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</si>
  <si>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</si>
  <si>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</si>
  <si>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</si>
  <si>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</si>
  <si>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</si>
  <si>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</si>
  <si>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</si>
  <si>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</si>
  <si>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</si>
  <si>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</si>
  <si>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</si>
  <si>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</si>
  <si>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</si>
  <si>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</si>
  <si>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</si>
  <si>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</si>
  <si>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</si>
  <si>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</si>
  <si>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</si>
  <si>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</si>
  <si>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</si>
  <si>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</si>
  <si>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</si>
  <si>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</si>
  <si>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</si>
  <si>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</si>
  <si>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</si>
  <si>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</si>
  <si>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</si>
  <si>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</si>
  <si>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</si>
  <si>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</si>
  <si>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</si>
  <si>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</si>
  <si>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</si>
  <si>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</si>
  <si>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</si>
  <si>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</si>
  <si>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</si>
  <si>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</si>
  <si>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</si>
  <si>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</si>
  <si>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</si>
  <si>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</si>
  <si>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</si>
  <si>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</si>
  <si>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</si>
  <si>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</si>
  <si>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</si>
  <si>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</si>
  <si>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</si>
  <si>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</si>
  <si>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</si>
  <si>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</si>
  <si>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</si>
  <si>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</si>
  <si>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</si>
  <si>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</si>
  <si>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</si>
  <si>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</si>
  <si>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</si>
  <si>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</si>
  <si>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</si>
  <si>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</si>
  <si>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</si>
  <si>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</si>
  <si>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</si>
  <si>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</si>
  <si>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</si>
  <si>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</si>
  <si>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</si>
  <si>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</si>
  <si>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</si>
  <si>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</si>
  <si>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</si>
  <si>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</si>
  <si>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</si>
  <si>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</si>
  <si>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</si>
  <si>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</si>
  <si>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</si>
  <si>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</si>
  <si>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</si>
  <si>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①については、他会計繰入金の減少や本来収入となるべき下水道使用料等の収益的収支が打切り決算等の影響により含まれていないため、令和元年度は減少しております。
　④企業債残高対事業規模比率については、地方債の償還が進んでおり、近年、ほぼ類似団体平均値に近い数値となっておりましたが、令和元年度は本来収入となるべき下水道使用料等が打切り決算の影響で含まれず、営業収益が減少したことにより比率が悪化しております。
　⑤経費回収率については、市内事業所の廃業や有収水量が打切り決算の影響により減少し、令和元年度は類似団体平均値以下の水準となっております。
　⑥汚水処理原価が類似団体平均値より高い傾向にあるのは、流域下水道への維持管理負担金が年々増加傾向にあり、高額となっているためと考えております。
　⑧水洗化率については、整備を急速に進捗させたため水洗化が追い付かず、平均値より下回っている状況ですが、令和元年度で汚水整備普及率は96.77％となり、人口密集地での整備は概ね完了しています。</t>
    <rPh sb="8" eb="9">
      <t>タ</t>
    </rPh>
    <rPh sb="9" eb="11">
      <t>カイケイ</t>
    </rPh>
    <rPh sb="11" eb="13">
      <t>クリイレ</t>
    </rPh>
    <rPh sb="13" eb="14">
      <t>キン</t>
    </rPh>
    <rPh sb="15" eb="17">
      <t>ゲンショウ</t>
    </rPh>
    <rPh sb="18" eb="20">
      <t>ホンライ</t>
    </rPh>
    <rPh sb="20" eb="22">
      <t>シュウニュウ</t>
    </rPh>
    <rPh sb="27" eb="30">
      <t>ゲスイドウ</t>
    </rPh>
    <rPh sb="30" eb="33">
      <t>シヨウリョウ</t>
    </rPh>
    <rPh sb="33" eb="34">
      <t>トウ</t>
    </rPh>
    <rPh sb="35" eb="38">
      <t>シュウエキテキ</t>
    </rPh>
    <rPh sb="38" eb="40">
      <t>シュウシ</t>
    </rPh>
    <rPh sb="41" eb="43">
      <t>ウチキ</t>
    </rPh>
    <rPh sb="44" eb="46">
      <t>ケッサン</t>
    </rPh>
    <rPh sb="46" eb="47">
      <t>トウ</t>
    </rPh>
    <rPh sb="48" eb="50">
      <t>エイキョウ</t>
    </rPh>
    <rPh sb="53" eb="54">
      <t>フク</t>
    </rPh>
    <rPh sb="63" eb="64">
      <t>レイ</t>
    </rPh>
    <rPh sb="64" eb="65">
      <t>ワ</t>
    </rPh>
    <rPh sb="65" eb="66">
      <t>モト</t>
    </rPh>
    <rPh sb="66" eb="67">
      <t>ネン</t>
    </rPh>
    <rPh sb="67" eb="68">
      <t>ド</t>
    </rPh>
    <rPh sb="69" eb="71">
      <t>ゲンショウ</t>
    </rPh>
    <rPh sb="99" eb="101">
      <t>チホウ</t>
    </rPh>
    <rPh sb="101" eb="102">
      <t>サイ</t>
    </rPh>
    <rPh sb="103" eb="105">
      <t>ショウカン</t>
    </rPh>
    <rPh sb="106" eb="107">
      <t>スス</t>
    </rPh>
    <rPh sb="112" eb="114">
      <t>キンネン</t>
    </rPh>
    <rPh sb="117" eb="119">
      <t>ルイジ</t>
    </rPh>
    <rPh sb="119" eb="121">
      <t>ダンタイ</t>
    </rPh>
    <rPh sb="140" eb="141">
      <t>レイ</t>
    </rPh>
    <rPh sb="141" eb="142">
      <t>ワ</t>
    </rPh>
    <rPh sb="142" eb="143">
      <t>モト</t>
    </rPh>
    <rPh sb="143" eb="144">
      <t>ネン</t>
    </rPh>
    <rPh sb="144" eb="145">
      <t>ド</t>
    </rPh>
    <rPh sb="163" eb="165">
      <t>ウチキ</t>
    </rPh>
    <rPh sb="166" eb="168">
      <t>ケッサン</t>
    </rPh>
    <rPh sb="169" eb="171">
      <t>エイキョウ</t>
    </rPh>
    <rPh sb="172" eb="173">
      <t>フク</t>
    </rPh>
    <rPh sb="177" eb="179">
      <t>エイギョウ</t>
    </rPh>
    <rPh sb="179" eb="181">
      <t>シュウエキ</t>
    </rPh>
    <rPh sb="182" eb="184">
      <t>ゲンショウ</t>
    </rPh>
    <rPh sb="191" eb="193">
      <t>ヒリツ</t>
    </rPh>
    <rPh sb="194" eb="196">
      <t>アッカ</t>
    </rPh>
    <rPh sb="217" eb="219">
      <t>シナイ</t>
    </rPh>
    <rPh sb="219" eb="222">
      <t>ジギョウショ</t>
    </rPh>
    <rPh sb="223" eb="225">
      <t>ハイギョウ</t>
    </rPh>
    <rPh sb="226" eb="227">
      <t>ユウ</t>
    </rPh>
    <rPh sb="227" eb="228">
      <t>シュウ</t>
    </rPh>
    <rPh sb="228" eb="230">
      <t>スイリョウ</t>
    </rPh>
    <rPh sb="231" eb="233">
      <t>ウチキ</t>
    </rPh>
    <rPh sb="234" eb="236">
      <t>ケッサン</t>
    </rPh>
    <rPh sb="237" eb="239">
      <t>エイキョウ</t>
    </rPh>
    <rPh sb="242" eb="244">
      <t>ゲンショウ</t>
    </rPh>
    <rPh sb="246" eb="247">
      <t>レイ</t>
    </rPh>
    <rPh sb="247" eb="248">
      <t>ワ</t>
    </rPh>
    <rPh sb="248" eb="249">
      <t>モト</t>
    </rPh>
    <rPh sb="249" eb="250">
      <t>ネン</t>
    </rPh>
    <rPh sb="250" eb="251">
      <t>ド</t>
    </rPh>
    <rPh sb="252" eb="254">
      <t>ルイジ</t>
    </rPh>
    <rPh sb="254" eb="256">
      <t>ダンタイ</t>
    </rPh>
    <rPh sb="259" eb="261">
      <t>イカ</t>
    </rPh>
    <rPh sb="283" eb="285">
      <t>ルイジ</t>
    </rPh>
    <rPh sb="285" eb="287">
      <t>ダンタイ</t>
    </rPh>
    <rPh sb="294" eb="296">
      <t>ケイコウ</t>
    </rPh>
    <rPh sb="399" eb="400">
      <t>レイ</t>
    </rPh>
    <rPh sb="400" eb="401">
      <t>ワ</t>
    </rPh>
    <rPh sb="401" eb="402">
      <t>モト</t>
    </rPh>
    <phoneticPr fontId="4"/>
  </si>
  <si>
    <t>　水洗化率については微小ながら上昇しており、従前より継続中の助成金制度・環境整備資金貸付金制度のPR効果と考えます。今後も市のホームページや広報誌でのPR、未水洗世帯への戸別訪問を継続し、一層の水洗化促進を図ります。
　また、今後は、関連自治体での管渠更生等による不明水対策や、マンホール内調査による経年劣化の状況に合わせた不良個所の適切な処置、定期的な管渠清掃による排水機能の維持確保に努めていきます。
　令和2年4月1日からの公営企業法の適用により、円滑な企業会計の運用、下水道事業の経営基盤の強化を図っていきます。
　なお、将来にわたって安定的に事業を継続していくための中長期的な経営の基本計画である「経営戦略」についても、令和2年度の策定を予定しております。</t>
    <rPh sb="127" eb="128">
      <t>ナマ</t>
    </rPh>
    <rPh sb="235" eb="237">
      <t>ウンヨウ</t>
    </rPh>
    <rPh sb="238" eb="241">
      <t>ゲスイドウ</t>
    </rPh>
    <rPh sb="241" eb="243">
      <t>ジギョウ</t>
    </rPh>
    <phoneticPr fontId="4"/>
  </si>
  <si>
    <t xml:space="preserve">　③管渠改善率については、本市の施設が昭和48年10月の供用開始以来45年を経過しているものの、法定耐用年数50年を超える管渠延長が無いため、当該値が0.00％となっているものです。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</si>
</sst>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61-4B6F-AF3D-B762747EC2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4.88</c:v>
                </c:pt>
                <c:pt idx="2">
                  <c:v>0.2</c:v>
                </c:pt>
                <c:pt idx="3">
                  <c:v>0.3</c:v>
                </c:pt>
                <c:pt idx="4">
                  <c:v>0.12</c:v>
                </c:pt>
              </c:numCache>
            </c:numRef>
          </c:val>
          <c:smooth val="0"/>
          <c:extLst>
            <c:ext xmlns:c16="http://schemas.microsoft.com/office/drawing/2014/chart" uri="{C3380CC4-5D6E-409C-BE32-E72D297353CC}">
              <c16:uniqueId val="{00000001-9C61-4B6F-AF3D-B762747EC2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ED-4470-94F2-7FE32E0323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86.69</c:v>
                </c:pt>
                <c:pt idx="1">
                  <c:v>80.16</c:v>
                </c:pt>
                <c:pt idx="2">
                  <c:v>73.599999999999994</c:v>
                </c:pt>
                <c:pt idx="3">
                  <c:v>70.33</c:v>
                </c:pt>
                <c:pt idx="4">
                  <c:v>70.3</c:v>
                </c:pt>
              </c:numCache>
            </c:numRef>
          </c:val>
          <c:smooth val="0"/>
          <c:extLst>
            <c:ext xmlns:c16="http://schemas.microsoft.com/office/drawing/2014/chart" uri="{C3380CC4-5D6E-409C-BE32-E72D297353CC}">
              <c16:uniqueId val="{00000001-E1ED-4470-94F2-7FE32E0323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89.27</c:v>
                </c:pt>
                <c:pt idx="1">
                  <c:v>89.43</c:v>
                </c:pt>
                <c:pt idx="2">
                  <c:v>89.48</c:v>
                </c:pt>
                <c:pt idx="3">
                  <c:v>89.65</c:v>
                </c:pt>
                <c:pt idx="4">
                  <c:v>89.72</c:v>
                </c:pt>
              </c:numCache>
            </c:numRef>
          </c:val>
          <c:extLst>
            <c:ext xmlns:c16="http://schemas.microsoft.com/office/drawing/2014/chart" uri="{C3380CC4-5D6E-409C-BE32-E72D297353CC}">
              <c16:uniqueId val="{00000000-D006-4D28-B5FD-66AC6FEB01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96.14</c:v>
                </c:pt>
                <c:pt idx="1">
                  <c:v>96.19</c:v>
                </c:pt>
                <c:pt idx="2">
                  <c:v>96.4</c:v>
                </c:pt>
                <c:pt idx="3">
                  <c:v>95.85</c:v>
                </c:pt>
                <c:pt idx="4">
                  <c:v>95.95</c:v>
                </c:pt>
              </c:numCache>
            </c:numRef>
          </c:val>
          <c:smooth val="0"/>
          <c:extLst>
            <c:ext xmlns:c16="http://schemas.microsoft.com/office/drawing/2014/chart" uri="{C3380CC4-5D6E-409C-BE32-E72D297353CC}">
              <c16:uniqueId val="{00000001-D006-4D28-B5FD-66AC6FEB01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72.180000000000007</c:v>
                </c:pt>
                <c:pt idx="1">
                  <c:v>72.11</c:v>
                </c:pt>
                <c:pt idx="2">
                  <c:v>71.97</c:v>
                </c:pt>
                <c:pt idx="3">
                  <c:v>70.06</c:v>
                </c:pt>
                <c:pt idx="4">
                  <c:v>66.23</c:v>
                </c:pt>
              </c:numCache>
            </c:numRef>
          </c:val>
          <c:extLst>
            <c:ext xmlns:c16="http://schemas.microsoft.com/office/drawing/2014/chart" uri="{C3380CC4-5D6E-409C-BE32-E72D297353CC}">
              <c16:uniqueId val="{00000000-2EC3-472A-ADD2-4CB2552A8D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3-472A-ADD2-4CB2552A8D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2-48EE-B8FC-382B66EA4D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2-48EE-B8FC-382B66EA4D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B-493A-ABDB-6A6B2451B4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B-493A-ABDB-6A6B2451B4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9-4706-BA00-DD6E741E3B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9-4706-BA00-DD6E741E3B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4C-48D7-8383-B65584393A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C-48D7-8383-B65584393A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798.67</c:v>
                </c:pt>
                <c:pt idx="1">
                  <c:v>763.51</c:v>
                </c:pt>
                <c:pt idx="2">
                  <c:v>727.73</c:v>
                </c:pt>
                <c:pt idx="3">
                  <c:v>677.26</c:v>
                </c:pt>
                <c:pt idx="4">
                  <c:v>784.99</c:v>
                </c:pt>
              </c:numCache>
            </c:numRef>
          </c:val>
          <c:extLst>
            <c:ext xmlns:c16="http://schemas.microsoft.com/office/drawing/2014/chart" uri="{C3380CC4-5D6E-409C-BE32-E72D297353CC}">
              <c16:uniqueId val="{00000000-9AE8-45A8-9F96-5C1153A2C1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775.45</c:v>
                </c:pt>
                <c:pt idx="1">
                  <c:v>786.46</c:v>
                </c:pt>
                <c:pt idx="2">
                  <c:v>707.12</c:v>
                </c:pt>
                <c:pt idx="3">
                  <c:v>733.93</c:v>
                </c:pt>
                <c:pt idx="4">
                  <c:v>813.96</c:v>
                </c:pt>
              </c:numCache>
            </c:numRef>
          </c:val>
          <c:smooth val="0"/>
          <c:extLst>
            <c:ext xmlns:c16="http://schemas.microsoft.com/office/drawing/2014/chart" uri="{C3380CC4-5D6E-409C-BE32-E72D297353CC}">
              <c16:uniqueId val="{00000001-9AE8-45A8-9F96-5C1153A2C1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96.38</c:v>
                </c:pt>
                <c:pt idx="1">
                  <c:v>97.24</c:v>
                </c:pt>
                <c:pt idx="2">
                  <c:v>96.82</c:v>
                </c:pt>
                <c:pt idx="3">
                  <c:v>100.15</c:v>
                </c:pt>
                <c:pt idx="4">
                  <c:v>87.79</c:v>
                </c:pt>
              </c:numCache>
            </c:numRef>
          </c:val>
          <c:extLst>
            <c:ext xmlns:c16="http://schemas.microsoft.com/office/drawing/2014/chart" uri="{C3380CC4-5D6E-409C-BE32-E72D297353CC}">
              <c16:uniqueId val="{00000000-43CB-4DFE-9CC9-A36A53CEE3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84.89</c:v>
                </c:pt>
                <c:pt idx="2">
                  <c:v>93.62</c:v>
                </c:pt>
                <c:pt idx="3">
                  <c:v>94.59</c:v>
                </c:pt>
                <c:pt idx="4">
                  <c:v>92.08</c:v>
                </c:pt>
              </c:numCache>
            </c:numRef>
          </c:val>
          <c:smooth val="0"/>
          <c:extLst>
            <c:ext xmlns:c16="http://schemas.microsoft.com/office/drawing/2014/chart" uri="{C3380CC4-5D6E-409C-BE32-E72D297353CC}">
              <c16:uniqueId val="{00000001-43CB-4DFE-9CC9-A36A53CEE3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168.84</c:v>
                </c:pt>
                <c:pt idx="1">
                  <c:v>166.19</c:v>
                </c:pt>
                <c:pt idx="2">
                  <c:v>166.13</c:v>
                </c:pt>
                <c:pt idx="3">
                  <c:v>164.2</c:v>
                </c:pt>
                <c:pt idx="4">
                  <c:v>154.63</c:v>
                </c:pt>
              </c:numCache>
            </c:numRef>
          </c:val>
          <c:extLst>
            <c:ext xmlns:c16="http://schemas.microsoft.com/office/drawing/2014/chart" uri="{C3380CC4-5D6E-409C-BE32-E72D297353CC}">
              <c16:uniqueId val="{00000000-B68C-4229-A4AC-4588AD32F3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147.52000000000001</c:v>
                </c:pt>
                <c:pt idx="1">
                  <c:v>146.26</c:v>
                </c:pt>
                <c:pt idx="2">
                  <c:v>136.47</c:v>
                </c:pt>
                <c:pt idx="3">
                  <c:v>131.22</c:v>
                </c:pt>
                <c:pt idx="4">
                  <c:v>132.94999999999999</c:v>
                </c:pt>
              </c:numCache>
            </c:numRef>
          </c:val>
          <c:smooth val="0"/>
          <c:extLst>
            <c:ext xmlns:c16="http://schemas.microsoft.com/office/drawing/2014/chart" uri="{C3380CC4-5D6E-409C-BE32-E72D297353CC}">
              <c16:uniqueId val="{00000001-B68C-4229-A4AC-4588AD32F3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泉大津市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74605</v>
      </c>
      <c r="AM8" s="51"/>
      <c r="AN8" s="51"/>
      <c r="AO8" s="51"/>
      <c r="AP8" s="51"/>
      <c r="AQ8" s="51"/>
      <c r="AR8" s="51"/>
      <c r="AS8" s="51"/>
      <c r="AT8" s="46">
        <f>データ!T6</f>
        <v>14.33</v>
      </c>
      <c r="AU8" s="46"/>
      <c r="AV8" s="46"/>
      <c r="AW8" s="46"/>
      <c r="AX8" s="46"/>
      <c r="AY8" s="46"/>
      <c r="AZ8" s="46"/>
      <c r="BA8" s="46"/>
      <c r="BB8" s="46">
        <f>データ!U6</f>
        <v>5206.21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96.77</v>
      </c>
      <c r="Q10" s="46"/>
      <c r="R10" s="46"/>
      <c r="S10" s="46"/>
      <c r="T10" s="46"/>
      <c r="U10" s="46"/>
      <c r="V10" s="46"/>
      <c r="W10" s="46">
        <f>データ!Q6</f>
        <v>79.13</v>
      </c>
      <c r="X10" s="46"/>
      <c r="Y10" s="46"/>
      <c r="Z10" s="46"/>
      <c r="AA10" s="46"/>
      <c r="AB10" s="46"/>
      <c r="AC10" s="46"/>
      <c r="AD10" s="51">
        <f>データ!R6</f>
        <v>2877</v>
      </c>
      <c r="AE10" s="51"/>
      <c r="AF10" s="51"/>
      <c r="AG10" s="51"/>
      <c r="AH10" s="51"/>
      <c r="AI10" s="51"/>
      <c r="AJ10" s="51"/>
      <c r="AK10" s="2"/>
      <c r="AL10" s="51">
        <f>データ!V6</f>
        <v>72017</v>
      </c>
      <c r="AM10" s="51"/>
      <c r="AN10" s="51"/>
      <c r="AO10" s="51"/>
      <c r="AP10" s="51"/>
      <c r="AQ10" s="51"/>
      <c r="AR10" s="51"/>
      <c r="AS10" s="51"/>
      <c r="AT10" s="46">
        <f>データ!W6</f>
        <v>9.27</v>
      </c>
      <c r="AU10" s="46"/>
      <c r="AV10" s="46"/>
      <c r="AW10" s="46"/>
      <c r="AX10" s="46"/>
      <c r="AY10" s="46"/>
      <c r="AZ10" s="46"/>
      <c r="BA10" s="46"/>
      <c r="BB10" s="46">
        <f>データ!X6</f>
        <v>7768.82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43</v>
      </c>
      <c r="O86" s="26" t="str">
        <f>データ!EO6</f>
        <v>【0.22】</v>
      </c>
    </row>
  </sheetData>
  <sheetProtection algorithmName="SHA-512" hashValue="61KKdciYQ4heplpwsiv+zubCEqi2m5S9yeZaXwK1CEuFK9cwLArO2xyEQYAglIvuEsroHHvBKVAIqXATj5cHgQ==" saltValue="wdX9jyrQ/nT1XbKrnRI0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272060</v>
      </c>
      <c r="D6" s="33">
        <f t="shared" si="3"/>
        <v>47</v>
      </c>
      <c r="E6" s="33">
        <f t="shared" si="3"/>
        <v>17</v>
      </c>
      <c r="F6" s="33">
        <f t="shared" si="3"/>
        <v>1</v>
      </c>
      <c r="G6" s="33">
        <f t="shared" si="3"/>
        <v>0</v>
      </c>
      <c r="H6" s="33" t="str">
        <f t="shared" si="3"/>
        <v>大阪府　泉大津市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96.77</v>
      </c>
      <c r="Q6" s="34">
        <f t="shared" si="3"/>
        <v>79.13</v>
      </c>
      <c r="R6" s="34">
        <f t="shared" si="3"/>
        <v>2877</v>
      </c>
      <c r="S6" s="34">
        <f t="shared" si="3"/>
        <v>74605</v>
      </c>
      <c r="T6" s="34">
        <f t="shared" si="3"/>
        <v>14.33</v>
      </c>
      <c r="U6" s="34">
        <f t="shared" si="3"/>
        <v>5206.21</v>
      </c>
      <c r="V6" s="34">
        <f t="shared" si="3"/>
        <v>72017</v>
      </c>
      <c r="W6" s="34">
        <f t="shared" si="3"/>
        <v>9.27</v>
      </c>
      <c r="X6" s="34">
        <f t="shared" si="3"/>
        <v>7768.82</v>
      </c>
      <c r="Y6" s="35">
        <f>IF(Y7="",NA(),Y7)</f>
        <v>72.180000000000007</v>
      </c>
      <c r="Z6" s="35">
        <f t="shared" ref="Z6:AH6" si="4">IF(Z7="",NA(),Z7)</f>
        <v>72.11</v>
      </c>
      <c r="AA6" s="35">
        <f t="shared" si="4"/>
        <v>71.97</v>
      </c>
      <c r="AB6" s="35">
        <f t="shared" si="4"/>
        <v>70.06</v>
      </c>
      <c r="AC6" s="35">
        <f t="shared" si="4"/>
        <v>66.23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798.67</v>
      </c>
      <c r="BG6" s="35">
        <f t="shared" ref="BG6:BO6" si="7">IF(BG7="",NA(),BG7)</f>
        <v>763.51</v>
      </c>
      <c r="BH6" s="35">
        <f t="shared" si="7"/>
        <v>727.73</v>
      </c>
      <c r="BI6" s="35">
        <f t="shared" si="7"/>
        <v>677.26</v>
      </c>
      <c r="BJ6" s="35">
        <f t="shared" si="7"/>
        <v>784.99</v>
      </c>
      <c r="BK6" s="35">
        <f t="shared" si="7"/>
        <v>775.45</v>
      </c>
      <c r="BL6" s="35">
        <f t="shared" si="7"/>
        <v>786.46</v>
      </c>
      <c r="BM6" s="35">
        <f t="shared" si="7"/>
        <v>707.12</v>
      </c>
      <c r="BN6" s="35">
        <f t="shared" si="7"/>
        <v>733.93</v>
      </c>
      <c r="BO6" s="35">
        <f t="shared" si="7"/>
        <v>813.96</v>
      </c>
      <c r="BP6" s="34" t="str">
        <f>IF(BP7="","",IF(BP7="-","【-】","【"&amp;SUBSTITUTE(TEXT(BP7,"#,##0.00"),"-","△")&amp;"】"))</f>
        <v>【682.51】</v>
      </c>
      <c r="BQ6" s="35">
        <f>IF(BQ7="",NA(),BQ7)</f>
        <v>96.38</v>
      </c>
      <c r="BR6" s="35">
        <f t="shared" ref="BR6:BZ6" si="8">IF(BR7="",NA(),BR7)</f>
        <v>97.24</v>
      </c>
      <c r="BS6" s="35">
        <f t="shared" si="8"/>
        <v>96.82</v>
      </c>
      <c r="BT6" s="35">
        <f t="shared" si="8"/>
        <v>100.15</v>
      </c>
      <c r="BU6" s="35">
        <f t="shared" si="8"/>
        <v>87.79</v>
      </c>
      <c r="BV6" s="35">
        <f t="shared" si="8"/>
        <v>86.34</v>
      </c>
      <c r="BW6" s="35">
        <f t="shared" si="8"/>
        <v>84.89</v>
      </c>
      <c r="BX6" s="35">
        <f t="shared" si="8"/>
        <v>93.62</v>
      </c>
      <c r="BY6" s="35">
        <f t="shared" si="8"/>
        <v>94.59</v>
      </c>
      <c r="BZ6" s="35">
        <f t="shared" si="8"/>
        <v>92.08</v>
      </c>
      <c r="CA6" s="34" t="str">
        <f>IF(CA7="","",IF(CA7="-","【-】","【"&amp;SUBSTITUTE(TEXT(CA7,"#,##0.00"),"-","△")&amp;"】"))</f>
        <v>【100.34】</v>
      </c>
      <c r="CB6" s="35">
        <f>IF(CB7="",NA(),CB7)</f>
        <v>168.84</v>
      </c>
      <c r="CC6" s="35">
        <f t="shared" ref="CC6:CK6" si="9">IF(CC7="",NA(),CC7)</f>
        <v>166.19</v>
      </c>
      <c r="CD6" s="35">
        <f t="shared" si="9"/>
        <v>166.13</v>
      </c>
      <c r="CE6" s="35">
        <f t="shared" si="9"/>
        <v>164.2</v>
      </c>
      <c r="CF6" s="35">
        <f t="shared" si="9"/>
        <v>154.63</v>
      </c>
      <c r="CG6" s="35">
        <f t="shared" si="9"/>
        <v>147.52000000000001</v>
      </c>
      <c r="CH6" s="35">
        <f t="shared" si="9"/>
        <v>146.26</v>
      </c>
      <c r="CI6" s="35">
        <f t="shared" si="9"/>
        <v>136.47</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86.69</v>
      </c>
      <c r="CS6" s="35">
        <f t="shared" si="10"/>
        <v>80.16</v>
      </c>
      <c r="CT6" s="35">
        <f t="shared" si="10"/>
        <v>73.599999999999994</v>
      </c>
      <c r="CU6" s="35">
        <f t="shared" si="10"/>
        <v>70.33</v>
      </c>
      <c r="CV6" s="35">
        <f t="shared" si="10"/>
        <v>70.3</v>
      </c>
      <c r="CW6" s="34" t="str">
        <f>IF(CW7="","",IF(CW7="-","【-】","【"&amp;SUBSTITUTE(TEXT(CW7,"#,##0.00"),"-","△")&amp;"】"))</f>
        <v>【59.64】</v>
      </c>
      <c r="CX6" s="35">
        <f>IF(CX7="",NA(),CX7)</f>
        <v>89.27</v>
      </c>
      <c r="CY6" s="35">
        <f t="shared" ref="CY6:DG6" si="11">IF(CY7="",NA(),CY7)</f>
        <v>89.43</v>
      </c>
      <c r="CZ6" s="35">
        <f t="shared" si="11"/>
        <v>89.48</v>
      </c>
      <c r="DA6" s="35">
        <f t="shared" si="11"/>
        <v>89.65</v>
      </c>
      <c r="DB6" s="35">
        <f t="shared" si="11"/>
        <v>89.72</v>
      </c>
      <c r="DC6" s="35">
        <f t="shared" si="11"/>
        <v>96.14</v>
      </c>
      <c r="DD6" s="35">
        <f t="shared" si="11"/>
        <v>96.19</v>
      </c>
      <c r="DE6" s="35">
        <f t="shared" si="11"/>
        <v>96.4</v>
      </c>
      <c r="DF6" s="35">
        <f t="shared" si="11"/>
        <v>95.85</v>
      </c>
      <c r="DG6" s="35">
        <f t="shared" si="11"/>
        <v>95.95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4.88</v>
      </c>
      <c r="EL6" s="35">
        <f t="shared" si="14"/>
        <v>0.2</v>
      </c>
      <c r="EM6" s="35">
        <f t="shared" si="14"/>
        <v>0.3</v>
      </c>
      <c r="EN6" s="35">
        <f t="shared" si="14"/>
        <v>0.12</v>
      </c>
      <c r="EO6" s="34" t="str">
        <f>IF(EO7="","",IF(EO7="-","【-】","【"&amp;SUBSTITUTE(TEXT(EO7,"#,##0.00"),"-","△")&amp;"】"))</f>
        <v>【0.22】</v>
      </c>
    </row>
    <row r="7" spans="1:145" s="36" customFormat="1" x14ac:dyDescent="0.15">
      <c r="A7" s="28"/>
      <c r="B7" s="37">
        <v>2019</v>
      </c>
      <c r="C7" s="37">
        <v>272060</v>
      </c>
      <c r="D7" s="37">
        <v>47</v>
      </c>
      <c r="E7" s="37">
        <v>17</v>
      </c>
      <c r="F7" s="37">
        <v>1</v>
      </c>
      <c r="G7" s="37">
        <v>0</v>
      </c>
      <c r="H7" s="37" t="s">
        <v>99</v>
      </c>
      <c r="I7" s="37" t="s">
        <v>100</v>
      </c>
      <c r="J7" s="37" t="s">
        <v>101</v>
      </c>
      <c r="K7" s="37" t="s">
        <v>102</v>
      </c>
      <c r="L7" s="37" t="s">
        <v>103</v>
      </c>
      <c r="M7" s="37" t="s">
        <v>104</v>
      </c>
      <c r="N7" s="38" t="s">
        <v>105</v>
      </c>
      <c r="O7" s="38" t="s">
        <v>106</v>
      </c>
      <c r="P7" s="38">
        <v>96.77</v>
      </c>
      <c r="Q7" s="38">
        <v>79.13</v>
      </c>
      <c r="R7" s="38">
        <v>2877</v>
      </c>
      <c r="S7" s="38">
        <v>74605</v>
      </c>
      <c r="T7" s="38">
        <v>14.33</v>
      </c>
      <c r="U7" s="38">
        <v>5206.21</v>
      </c>
      <c r="V7" s="38">
        <v>72017</v>
      </c>
      <c r="W7" s="38">
        <v>9.27</v>
      </c>
      <c r="X7" s="38">
        <v>7768.82</v>
      </c>
      <c r="Y7" s="38">
        <v>72.180000000000007</v>
      </c>
      <c r="Z7" s="38">
        <v>72.11</v>
      </c>
      <c r="AA7" s="38">
        <v>71.97</v>
      </c>
      <c r="AB7" s="38">
        <v>70.06</v>
      </c>
      <c r="AC7" s="38">
        <v>66.23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798.67</v>
      </c>
      <c r="BG7" s="38">
        <v>763.51</v>
      </c>
      <c r="BH7" s="38">
        <v>727.73</v>
      </c>
      <c r="BI7" s="38">
        <v>677.26</v>
      </c>
      <c r="BJ7" s="38">
        <v>784.99</v>
      </c>
      <c r="BK7" s="38">
        <v>775.45</v>
      </c>
      <c r="BL7" s="38">
        <v>786.46</v>
      </c>
      <c r="BM7" s="38">
        <v>707.12</v>
      </c>
      <c r="BN7" s="38">
        <v>733.93</v>
      </c>
      <c r="BO7" s="38">
        <v>813.96</v>
      </c>
      <c r="BP7" s="38">
        <v>682.51</v>
      </c>
      <c r="BQ7" s="38">
        <v>96.38</v>
      </c>
      <c r="BR7" s="38">
        <v>97.24</v>
      </c>
      <c r="BS7" s="38">
        <v>96.82</v>
      </c>
      <c r="BT7" s="38">
        <v>100.15</v>
      </c>
      <c r="BU7" s="38">
        <v>87.79</v>
      </c>
      <c r="BV7" s="38">
        <v>86.34</v>
      </c>
      <c r="BW7" s="38">
        <v>84.89</v>
      </c>
      <c r="BX7" s="38">
        <v>93.62</v>
      </c>
      <c r="BY7" s="38">
        <v>94.59</v>
      </c>
      <c r="BZ7" s="38">
        <v>92.08</v>
      </c>
      <c r="CA7" s="38">
        <v>100.34</v>
      </c>
      <c r="CB7" s="38">
        <v>168.84</v>
      </c>
      <c r="CC7" s="38">
        <v>166.19</v>
      </c>
      <c r="CD7" s="38">
        <v>166.13</v>
      </c>
      <c r="CE7" s="38">
        <v>164.2</v>
      </c>
      <c r="CF7" s="38">
        <v>154.63</v>
      </c>
      <c r="CG7" s="38">
        <v>147.52000000000001</v>
      </c>
      <c r="CH7" s="38">
        <v>146.26</v>
      </c>
      <c r="CI7" s="38">
        <v>136.47</v>
      </c>
      <c r="CJ7" s="38">
        <v>131.22</v>
      </c>
      <c r="CK7" s="38">
        <v>132.94999999999999</v>
      </c>
      <c r="CL7" s="38">
        <v>136.15</v>
      </c>
      <c r="CM7" s="38" t="s">
        <v>105</v>
      </c>
      <c r="CN7" s="38" t="s">
        <v>105</v>
      </c>
      <c r="CO7" s="38" t="s">
        <v>105</v>
      </c>
      <c r="CP7" s="38" t="s">
        <v>105</v>
      </c>
      <c r="CQ7" s="38" t="s">
        <v>105</v>
      </c>
      <c r="CR7" s="38">
        <v>86.69</v>
      </c>
      <c r="CS7" s="38">
        <v>80.16</v>
      </c>
      <c r="CT7" s="38">
        <v>73.599999999999994</v>
      </c>
      <c r="CU7" s="38">
        <v>70.33</v>
      </c>
      <c r="CV7" s="38">
        <v>70.3</v>
      </c>
      <c r="CW7" s="38">
        <v>59.64</v>
      </c>
      <c r="CX7" s="38">
        <v>89.27</v>
      </c>
      <c r="CY7" s="38">
        <v>89.43</v>
      </c>
      <c r="CZ7" s="38">
        <v>89.48</v>
      </c>
      <c r="DA7" s="38">
        <v>89.65</v>
      </c>
      <c r="DB7" s="38">
        <v>89.72</v>
      </c>
      <c r="DC7" s="38">
        <v>96.14</v>
      </c>
      <c r="DD7" s="38">
        <v>96.19</v>
      </c>
      <c r="DE7" s="38">
        <v>96.4</v>
      </c>
      <c r="DF7" s="38">
        <v>95.85</v>
      </c>
      <c r="DG7" s="38">
        <v>95.95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4.88</v>
      </c>
      <c r="EL7" s="38">
        <v>0.2</v>
      </c>
      <c r="EM7" s="38">
        <v>0.3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2021-02-16T05:43:10Z</cp:lastPrinted>
  <dcterms:created xsi:type="dcterms:W3CDTF">2020-12-04T02:47:44Z</dcterms:created>
  <dcterms:modified xsi:type="dcterms:W3CDTF">2021-02-16T05:43:12Z</dcterms:modified>
  <cp:category/>
</cp:coreProperties>
</file>