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6 吹田市●\"/>
    </mc:Choice>
  </mc:AlternateContent>
  <workbookProtection workbookAlgorithmName="SHA-512" workbookHashValue="1sJVOHfR9YxeLFHxgfsf0aMkuQxB5XVFJZjwRWR2ZAfVIOOiObLWGVSIC1KGUyftiKT0qhGkOtFsNohaRud8SQ==" workbookSaltValue="Sc8v2ymItmOvwv2PFDLy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<sst xmlns="http://schemas.openxmlformats.org/spreadsheetml/2006/main" count="275" uniqueCount="118">
  <si>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</si>
  <si>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</si>
  <si>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</si>
  <si>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</si>
  <si>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</si>
  <si>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</si>
  <si>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</si>
  <si>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</si>
  <si>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</si>
  <si>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</si>
  <si>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</si>
  <si>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</si>
  <si>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</si>
  <si>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</si>
  <si>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</si>
  <si>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</si>
  <si>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</si>
  <si>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</si>
  <si>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</si>
  <si>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</si>
  <si>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</si>
  <si>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</si>
  <si>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</si>
  <si>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</si>
  <si>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</si>
  <si>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</si>
  <si>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</si>
  <si>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</si>
  <si>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</si>
  <si>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</si>
  <si>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</si>
  <si>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</si>
  <si>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</si>
  <si>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</si>
  <si>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</si>
  <si>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</si>
  <si>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</si>
  <si>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</si>
  <si>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</si>
  <si>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</si>
  <si>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</si>
  <si>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</si>
  <si>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</si>
  <si>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</si>
  <si>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</si>
  <si>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</si>
  <si>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</si>
  <si>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</si>
  <si>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</si>
  <si>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</si>
  <si>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</si>
  <si>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</si>
  <si>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</si>
  <si>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</si>
  <si>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</si>
  <si>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</si>
  <si>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</si>
  <si>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</si>
  <si>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</si>
  <si>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</si>
  <si>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</si>
  <si>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</si>
  <si>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</si>
  <si>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</si>
  <si>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</si>
  <si>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</si>
  <si>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</si>
  <si>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</si>
  <si>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</si>
  <si>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</si>
  <si>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</si>
  <si>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</si>
  <si>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</si>
  <si>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</si>
  <si>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</si>
  <si>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</si>
  <si>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</si>
  <si>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</si>
  <si>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</si>
  <si>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</si>
  <si>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</si>
  <si>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</si>
  <si>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</si>
  <si>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</si>
  <si>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</si>
  <si>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</si>
  <si>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</si>
  <si>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</si>
  <si>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</si>
  <si>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</si>
  <si>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</si>
  <si>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</si>
  <si>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</si>
  <si>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</si>
  <si>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</si>
  <si>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</si>
  <si>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吹田市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</si>
  <si>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</si>
  <si>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</si>
  <si>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</si>
  <si>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</si>
  <si>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</si>
  <si>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</si>
  <si>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</si>
  <si>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</si>
  <si>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</si>
  <si>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</si>
  <si>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</si>
  <si>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</si>
  <si>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</si>
  <si>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</si>
  <si>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</si>
  <si>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</si>
  <si>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</si>
  <si>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</si>
  <si>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汚水処理施設の整備がほぼ完成し、雨水排除による浸水対策や長寿命化計画に基づく改築更新を進めてきました。しかし、昭和30～40年代に集中的に整備されたことから、施設の老朽化が急激に増大しています。また、近年の集中豪雨の増加による浸水被害、地震などの大規模災害への対策など、下水道を取り巻く環境は厳しさを増しています。
　今後は平成30年度末に策定した経営戦略に基づき、経営環境の変化に適切に対応し、更なる民間活用などにより一層の経営基盤の強化を図り、持続可能な事業を経営していく必要があります。
　</t>
    <phoneticPr fontId="4"/>
  </si>
  <si>
    <t>　昭和30年代の千里ニュータウン建設に伴い管渠が大量に整備されたため、②管渠老朽化率が類似団体平均値より格段に高くなっています。下水処理場も供用開始後約50年が経過しているため、老朽化が進んでいます。
　その対応策として下水道長寿命化計画により老朽化対策を進めてきたため、③管渠改善率は類似団体平均値を上回っています。
　なお、①有形固定資産減価償却率については、公営企業法適用（一部適用）後3年目のため、類似団体平均値より低くなっています。</t>
    <rPh sb="52" eb="54">
      <t>カクダン</t>
    </rPh>
    <phoneticPr fontId="4"/>
  </si>
  <si>
    <t>　公営企業法適用（一部適用）後、3回目の決算です。
　⑧水洗化率が99％を超えており、市内のほぼ全域に下水道が普及しています。
　事業着手年度が比較的早く、企業債の償還が進んでいることなどの理由により、④企業債残高対事業規模比率が類似団体平均値より低くなっています。
　④企業債残高対事業規模比率が低く、支払利息が少ないことや、施設が老朽化しているため減価償却費が少ないことなどの理由により、⑥汚水処理原価が類似団体平均値より低くなっています。
　⑥汚水処理原価が低いため、①経常収支比率や⑤経費回収率が類似団体平均値より高くなっています。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</si>
</sst>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0.43</c:v>
                </c:pt>
                <c:pt idx="3">
                  <c:v>0.56000000000000005</c:v>
                </c:pt>
                <c:pt idx="4">
                  <c:v>0.3</c:v>
                </c:pt>
              </c:numCache>
            </c:numRef>
          </c:val>
          <c:extLst>
            <c:ext xmlns:c16="http://schemas.microsoft.com/office/drawing/2014/chart" uri="{C3380CC4-5D6E-409C-BE32-E72D297353CC}">
              <c16:uniqueId val="{00000000-406A-437C-809E-10DCFF04A4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0.16</c:v>
                </c:pt>
                <c:pt idx="4">
                  <c:v>0.16</c:v>
                </c:pt>
              </c:numCache>
            </c:numRef>
          </c:val>
          <c:smooth val="0"/>
          <c:extLst>
            <c:ext xmlns:c16="http://schemas.microsoft.com/office/drawing/2014/chart" uri="{C3380CC4-5D6E-409C-BE32-E72D297353CC}">
              <c16:uniqueId val="{00000001-406A-437C-809E-10DCFF04A4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57.22</c:v>
                </c:pt>
                <c:pt idx="3">
                  <c:v>57.45</c:v>
                </c:pt>
                <c:pt idx="4">
                  <c:v>56.48</c:v>
                </c:pt>
              </c:numCache>
            </c:numRef>
          </c:val>
          <c:extLst>
            <c:ext xmlns:c16="http://schemas.microsoft.com/office/drawing/2014/chart" uri="{C3380CC4-5D6E-409C-BE32-E72D297353CC}">
              <c16:uniqueId val="{00000000-EBA5-4511-B20E-938ED0B64C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64.650000000000006</c:v>
                </c:pt>
                <c:pt idx="3">
                  <c:v>62.96</c:v>
                </c:pt>
                <c:pt idx="4">
                  <c:v>62.97</c:v>
                </c:pt>
              </c:numCache>
            </c:numRef>
          </c:val>
          <c:smooth val="0"/>
          <c:extLst>
            <c:ext xmlns:c16="http://schemas.microsoft.com/office/drawing/2014/chart" uri="{C3380CC4-5D6E-409C-BE32-E72D297353CC}">
              <c16:uniqueId val="{00000001-EBA5-4511-B20E-938ED0B64C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99.53</c:v>
                </c:pt>
                <c:pt idx="3">
                  <c:v>99.55</c:v>
                </c:pt>
                <c:pt idx="4">
                  <c:v>99.57</c:v>
                </c:pt>
              </c:numCache>
            </c:numRef>
          </c:val>
          <c:extLst>
            <c:ext xmlns:c16="http://schemas.microsoft.com/office/drawing/2014/chart" uri="{C3380CC4-5D6E-409C-BE32-E72D297353CC}">
              <c16:uniqueId val="{00000000-70FA-4A81-8954-B931F10FBD6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97.4</c:v>
                </c:pt>
                <c:pt idx="3">
                  <c:v>96.96</c:v>
                </c:pt>
                <c:pt idx="4">
                  <c:v>96.97</c:v>
                </c:pt>
              </c:numCache>
            </c:numRef>
          </c:val>
          <c:smooth val="0"/>
          <c:extLst>
            <c:ext xmlns:c16="http://schemas.microsoft.com/office/drawing/2014/chart" uri="{C3380CC4-5D6E-409C-BE32-E72D297353CC}">
              <c16:uniqueId val="{00000001-70FA-4A81-8954-B931F10FBD6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117.65</c:v>
                </c:pt>
                <c:pt idx="3">
                  <c:v>112.04</c:v>
                </c:pt>
                <c:pt idx="4">
                  <c:v>112.4</c:v>
                </c:pt>
              </c:numCache>
            </c:numRef>
          </c:val>
          <c:extLst>
            <c:ext xmlns:c16="http://schemas.microsoft.com/office/drawing/2014/chart" uri="{C3380CC4-5D6E-409C-BE32-E72D297353CC}">
              <c16:uniqueId val="{00000000-51F4-4D24-B63E-A031533566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111.25</c:v>
                </c:pt>
                <c:pt idx="3">
                  <c:v>108.87</c:v>
                </c:pt>
                <c:pt idx="4">
                  <c:v>109</c:v>
                </c:pt>
              </c:numCache>
            </c:numRef>
          </c:val>
          <c:smooth val="0"/>
          <c:extLst>
            <c:ext xmlns:c16="http://schemas.microsoft.com/office/drawing/2014/chart" uri="{C3380CC4-5D6E-409C-BE32-E72D297353CC}">
              <c16:uniqueId val="{00000001-51F4-4D24-B63E-A031533566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4.49</c:v>
                </c:pt>
                <c:pt idx="3">
                  <c:v>8.9</c:v>
                </c:pt>
                <c:pt idx="4">
                  <c:v>12.98</c:v>
                </c:pt>
              </c:numCache>
            </c:numRef>
          </c:val>
          <c:extLst>
            <c:ext xmlns:c16="http://schemas.microsoft.com/office/drawing/2014/chart" uri="{C3380CC4-5D6E-409C-BE32-E72D297353CC}">
              <c16:uniqueId val="{00000000-4CEE-4FCE-9269-7D8F7FCF24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28.35</c:v>
                </c:pt>
                <c:pt idx="3">
                  <c:v>25.13</c:v>
                </c:pt>
                <c:pt idx="4">
                  <c:v>24.54</c:v>
                </c:pt>
              </c:numCache>
            </c:numRef>
          </c:val>
          <c:smooth val="0"/>
          <c:extLst>
            <c:ext xmlns:c16="http://schemas.microsoft.com/office/drawing/2014/chart" uri="{C3380CC4-5D6E-409C-BE32-E72D297353CC}">
              <c16:uniqueId val="{00000001-4CEE-4FCE-9269-7D8F7FCF24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20.99</c:v>
                </c:pt>
                <c:pt idx="3">
                  <c:v>21.4</c:v>
                </c:pt>
                <c:pt idx="4">
                  <c:v>21.56</c:v>
                </c:pt>
              </c:numCache>
            </c:numRef>
          </c:val>
          <c:extLst>
            <c:ext xmlns:c16="http://schemas.microsoft.com/office/drawing/2014/chart" uri="{C3380CC4-5D6E-409C-BE32-E72D297353CC}">
              <c16:uniqueId val="{00000000-D9FC-47A6-92CC-AA6D2697CA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6.7</c:v>
                </c:pt>
                <c:pt idx="3">
                  <c:v>6.4</c:v>
                </c:pt>
                <c:pt idx="4">
                  <c:v>7.66</c:v>
                </c:pt>
              </c:numCache>
            </c:numRef>
          </c:val>
          <c:smooth val="0"/>
          <c:extLst>
            <c:ext xmlns:c16="http://schemas.microsoft.com/office/drawing/2014/chart" uri="{C3380CC4-5D6E-409C-BE32-E72D297353CC}">
              <c16:uniqueId val="{00000001-D9FC-47A6-92CC-AA6D2697CA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AE2-4AA1-9882-550CC5ACDD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0.39</c:v>
                </c:pt>
                <c:pt idx="4">
                  <c:v>0.28000000000000003</c:v>
                </c:pt>
              </c:numCache>
            </c:numRef>
          </c:val>
          <c:smooth val="0"/>
          <c:extLst>
            <c:ext xmlns:c16="http://schemas.microsoft.com/office/drawing/2014/chart" uri="{C3380CC4-5D6E-409C-BE32-E72D297353CC}">
              <c16:uniqueId val="{00000001-CAE2-4AA1-9882-550CC5ACDD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86.48</c:v>
                </c:pt>
                <c:pt idx="3">
                  <c:v>81.260000000000005</c:v>
                </c:pt>
                <c:pt idx="4">
                  <c:v>79.09</c:v>
                </c:pt>
              </c:numCache>
            </c:numRef>
          </c:val>
          <c:extLst>
            <c:ext xmlns:c16="http://schemas.microsoft.com/office/drawing/2014/chart" uri="{C3380CC4-5D6E-409C-BE32-E72D297353CC}">
              <c16:uniqueId val="{00000000-7084-4708-9C81-877007FC00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75.02</c:v>
                </c:pt>
                <c:pt idx="3">
                  <c:v>73.55</c:v>
                </c:pt>
                <c:pt idx="4">
                  <c:v>71.19</c:v>
                </c:pt>
              </c:numCache>
            </c:numRef>
          </c:val>
          <c:smooth val="0"/>
          <c:extLst>
            <c:ext xmlns:c16="http://schemas.microsoft.com/office/drawing/2014/chart" uri="{C3380CC4-5D6E-409C-BE32-E72D297353CC}">
              <c16:uniqueId val="{00000001-7084-4708-9C81-877007FC00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400.47</c:v>
                </c:pt>
                <c:pt idx="3">
                  <c:v>382.36</c:v>
                </c:pt>
                <c:pt idx="4">
                  <c:v>352.77</c:v>
                </c:pt>
              </c:numCache>
            </c:numRef>
          </c:val>
          <c:extLst>
            <c:ext xmlns:c16="http://schemas.microsoft.com/office/drawing/2014/chart" uri="{C3380CC4-5D6E-409C-BE32-E72D297353CC}">
              <c16:uniqueId val="{00000000-9669-4AC5-B974-C572A20AAF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573.73</c:v>
                </c:pt>
                <c:pt idx="3">
                  <c:v>514.27</c:v>
                </c:pt>
                <c:pt idx="4">
                  <c:v>517.34</c:v>
                </c:pt>
              </c:numCache>
            </c:numRef>
          </c:val>
          <c:smooth val="0"/>
          <c:extLst>
            <c:ext xmlns:c16="http://schemas.microsoft.com/office/drawing/2014/chart" uri="{C3380CC4-5D6E-409C-BE32-E72D297353CC}">
              <c16:uniqueId val="{00000001-9669-4AC5-B974-C572A20AAF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117.44</c:v>
                </c:pt>
                <c:pt idx="3">
                  <c:v>121.65</c:v>
                </c:pt>
                <c:pt idx="4">
                  <c:v>124.72</c:v>
                </c:pt>
              </c:numCache>
            </c:numRef>
          </c:val>
          <c:extLst>
            <c:ext xmlns:c16="http://schemas.microsoft.com/office/drawing/2014/chart" uri="{C3380CC4-5D6E-409C-BE32-E72D297353CC}">
              <c16:uniqueId val="{00000000-DC50-4CFB-8623-7B52AE64A5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100.74</c:v>
                </c:pt>
                <c:pt idx="3">
                  <c:v>100.34</c:v>
                </c:pt>
                <c:pt idx="4">
                  <c:v>99.89</c:v>
                </c:pt>
              </c:numCache>
            </c:numRef>
          </c:val>
          <c:smooth val="0"/>
          <c:extLst>
            <c:ext xmlns:c16="http://schemas.microsoft.com/office/drawing/2014/chart" uri="{C3380CC4-5D6E-409C-BE32-E72D297353CC}">
              <c16:uniqueId val="{00000001-DC50-4CFB-8623-7B52AE64A5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92.33</c:v>
                </c:pt>
                <c:pt idx="3">
                  <c:v>89.19</c:v>
                </c:pt>
                <c:pt idx="4">
                  <c:v>87.05</c:v>
                </c:pt>
              </c:numCache>
            </c:numRef>
          </c:val>
          <c:extLst>
            <c:ext xmlns:c16="http://schemas.microsoft.com/office/drawing/2014/chart" uri="{C3380CC4-5D6E-409C-BE32-E72D297353CC}">
              <c16:uniqueId val="{00000000-A4D5-4E9A-B0AC-61080634A3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112.75</c:v>
                </c:pt>
                <c:pt idx="3">
                  <c:v>113.49</c:v>
                </c:pt>
                <c:pt idx="4">
                  <c:v>112.4</c:v>
                </c:pt>
              </c:numCache>
            </c:numRef>
          </c:val>
          <c:smooth val="0"/>
          <c:extLst>
            <c:ext xmlns:c16="http://schemas.microsoft.com/office/drawing/2014/chart" uri="{C3380CC4-5D6E-409C-BE32-E72D297353CC}">
              <c16:uniqueId val="{00000001-A4D5-4E9A-B0AC-61080634A3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吹田市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非設置</v>
      </c>
      <c r="AE8" s="50"/>
      <c r="AF8" s="50"/>
      <c r="AG8" s="50"/>
      <c r="AH8" s="50"/>
      <c r="AI8" s="50"/>
      <c r="AJ8" s="50"/>
      <c r="AK8" s="3"/>
      <c r="AL8" s="51">
        <f>データ!S6</f>
        <v>373557</v>
      </c>
      <c r="AM8" s="51"/>
      <c r="AN8" s="51"/>
      <c r="AO8" s="51"/>
      <c r="AP8" s="51"/>
      <c r="AQ8" s="51"/>
      <c r="AR8" s="51"/>
      <c r="AS8" s="51"/>
      <c r="AT8" s="46">
        <f>データ!T6</f>
        <v>36.090000000000003</v>
      </c>
      <c r="AU8" s="46"/>
      <c r="AV8" s="46"/>
      <c r="AW8" s="46"/>
      <c r="AX8" s="46"/>
      <c r="AY8" s="46"/>
      <c r="AZ8" s="46"/>
      <c r="BA8" s="46"/>
      <c r="BB8" s="46">
        <f>データ!U6</f>
        <v>10350.709999999999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62.21</v>
      </c>
      <c r="J10" s="46"/>
      <c r="K10" s="46"/>
      <c r="L10" s="46"/>
      <c r="M10" s="46"/>
      <c r="N10" s="46"/>
      <c r="O10" s="46"/>
      <c r="P10" s="46">
        <f>データ!P6</f>
        <v>99.9</v>
      </c>
      <c r="Q10" s="46"/>
      <c r="R10" s="46"/>
      <c r="S10" s="46"/>
      <c r="T10" s="46"/>
      <c r="U10" s="46"/>
      <c r="V10" s="46"/>
      <c r="W10" s="46">
        <f>データ!Q6</f>
        <v>73.64</v>
      </c>
      <c r="X10" s="46"/>
      <c r="Y10" s="46"/>
      <c r="Z10" s="46"/>
      <c r="AA10" s="46"/>
      <c r="AB10" s="46"/>
      <c r="AC10" s="46"/>
      <c r="AD10" s="51">
        <f>データ!R6</f>
        <v>1609</v>
      </c>
      <c r="AE10" s="51"/>
      <c r="AF10" s="51"/>
      <c r="AG10" s="51"/>
      <c r="AH10" s="51"/>
      <c r="AI10" s="51"/>
      <c r="AJ10" s="51"/>
      <c r="AK10" s="2"/>
      <c r="AL10" s="51">
        <f>データ!V6</f>
        <v>373618</v>
      </c>
      <c r="AM10" s="51"/>
      <c r="AN10" s="51"/>
      <c r="AO10" s="51"/>
      <c r="AP10" s="51"/>
      <c r="AQ10" s="51"/>
      <c r="AR10" s="51"/>
      <c r="AS10" s="51"/>
      <c r="AT10" s="46">
        <f>データ!W6</f>
        <v>34.770000000000003</v>
      </c>
      <c r="AU10" s="46"/>
      <c r="AV10" s="46"/>
      <c r="AW10" s="46"/>
      <c r="AX10" s="46"/>
      <c r="AY10" s="46"/>
      <c r="AZ10" s="46"/>
      <c r="BA10" s="46"/>
      <c r="BB10" s="46">
        <f>データ!X6</f>
        <v>10745.41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sWDBSKgKr8Hj8fKdpIR0zG1O+tdydC8qEhjw3hYg1/5NUDry+acEjoPWk2b264xEI0o6I2/tvv54lgsfSizcHA==" saltValue="LnsWkGLQeSvkO3ui8sIIp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272051</v>
      </c>
      <c r="D6" s="33">
        <f t="shared" si="3"/>
        <v>46</v>
      </c>
      <c r="E6" s="33">
        <f t="shared" si="3"/>
        <v>17</v>
      </c>
      <c r="F6" s="33">
        <f t="shared" si="3"/>
        <v>1</v>
      </c>
      <c r="G6" s="33">
        <f t="shared" si="3"/>
        <v>0</v>
      </c>
      <c r="H6" s="33" t="str">
        <f t="shared" si="3"/>
        <v>大阪府　吹田市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62.21</v>
      </c>
      <c r="P6" s="34">
        <f t="shared" si="3"/>
        <v>99.9</v>
      </c>
      <c r="Q6" s="34">
        <f t="shared" si="3"/>
        <v>73.64</v>
      </c>
      <c r="R6" s="34">
        <f t="shared" si="3"/>
        <v>1609</v>
      </c>
      <c r="S6" s="34">
        <f t="shared" si="3"/>
        <v>373557</v>
      </c>
      <c r="T6" s="34">
        <f t="shared" si="3"/>
        <v>36.090000000000003</v>
      </c>
      <c r="U6" s="34">
        <f t="shared" si="3"/>
        <v>10350.709999999999</v>
      </c>
      <c r="V6" s="34">
        <f t="shared" si="3"/>
        <v>373618</v>
      </c>
      <c r="W6" s="34">
        <f t="shared" si="3"/>
        <v>34.770000000000003</v>
      </c>
      <c r="X6" s="34">
        <f t="shared" si="3"/>
        <v>10745.41</v>
      </c>
      <c r="Y6" s="35" t="str">
        <f>IF(Y7="",NA(),Y7)</f>
        <v>-</v>
      </c>
      <c r="Z6" s="35" t="str">
        <f t="shared" ref="Z6:AH6" si="4">IF(Z7="",NA(),Z7)</f>
        <v>-</v>
      </c>
      <c r="AA6" s="35">
        <f t="shared" si="4"/>
        <v>117.65</v>
      </c>
      <c r="AB6" s="35">
        <f t="shared" si="4"/>
        <v>112.04</v>
      </c>
      <c r="AC6" s="35">
        <f t="shared" si="4"/>
        <v>112.4</v>
      </c>
      <c r="AD6" s="35" t="str">
        <f t="shared" si="4"/>
        <v>-</v>
      </c>
      <c r="AE6" s="35" t="str">
        <f t="shared" si="4"/>
        <v>-</v>
      </c>
      <c r="AF6" s="35">
        <f t="shared" si="4"/>
        <v>111.25</v>
      </c>
      <c r="AG6" s="35">
        <f t="shared" si="4"/>
        <v>108.87</v>
      </c>
      <c r="AH6" s="35">
        <f t="shared" si="4"/>
        <v>109</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4">
        <f t="shared" si="5"/>
        <v>0</v>
      </c>
      <c r="AR6" s="35">
        <f t="shared" si="5"/>
        <v>0.39</v>
      </c>
      <c r="AS6" s="35">
        <f t="shared" si="5"/>
        <v>0.28000000000000003</v>
      </c>
      <c r="AT6" s="34" t="str">
        <f>IF(AT7="","",IF(AT7="-","【-】","【"&amp;SUBSTITUTE(TEXT(AT7,"#,##0.00"),"-","△")&amp;"】"))</f>
        <v>【3.09】</v>
      </c>
      <c r="AU6" s="35" t="str">
        <f>IF(AU7="",NA(),AU7)</f>
        <v>-</v>
      </c>
      <c r="AV6" s="35" t="str">
        <f t="shared" ref="AV6:BD6" si="6">IF(AV7="",NA(),AV7)</f>
        <v>-</v>
      </c>
      <c r="AW6" s="35">
        <f t="shared" si="6"/>
        <v>86.48</v>
      </c>
      <c r="AX6" s="35">
        <f t="shared" si="6"/>
        <v>81.260000000000005</v>
      </c>
      <c r="AY6" s="35">
        <f t="shared" si="6"/>
        <v>79.09</v>
      </c>
      <c r="AZ6" s="35" t="str">
        <f t="shared" si="6"/>
        <v>-</v>
      </c>
      <c r="BA6" s="35" t="str">
        <f t="shared" si="6"/>
        <v>-</v>
      </c>
      <c r="BB6" s="35">
        <f t="shared" si="6"/>
        <v>75.02</v>
      </c>
      <c r="BC6" s="35">
        <f t="shared" si="6"/>
        <v>73.55</v>
      </c>
      <c r="BD6" s="35">
        <f t="shared" si="6"/>
        <v>71.19</v>
      </c>
      <c r="BE6" s="34" t="str">
        <f>IF(BE7="","",IF(BE7="-","【-】","【"&amp;SUBSTITUTE(TEXT(BE7,"#,##0.00"),"-","△")&amp;"】"))</f>
        <v>【69.54】</v>
      </c>
      <c r="BF6" s="35" t="str">
        <f>IF(BF7="",NA(),BF7)</f>
        <v>-</v>
      </c>
      <c r="BG6" s="35" t="str">
        <f t="shared" ref="BG6:BO6" si="7">IF(BG7="",NA(),BG7)</f>
        <v>-</v>
      </c>
      <c r="BH6" s="35">
        <f t="shared" si="7"/>
        <v>400.47</v>
      </c>
      <c r="BI6" s="35">
        <f t="shared" si="7"/>
        <v>382.36</v>
      </c>
      <c r="BJ6" s="35">
        <f t="shared" si="7"/>
        <v>352.77</v>
      </c>
      <c r="BK6" s="35" t="str">
        <f t="shared" si="7"/>
        <v>-</v>
      </c>
      <c r="BL6" s="35" t="str">
        <f t="shared" si="7"/>
        <v>-</v>
      </c>
      <c r="BM6" s="35">
        <f t="shared" si="7"/>
        <v>573.73</v>
      </c>
      <c r="BN6" s="35">
        <f t="shared" si="7"/>
        <v>514.27</v>
      </c>
      <c r="BO6" s="35">
        <f t="shared" si="7"/>
        <v>517.34</v>
      </c>
      <c r="BP6" s="34" t="str">
        <f>IF(BP7="","",IF(BP7="-","【-】","【"&amp;SUBSTITUTE(TEXT(BP7,"#,##0.00"),"-","△")&amp;"】"))</f>
        <v>【682.51】</v>
      </c>
      <c r="BQ6" s="35" t="str">
        <f>IF(BQ7="",NA(),BQ7)</f>
        <v>-</v>
      </c>
      <c r="BR6" s="35" t="str">
        <f t="shared" ref="BR6:BZ6" si="8">IF(BR7="",NA(),BR7)</f>
        <v>-</v>
      </c>
      <c r="BS6" s="35">
        <f t="shared" si="8"/>
        <v>117.44</v>
      </c>
      <c r="BT6" s="35">
        <f t="shared" si="8"/>
        <v>121.65</v>
      </c>
      <c r="BU6" s="35">
        <f t="shared" si="8"/>
        <v>124.72</v>
      </c>
      <c r="BV6" s="35" t="str">
        <f t="shared" si="8"/>
        <v>-</v>
      </c>
      <c r="BW6" s="35" t="str">
        <f t="shared" si="8"/>
        <v>-</v>
      </c>
      <c r="BX6" s="35">
        <f t="shared" si="8"/>
        <v>100.74</v>
      </c>
      <c r="BY6" s="35">
        <f t="shared" si="8"/>
        <v>100.34</v>
      </c>
      <c r="BZ6" s="35">
        <f t="shared" si="8"/>
        <v>99.89</v>
      </c>
      <c r="CA6" s="34" t="str">
        <f>IF(CA7="","",IF(CA7="-","【-】","【"&amp;SUBSTITUTE(TEXT(CA7,"#,##0.00"),"-","△")&amp;"】"))</f>
        <v>【100.34】</v>
      </c>
      <c r="CB6" s="35" t="str">
        <f>IF(CB7="",NA(),CB7)</f>
        <v>-</v>
      </c>
      <c r="CC6" s="35" t="str">
        <f t="shared" ref="CC6:CK6" si="9">IF(CC7="",NA(),CC7)</f>
        <v>-</v>
      </c>
      <c r="CD6" s="35">
        <f t="shared" si="9"/>
        <v>92.33</v>
      </c>
      <c r="CE6" s="35">
        <f t="shared" si="9"/>
        <v>89.19</v>
      </c>
      <c r="CF6" s="35">
        <f t="shared" si="9"/>
        <v>87.05</v>
      </c>
      <c r="CG6" s="35" t="str">
        <f t="shared" si="9"/>
        <v>-</v>
      </c>
      <c r="CH6" s="35" t="str">
        <f t="shared" si="9"/>
        <v>-</v>
      </c>
      <c r="CI6" s="35">
        <f t="shared" si="9"/>
        <v>112.75</v>
      </c>
      <c r="CJ6" s="35">
        <f t="shared" si="9"/>
        <v>113.49</v>
      </c>
      <c r="CK6" s="35">
        <f t="shared" si="9"/>
        <v>112.4</v>
      </c>
      <c r="CL6" s="34" t="str">
        <f>IF(CL7="","",IF(CL7="-","【-】","【"&amp;SUBSTITUTE(TEXT(CL7,"#,##0.00"),"-","△")&amp;"】"))</f>
        <v>【136.15】</v>
      </c>
      <c r="CM6" s="35" t="str">
        <f>IF(CM7="",NA(),CM7)</f>
        <v>-</v>
      </c>
      <c r="CN6" s="35" t="str">
        <f t="shared" ref="CN6:CV6" si="10">IF(CN7="",NA(),CN7)</f>
        <v>-</v>
      </c>
      <c r="CO6" s="35">
        <f t="shared" si="10"/>
        <v>57.22</v>
      </c>
      <c r="CP6" s="35">
        <f t="shared" si="10"/>
        <v>57.45</v>
      </c>
      <c r="CQ6" s="35">
        <f t="shared" si="10"/>
        <v>56.48</v>
      </c>
      <c r="CR6" s="35" t="str">
        <f t="shared" si="10"/>
        <v>-</v>
      </c>
      <c r="CS6" s="35" t="str">
        <f t="shared" si="10"/>
        <v>-</v>
      </c>
      <c r="CT6" s="35">
        <f t="shared" si="10"/>
        <v>64.650000000000006</v>
      </c>
      <c r="CU6" s="35">
        <f t="shared" si="10"/>
        <v>62.96</v>
      </c>
      <c r="CV6" s="35">
        <f t="shared" si="10"/>
        <v>62.97</v>
      </c>
      <c r="CW6" s="34" t="str">
        <f>IF(CW7="","",IF(CW7="-","【-】","【"&amp;SUBSTITUTE(TEXT(CW7,"#,##0.00"),"-","△")&amp;"】"))</f>
        <v>【59.64】</v>
      </c>
      <c r="CX6" s="35" t="str">
        <f>IF(CX7="",NA(),CX7)</f>
        <v>-</v>
      </c>
      <c r="CY6" s="35" t="str">
        <f t="shared" ref="CY6:DG6" si="11">IF(CY7="",NA(),CY7)</f>
        <v>-</v>
      </c>
      <c r="CZ6" s="35">
        <f t="shared" si="11"/>
        <v>99.53</v>
      </c>
      <c r="DA6" s="35">
        <f t="shared" si="11"/>
        <v>99.55</v>
      </c>
      <c r="DB6" s="35">
        <f t="shared" si="11"/>
        <v>99.57</v>
      </c>
      <c r="DC6" s="35" t="str">
        <f t="shared" si="11"/>
        <v>-</v>
      </c>
      <c r="DD6" s="35" t="str">
        <f t="shared" si="11"/>
        <v>-</v>
      </c>
      <c r="DE6" s="35">
        <f t="shared" si="11"/>
        <v>97.4</v>
      </c>
      <c r="DF6" s="35">
        <f t="shared" si="11"/>
        <v>96.96</v>
      </c>
      <c r="DG6" s="35">
        <f t="shared" si="11"/>
        <v>96.97</v>
      </c>
      <c r="DH6" s="34" t="str">
        <f>IF(DH7="","",IF(DH7="-","【-】","【"&amp;SUBSTITUTE(TEXT(DH7,"#,##0.00"),"-","△")&amp;"】"))</f>
        <v>【95.35】</v>
      </c>
      <c r="DI6" s="35" t="str">
        <f>IF(DI7="",NA(),DI7)</f>
        <v>-</v>
      </c>
      <c r="DJ6" s="35" t="str">
        <f t="shared" ref="DJ6:DR6" si="12">IF(DJ7="",NA(),DJ7)</f>
        <v>-</v>
      </c>
      <c r="DK6" s="35">
        <f t="shared" si="12"/>
        <v>4.49</v>
      </c>
      <c r="DL6" s="35">
        <f t="shared" si="12"/>
        <v>8.9</v>
      </c>
      <c r="DM6" s="35">
        <f t="shared" si="12"/>
        <v>12.98</v>
      </c>
      <c r="DN6" s="35" t="str">
        <f t="shared" si="12"/>
        <v>-</v>
      </c>
      <c r="DO6" s="35" t="str">
        <f t="shared" si="12"/>
        <v>-</v>
      </c>
      <c r="DP6" s="35">
        <f t="shared" si="12"/>
        <v>28.35</v>
      </c>
      <c r="DQ6" s="35">
        <f t="shared" si="12"/>
        <v>25.13</v>
      </c>
      <c r="DR6" s="35">
        <f t="shared" si="12"/>
        <v>24.54</v>
      </c>
      <c r="DS6" s="34" t="str">
        <f>IF(DS7="","",IF(DS7="-","【-】","【"&amp;SUBSTITUTE(TEXT(DS7,"#,##0.00"),"-","△")&amp;"】"))</f>
        <v>【38.57】</v>
      </c>
      <c r="DT6" s="35" t="str">
        <f>IF(DT7="",NA(),DT7)</f>
        <v>-</v>
      </c>
      <c r="DU6" s="35" t="str">
        <f t="shared" ref="DU6:EC6" si="13">IF(DU7="",NA(),DU7)</f>
        <v>-</v>
      </c>
      <c r="DV6" s="35">
        <f t="shared" si="13"/>
        <v>20.99</v>
      </c>
      <c r="DW6" s="35">
        <f t="shared" si="13"/>
        <v>21.4</v>
      </c>
      <c r="DX6" s="35">
        <f t="shared" si="13"/>
        <v>21.56</v>
      </c>
      <c r="DY6" s="35" t="str">
        <f t="shared" si="13"/>
        <v>-</v>
      </c>
      <c r="DZ6" s="35" t="str">
        <f t="shared" si="13"/>
        <v>-</v>
      </c>
      <c r="EA6" s="35">
        <f t="shared" si="13"/>
        <v>6.7</v>
      </c>
      <c r="EB6" s="35">
        <f t="shared" si="13"/>
        <v>6.4</v>
      </c>
      <c r="EC6" s="35">
        <f t="shared" si="13"/>
        <v>7.66</v>
      </c>
      <c r="ED6" s="34" t="str">
        <f>IF(ED7="","",IF(ED7="-","【-】","【"&amp;SUBSTITUTE(TEXT(ED7,"#,##0.00"),"-","△")&amp;"】"))</f>
        <v>【5.90】</v>
      </c>
      <c r="EE6" s="35" t="str">
        <f>IF(EE7="",NA(),EE7)</f>
        <v>-</v>
      </c>
      <c r="EF6" s="35" t="str">
        <f t="shared" ref="EF6:EN6" si="14">IF(EF7="",NA(),EF7)</f>
        <v>-</v>
      </c>
      <c r="EG6" s="35">
        <f t="shared" si="14"/>
        <v>0.43</v>
      </c>
      <c r="EH6" s="35">
        <f t="shared" si="14"/>
        <v>0.56000000000000005</v>
      </c>
      <c r="EI6" s="35">
        <f t="shared" si="14"/>
        <v>0.3</v>
      </c>
      <c r="EJ6" s="35" t="str">
        <f t="shared" si="14"/>
        <v>-</v>
      </c>
      <c r="EK6" s="35" t="str">
        <f t="shared" si="14"/>
        <v>-</v>
      </c>
      <c r="EL6" s="35">
        <f t="shared" si="14"/>
        <v>0.16</v>
      </c>
      <c r="EM6" s="35">
        <f t="shared" si="14"/>
        <v>0.16</v>
      </c>
      <c r="EN6" s="35">
        <f t="shared" si="14"/>
        <v>0.16</v>
      </c>
      <c r="EO6" s="34" t="str">
        <f>IF(EO7="","",IF(EO7="-","【-】","【"&amp;SUBSTITUTE(TEXT(EO7,"#,##0.00"),"-","△")&amp;"】"))</f>
        <v>【0.22】</v>
      </c>
    </row>
    <row r="7" spans="1:148" s="36" customFormat="1" x14ac:dyDescent="0.15">
      <c r="A7" s="28"/>
      <c r="B7" s="37">
        <v>2019</v>
      </c>
      <c r="C7" s="37">
        <v>272051</v>
      </c>
      <c r="D7" s="37">
        <v>46</v>
      </c>
      <c r="E7" s="37">
        <v>17</v>
      </c>
      <c r="F7" s="37">
        <v>1</v>
      </c>
      <c r="G7" s="37">
        <v>0</v>
      </c>
      <c r="H7" s="37" t="s">
        <v>96</v>
      </c>
      <c r="I7" s="37" t="s">
        <v>97</v>
      </c>
      <c r="J7" s="37" t="s">
        <v>98</v>
      </c>
      <c r="K7" s="37" t="s">
        <v>99</v>
      </c>
      <c r="L7" s="37" t="s">
        <v>100</v>
      </c>
      <c r="M7" s="37" t="s">
        <v>101</v>
      </c>
      <c r="N7" s="38" t="s">
        <v>102</v>
      </c>
      <c r="O7" s="38">
        <v>62.21</v>
      </c>
      <c r="P7" s="38">
        <v>99.9</v>
      </c>
      <c r="Q7" s="38">
        <v>73.64</v>
      </c>
      <c r="R7" s="38">
        <v>1609</v>
      </c>
      <c r="S7" s="38">
        <v>373557</v>
      </c>
      <c r="T7" s="38">
        <v>36.090000000000003</v>
      </c>
      <c r="U7" s="38">
        <v>10350.709999999999</v>
      </c>
      <c r="V7" s="38">
        <v>373618</v>
      </c>
      <c r="W7" s="38">
        <v>34.770000000000003</v>
      </c>
      <c r="X7" s="38">
        <v>10745.41</v>
      </c>
      <c r="Y7" s="38" t="s">
        <v>102</v>
      </c>
      <c r="Z7" s="38" t="s">
        <v>102</v>
      </c>
      <c r="AA7" s="38">
        <v>117.65</v>
      </c>
      <c r="AB7" s="38">
        <v>112.04</v>
      </c>
      <c r="AC7" s="38">
        <v>112.4</v>
      </c>
      <c r="AD7" s="38" t="s">
        <v>102</v>
      </c>
      <c r="AE7" s="38" t="s">
        <v>102</v>
      </c>
      <c r="AF7" s="38">
        <v>111.25</v>
      </c>
      <c r="AG7" s="38">
        <v>108.87</v>
      </c>
      <c r="AH7" s="38">
        <v>109</v>
      </c>
      <c r="AI7" s="38">
        <v>108.07</v>
      </c>
      <c r="AJ7" s="38" t="s">
        <v>102</v>
      </c>
      <c r="AK7" s="38" t="s">
        <v>102</v>
      </c>
      <c r="AL7" s="38">
        <v>0</v>
      </c>
      <c r="AM7" s="38">
        <v>0</v>
      </c>
      <c r="AN7" s="38">
        <v>0</v>
      </c>
      <c r="AO7" s="38" t="s">
        <v>102</v>
      </c>
      <c r="AP7" s="38" t="s">
        <v>102</v>
      </c>
      <c r="AQ7" s="38">
        <v>0</v>
      </c>
      <c r="AR7" s="38">
        <v>0.39</v>
      </c>
      <c r="AS7" s="38">
        <v>0.28000000000000003</v>
      </c>
      <c r="AT7" s="38">
        <v>3.09</v>
      </c>
      <c r="AU7" s="38" t="s">
        <v>102</v>
      </c>
      <c r="AV7" s="38" t="s">
        <v>102</v>
      </c>
      <c r="AW7" s="38">
        <v>86.48</v>
      </c>
      <c r="AX7" s="38">
        <v>81.260000000000005</v>
      </c>
      <c r="AY7" s="38">
        <v>79.09</v>
      </c>
      <c r="AZ7" s="38" t="s">
        <v>102</v>
      </c>
      <c r="BA7" s="38" t="s">
        <v>102</v>
      </c>
      <c r="BB7" s="38">
        <v>75.02</v>
      </c>
      <c r="BC7" s="38">
        <v>73.55</v>
      </c>
      <c r="BD7" s="38">
        <v>71.19</v>
      </c>
      <c r="BE7" s="38">
        <v>69.540000000000006</v>
      </c>
      <c r="BF7" s="38" t="s">
        <v>102</v>
      </c>
      <c r="BG7" s="38" t="s">
        <v>102</v>
      </c>
      <c r="BH7" s="38">
        <v>400.47</v>
      </c>
      <c r="BI7" s="38">
        <v>382.36</v>
      </c>
      <c r="BJ7" s="38">
        <v>352.77</v>
      </c>
      <c r="BK7" s="38" t="s">
        <v>102</v>
      </c>
      <c r="BL7" s="38" t="s">
        <v>102</v>
      </c>
      <c r="BM7" s="38">
        <v>573.73</v>
      </c>
      <c r="BN7" s="38">
        <v>514.27</v>
      </c>
      <c r="BO7" s="38">
        <v>517.34</v>
      </c>
      <c r="BP7" s="38">
        <v>682.51</v>
      </c>
      <c r="BQ7" s="38" t="s">
        <v>102</v>
      </c>
      <c r="BR7" s="38" t="s">
        <v>102</v>
      </c>
      <c r="BS7" s="38">
        <v>117.44</v>
      </c>
      <c r="BT7" s="38">
        <v>121.65</v>
      </c>
      <c r="BU7" s="38">
        <v>124.72</v>
      </c>
      <c r="BV7" s="38" t="s">
        <v>102</v>
      </c>
      <c r="BW7" s="38" t="s">
        <v>102</v>
      </c>
      <c r="BX7" s="38">
        <v>100.74</v>
      </c>
      <c r="BY7" s="38">
        <v>100.34</v>
      </c>
      <c r="BZ7" s="38">
        <v>99.89</v>
      </c>
      <c r="CA7" s="38">
        <v>100.34</v>
      </c>
      <c r="CB7" s="38" t="s">
        <v>102</v>
      </c>
      <c r="CC7" s="38" t="s">
        <v>102</v>
      </c>
      <c r="CD7" s="38">
        <v>92.33</v>
      </c>
      <c r="CE7" s="38">
        <v>89.19</v>
      </c>
      <c r="CF7" s="38">
        <v>87.05</v>
      </c>
      <c r="CG7" s="38" t="s">
        <v>102</v>
      </c>
      <c r="CH7" s="38" t="s">
        <v>102</v>
      </c>
      <c r="CI7" s="38">
        <v>112.75</v>
      </c>
      <c r="CJ7" s="38">
        <v>113.49</v>
      </c>
      <c r="CK7" s="38">
        <v>112.4</v>
      </c>
      <c r="CL7" s="38">
        <v>136.15</v>
      </c>
      <c r="CM7" s="38" t="s">
        <v>102</v>
      </c>
      <c r="CN7" s="38" t="s">
        <v>102</v>
      </c>
      <c r="CO7" s="38">
        <v>57.22</v>
      </c>
      <c r="CP7" s="38">
        <v>57.45</v>
      </c>
      <c r="CQ7" s="38">
        <v>56.48</v>
      </c>
      <c r="CR7" s="38" t="s">
        <v>102</v>
      </c>
      <c r="CS7" s="38" t="s">
        <v>102</v>
      </c>
      <c r="CT7" s="38">
        <v>64.650000000000006</v>
      </c>
      <c r="CU7" s="38">
        <v>62.96</v>
      </c>
      <c r="CV7" s="38">
        <v>62.97</v>
      </c>
      <c r="CW7" s="38">
        <v>59.64</v>
      </c>
      <c r="CX7" s="38" t="s">
        <v>102</v>
      </c>
      <c r="CY7" s="38" t="s">
        <v>102</v>
      </c>
      <c r="CZ7" s="38">
        <v>99.53</v>
      </c>
      <c r="DA7" s="38">
        <v>99.55</v>
      </c>
      <c r="DB7" s="38">
        <v>99.57</v>
      </c>
      <c r="DC7" s="38" t="s">
        <v>102</v>
      </c>
      <c r="DD7" s="38" t="s">
        <v>102</v>
      </c>
      <c r="DE7" s="38">
        <v>97.4</v>
      </c>
      <c r="DF7" s="38">
        <v>96.96</v>
      </c>
      <c r="DG7" s="38">
        <v>96.97</v>
      </c>
      <c r="DH7" s="38">
        <v>95.35</v>
      </c>
      <c r="DI7" s="38" t="s">
        <v>102</v>
      </c>
      <c r="DJ7" s="38" t="s">
        <v>102</v>
      </c>
      <c r="DK7" s="38">
        <v>4.49</v>
      </c>
      <c r="DL7" s="38">
        <v>8.9</v>
      </c>
      <c r="DM7" s="38">
        <v>12.98</v>
      </c>
      <c r="DN7" s="38" t="s">
        <v>102</v>
      </c>
      <c r="DO7" s="38" t="s">
        <v>102</v>
      </c>
      <c r="DP7" s="38">
        <v>28.35</v>
      </c>
      <c r="DQ7" s="38">
        <v>25.13</v>
      </c>
      <c r="DR7" s="38">
        <v>24.54</v>
      </c>
      <c r="DS7" s="38">
        <v>38.57</v>
      </c>
      <c r="DT7" s="38" t="s">
        <v>102</v>
      </c>
      <c r="DU7" s="38" t="s">
        <v>102</v>
      </c>
      <c r="DV7" s="38">
        <v>20.99</v>
      </c>
      <c r="DW7" s="38">
        <v>21.4</v>
      </c>
      <c r="DX7" s="38">
        <v>21.56</v>
      </c>
      <c r="DY7" s="38" t="s">
        <v>102</v>
      </c>
      <c r="DZ7" s="38" t="s">
        <v>102</v>
      </c>
      <c r="EA7" s="38">
        <v>6.7</v>
      </c>
      <c r="EB7" s="38">
        <v>6.4</v>
      </c>
      <c r="EC7" s="38">
        <v>7.66</v>
      </c>
      <c r="ED7" s="38">
        <v>5.9</v>
      </c>
      <c r="EE7" s="38" t="s">
        <v>102</v>
      </c>
      <c r="EF7" s="38" t="s">
        <v>102</v>
      </c>
      <c r="EG7" s="38">
        <v>0.43</v>
      </c>
      <c r="EH7" s="38">
        <v>0.56000000000000005</v>
      </c>
      <c r="EI7" s="38">
        <v>0.3</v>
      </c>
      <c r="EJ7" s="38" t="s">
        <v>102</v>
      </c>
      <c r="EK7" s="38" t="s">
        <v>102</v>
      </c>
      <c r="EL7" s="38">
        <v>0.16</v>
      </c>
      <c r="EM7" s="38">
        <v>0.16</v>
      </c>
      <c r="EN7" s="38">
        <v>0.16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2021-02-25T11:47:23Z</cp:lastPrinted>
  <dcterms:created xsi:type="dcterms:W3CDTF">2020-12-04T02:28:20Z</dcterms:created>
  <dcterms:modified xsi:type="dcterms:W3CDTF">2021-02-25T11:47:28Z</dcterms:modified>
  <cp:category/>
</cp:coreProperties>
</file>