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6 吹田市●\"/>
    </mc:Choice>
  </mc:AlternateContent>
  <workbookProtection workbookAlgorithmName="SHA-512" workbookHashValue="CjFM3nT9Bawm1xaDi0wvohmG/KIgCAfLZgwOM9m2fUrGozYdJA9zcyhp0oQVADqbgzQVcBkDJPKWyvlnfFQmdA==" workbookSaltValue="RoQQLhhY0jZGNyA5uN16I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<sst xmlns="http://schemas.openxmlformats.org/spreadsheetml/2006/main" count="228" uniqueCount="113">
  <si>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</si>
  <si>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</si>
  <si>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</si>
  <si>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</si>
  <si>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</si>
  <si>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</si>
  <si>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</si>
  <si>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</si>
  <si>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</si>
  <si>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</si>
  <si>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</si>
  <si>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</si>
  <si>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</si>
  <si>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</si>
  <si>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</si>
  <si>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</si>
  <si>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</si>
  <si>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</si>
  <si>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</si>
  <si>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</si>
  <si>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</si>
  <si>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</si>
  <si>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</si>
  <si>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</si>
  <si>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</si>
  <si>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</si>
  <si>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</si>
  <si>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</si>
  <si>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</si>
  <si>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</si>
  <si>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</si>
  <si>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</si>
  <si>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</si>
  <si>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</si>
  <si>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</si>
  <si>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</si>
  <si>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</si>
  <si>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</si>
  <si>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</si>
  <si>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</si>
  <si>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</si>
  <si>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</si>
  <si>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</si>
  <si>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</si>
  <si>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</si>
  <si>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</si>
  <si>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</si>
  <si>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</si>
  <si>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</si>
  <si>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</si>
  <si>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</si>
  <si>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</si>
  <si>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</si>
  <si>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</si>
  <si>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</si>
  <si>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</si>
  <si>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</si>
  <si>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</si>
  <si>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</si>
  <si>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</si>
  <si>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</si>
  <si>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</si>
  <si>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</si>
  <si>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</si>
  <si>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</si>
  <si>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</si>
  <si>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</si>
  <si>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</si>
  <si>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</si>
  <si>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</si>
  <si>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</si>
  <si>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</si>
  <si>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</si>
  <si>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</si>
  <si>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</si>
  <si>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</si>
  <si>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</si>
  <si>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</si>
  <si>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</si>
  <si>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</si>
  <si>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</si>
  <si>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</si>
  <si>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</si>
  <si>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</si>
  <si>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</si>
  <si>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</si>
  <si>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</si>
  <si>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</si>
  <si>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</si>
  <si>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</si>
  <si>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</si>
  <si>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</si>
  <si>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</si>
  <si>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吹田市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</si>
  <si>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</si>
  <si>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</si>
  <si>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</si>
  <si>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</si>
  <si>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</si>
  <si>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</si>
  <si>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</si>
  <si>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</si>
  <si>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</si>
  <si>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</si>
  <si>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</si>
  <si>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</si>
  <si>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</si>
  <si>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</si>
  <si>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</si>
  <si>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</si>
  <si>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平均値の推移と同様に微増の傾向にあり、老朽化した施設が年々増加している状況である。長寿命化を図りつつ、調査･点検、評価･診断のもと、本市独自の更新基準により効率的な施設更新を進めている。
　②管路経年化率は、平均値よりも著しく高い。本市の水道は歴史が古く、特に1960年から70年代にかけて、高度経済成長期の象徴とされる万博の開催とともに、千里ニュータウンの開発が行われた。まちの発展の過程で建設された大量の水道管が法定耐用年数の40年を超えたことにより、管路経年化率が高くなっているものである。
　③管路更新率は、平成25年度から積極的に更新事業に取り組み、平均値よりも高い水準を維持できている。</t>
    <phoneticPr fontId="4"/>
  </si>
  <si>
    <t>　経営面について、施設を有効に利用し(1.⑦)、維持管理に努めることで高い有収率を保っており(1.⑧)、給水原価は平均値よりも低く抑えることができている(1.⑥)。平成28年4月からの料金改定により水需要構造の変化に対応した料金体系としたことで、経常収支比率や料金回収率の値は一定の水準を維持している(1.①⑤)が、水需要は引き続き減少傾向が見込まれることから、今後の経営状況は厳しさが増してくるものと予測される。また、新型コロナウイルス感染拡大などの影響による社会情勢の変化を注視していく必要がある。
　老朽化の状況について、依然として管路経年化率は非常に高い(2.②)状況にある一方で平均値よりも高い水準の有収率を維持(1.⑧)していることから、適切に維持管理を実施できていると考える。このような状況から、今後も毎年約1%を上回る管路更新（2.③）を着実に進める必要がある。このような施設更新には莫大な資金が必要となることから、アセットマネジメントにより更新費用の平準化などに取り組むとともに、施設整備を計画的に進めることで、持続可能な事業推進に努める。
　今後も健全な水道システムを未来に繋いでいくために、経営基盤を強化し、施設整備を着実に進めていくことを目指して、経営戦略と位置付ける新たな「水道事業ビジョン」を令和元年9月に策定した。加えて、令和2年4月から平均改定率15.2%の水道料金の値上げを実施しており、今後10年間の財政収支の均衡を図り、健全な経営を維持できる見込みである。
　引き続き、更なる経営効率化に向けて検討するとともに、3年から5年の周期で適正な水道料金水準の検証を行い、必要な見直しを図る必要がある。</t>
    <rPh sb="168" eb="170">
      <t>ケイコウ</t>
    </rPh>
    <rPh sb="210" eb="212">
      <t>シンガタ</t>
    </rPh>
    <rPh sb="219" eb="223">
      <t>カンセンカクダイ</t>
    </rPh>
    <rPh sb="226" eb="228">
      <t>エイキョウ</t>
    </rPh>
    <rPh sb="231" eb="235">
      <t>シャカイジョウセイ</t>
    </rPh>
    <rPh sb="236" eb="238">
      <t>ヘンカ</t>
    </rPh>
    <rPh sb="239" eb="241">
      <t>チュウシ</t>
    </rPh>
    <rPh sb="245" eb="247">
      <t>ヒツヨウ</t>
    </rPh>
    <rPh sb="449" eb="451">
      <t>シセツ</t>
    </rPh>
    <rPh sb="451" eb="453">
      <t>セイビ</t>
    </rPh>
    <rPh sb="454" eb="457">
      <t>ケイカクテキ</t>
    </rPh>
    <rPh sb="458" eb="459">
      <t>スス</t>
    </rPh>
    <rPh sb="506" eb="508">
      <t>ケイエイ</t>
    </rPh>
    <rPh sb="508" eb="510">
      <t>キバン</t>
    </rPh>
    <rPh sb="511" eb="513">
      <t>キョウカ</t>
    </rPh>
    <rPh sb="626" eb="627">
      <t>ハカ</t>
    </rPh>
    <rPh sb="629" eb="631">
      <t>ケンゼン</t>
    </rPh>
    <rPh sb="632" eb="634">
      <t>ケイエイ</t>
    </rPh>
    <rPh sb="635" eb="637">
      <t>イジ</t>
    </rPh>
    <phoneticPr fontId="4"/>
  </si>
  <si>
    <r>
      <t xml:space="preserve">  ①経常収支比率はいずれの年度も100%を超えており、単年度黒字を継続できている。平成28年4月からの料金改定（値上げ）により値は上昇している。</t>
    </r>
    <r>
      <rPr>
        <sz val="9"/>
        <rFont val="ＭＳ ゴシック"/>
        <family val="3"/>
        <charset val="128"/>
      </rPr>
      <t>令和元年度は経常収益の減少に比べ経常費用の減少幅が大きかったことから、</t>
    </r>
    <r>
      <rPr>
        <sz val="9"/>
        <color theme="1"/>
        <rFont val="ＭＳ ゴシック"/>
        <family val="3"/>
        <charset val="128"/>
      </rPr>
      <t>前年度と比べ値が増加しており、類似団体平均値（以下、「平均値」とする。）を上回っている。
　②累積欠損は発生していない。
　③流動比率は、流動負債のうち建設改良費未払金が増加したことにより</t>
    </r>
    <r>
      <rPr>
        <sz val="9"/>
        <rFont val="ＭＳ ゴシック"/>
        <family val="3"/>
        <charset val="128"/>
      </rPr>
      <t>数値が減少し、</t>
    </r>
    <r>
      <rPr>
        <sz val="9"/>
        <color theme="1"/>
        <rFont val="ＭＳ ゴシック"/>
        <family val="3"/>
        <charset val="128"/>
      </rPr>
      <t>200%を下回っているものの、一定の支払い能力は確保できている。
　④企業債残高対給水収益比率は、これまで外部資金に頼りすぎることなく施設整備を進めてきたことにより、平均値よりも低い水準を維持してきた。しかしながら、近年は施設の再構築や更新・耐震化を進めているため企業債への依存が大きくなってきており、企業債残高は上昇傾向にある。
　⑤料金回収率は、平成28年4月からの料金改定によって給水収益が増加したことなどにより、100%を上回っている。
　⑥給水原価は上昇傾向にあるものの平均値を下回っている。地形を活かした自然流下による配水の推進や給水原価が安い自己水を最大限に活用するなどの効率的な水運用が一定の効果を上げているものと考えられる。また、令和元年度は総費用が前年度と比べて減少したことから、数値が下がっている。
　⑦施設利用率は例年、平均値よりも高い水準を維持している。適切な施設規模を確保したうえで、効率的に施設を活用できている。
　⑧有収率は概ね例年通りであった。本市では、昭和51年度より漏水防止対策に取組んでおり、平均値を大きく上回る水準を維持できている。</t>
    </r>
    <rPh sb="73" eb="75">
      <t>レイワ</t>
    </rPh>
    <rPh sb="75" eb="76">
      <t>ガン</t>
    </rPh>
    <rPh sb="79" eb="83">
      <t>ケイジョウシュウエキ</t>
    </rPh>
    <rPh sb="84" eb="86">
      <t>ゲンショウ</t>
    </rPh>
    <rPh sb="87" eb="88">
      <t>クラ</t>
    </rPh>
    <rPh sb="89" eb="93">
      <t>ケイジョウヒヨウ</t>
    </rPh>
    <rPh sb="94" eb="97">
      <t>ゲンショウハバ</t>
    </rPh>
    <rPh sb="98" eb="99">
      <t>オオ</t>
    </rPh>
    <rPh sb="116" eb="118">
      <t>ゾウカ</t>
    </rPh>
    <rPh sb="177" eb="181">
      <t>リュウドウフサイ</t>
    </rPh>
    <rPh sb="184" eb="188">
      <t>ケンセツカイリョウ</t>
    </rPh>
    <rPh sb="188" eb="189">
      <t>ヒ</t>
    </rPh>
    <rPh sb="189" eb="191">
      <t>ミバラ</t>
    </rPh>
    <rPh sb="191" eb="192">
      <t>キン</t>
    </rPh>
    <rPh sb="193" eb="195">
      <t>ゾウカ</t>
    </rPh>
    <rPh sb="202" eb="204">
      <t>スウチ</t>
    </rPh>
    <rPh sb="205" eb="207">
      <t>ゲンショウ</t>
    </rPh>
    <rPh sb="453" eb="455">
      <t>シタマワ</t>
    </rPh>
    <rPh sb="533" eb="535">
      <t>レイワ</t>
    </rPh>
    <rPh sb="535" eb="538">
      <t>ガンネンド</t>
    </rPh>
    <rPh sb="543" eb="546">
      <t>ゼンネンド</t>
    </rPh>
    <rPh sb="547" eb="548">
      <t>クラ</t>
    </rPh>
    <rPh sb="550" eb="552">
      <t>ゲンショウ</t>
    </rPh>
    <rPh sb="559" eb="561">
      <t>スウチ</t>
    </rPh>
    <rPh sb="562" eb="563">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</si>
</sst>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1.56</c:v>
                </c:pt>
                <c:pt idx="1">
                  <c:v>1.05</c:v>
                </c:pt>
                <c:pt idx="2">
                  <c:v>1.21</c:v>
                </c:pt>
                <c:pt idx="3">
                  <c:v>0.97</c:v>
                </c:pt>
                <c:pt idx="4">
                  <c:v>1.44</c:v>
                </c:pt>
              </c:numCache>
            </c:numRef>
          </c:val>
          <c:extLst>
            <c:ext xmlns:c16="http://schemas.microsoft.com/office/drawing/2014/chart" uri="{C3380CC4-5D6E-409C-BE32-E72D297353CC}">
              <c16:uniqueId val="{00000000-627D-498A-955B-529B0E7FCF1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627D-498A-955B-529B0E7FCF1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73.83</c:v>
                </c:pt>
                <c:pt idx="1">
                  <c:v>81.150000000000006</c:v>
                </c:pt>
                <c:pt idx="2">
                  <c:v>80.95</c:v>
                </c:pt>
                <c:pt idx="3">
                  <c:v>81.14</c:v>
                </c:pt>
                <c:pt idx="4">
                  <c:v>80.25</c:v>
                </c:pt>
              </c:numCache>
            </c:numRef>
          </c:val>
          <c:extLst>
            <c:ext xmlns:c16="http://schemas.microsoft.com/office/drawing/2014/chart" uri="{C3380CC4-5D6E-409C-BE32-E72D297353CC}">
              <c16:uniqueId val="{00000000-F29D-4514-A9C6-32192F11B0C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F29D-4514-A9C6-32192F11B0C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95.12</c:v>
                </c:pt>
                <c:pt idx="1">
                  <c:v>95.86</c:v>
                </c:pt>
                <c:pt idx="2">
                  <c:v>96.04</c:v>
                </c:pt>
                <c:pt idx="3">
                  <c:v>95.88</c:v>
                </c:pt>
                <c:pt idx="4">
                  <c:v>96.16</c:v>
                </c:pt>
              </c:numCache>
            </c:numRef>
          </c:val>
          <c:extLst>
            <c:ext xmlns:c16="http://schemas.microsoft.com/office/drawing/2014/chart" uri="{C3380CC4-5D6E-409C-BE32-E72D297353CC}">
              <c16:uniqueId val="{00000000-F81A-4C8E-948D-6CA0822CC88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F81A-4C8E-948D-6CA0822CC88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110.29</c:v>
                </c:pt>
                <c:pt idx="1">
                  <c:v>116.17</c:v>
                </c:pt>
                <c:pt idx="2">
                  <c:v>119.02</c:v>
                </c:pt>
                <c:pt idx="3">
                  <c:v>118.8</c:v>
                </c:pt>
                <c:pt idx="4">
                  <c:v>121.63</c:v>
                </c:pt>
              </c:numCache>
            </c:numRef>
          </c:val>
          <c:extLst>
            <c:ext xmlns:c16="http://schemas.microsoft.com/office/drawing/2014/chart" uri="{C3380CC4-5D6E-409C-BE32-E72D297353CC}">
              <c16:uniqueId val="{00000000-C09B-4B77-BD01-0F9F4D6DFC8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C09B-4B77-BD01-0F9F4D6DFC8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42.58</c:v>
                </c:pt>
                <c:pt idx="1">
                  <c:v>43.08</c:v>
                </c:pt>
                <c:pt idx="2">
                  <c:v>43.25</c:v>
                </c:pt>
                <c:pt idx="3">
                  <c:v>43.3</c:v>
                </c:pt>
                <c:pt idx="4">
                  <c:v>43.58</c:v>
                </c:pt>
              </c:numCache>
            </c:numRef>
          </c:val>
          <c:extLst>
            <c:ext xmlns:c16="http://schemas.microsoft.com/office/drawing/2014/chart" uri="{C3380CC4-5D6E-409C-BE32-E72D297353CC}">
              <c16:uniqueId val="{00000000-0F84-47A1-AB04-D0E55EB2E7B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0F84-47A1-AB04-D0E55EB2E7B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36.99</c:v>
                </c:pt>
                <c:pt idx="1">
                  <c:v>37.47</c:v>
                </c:pt>
                <c:pt idx="2">
                  <c:v>37.26</c:v>
                </c:pt>
                <c:pt idx="3">
                  <c:v>37.69</c:v>
                </c:pt>
                <c:pt idx="4">
                  <c:v>37.96</c:v>
                </c:pt>
              </c:numCache>
            </c:numRef>
          </c:val>
          <c:extLst>
            <c:ext xmlns:c16="http://schemas.microsoft.com/office/drawing/2014/chart" uri="{C3380CC4-5D6E-409C-BE32-E72D297353CC}">
              <c16:uniqueId val="{00000000-4E12-46A5-A588-BDAF4A2EB5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4E12-46A5-A588-BDAF4A2EB5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AF-4C6B-B4BB-E80FED75ADF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78AF-4C6B-B4BB-E80FED75ADF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205.18</c:v>
                </c:pt>
                <c:pt idx="1">
                  <c:v>247.3</c:v>
                </c:pt>
                <c:pt idx="2">
                  <c:v>198.94</c:v>
                </c:pt>
                <c:pt idx="3">
                  <c:v>199.17</c:v>
                </c:pt>
                <c:pt idx="4">
                  <c:v>163.72999999999999</c:v>
                </c:pt>
              </c:numCache>
            </c:numRef>
          </c:val>
          <c:extLst>
            <c:ext xmlns:c16="http://schemas.microsoft.com/office/drawing/2014/chart" uri="{C3380CC4-5D6E-409C-BE32-E72D297353CC}">
              <c16:uniqueId val="{00000000-F12D-48DC-AEBF-71D6AB11F3C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F12D-48DC-AEBF-71D6AB11F3C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165.39</c:v>
                </c:pt>
                <c:pt idx="1">
                  <c:v>160.37</c:v>
                </c:pt>
                <c:pt idx="2">
                  <c:v>170.09</c:v>
                </c:pt>
                <c:pt idx="3">
                  <c:v>187.06</c:v>
                </c:pt>
                <c:pt idx="4">
                  <c:v>224.17</c:v>
                </c:pt>
              </c:numCache>
            </c:numRef>
          </c:val>
          <c:extLst>
            <c:ext xmlns:c16="http://schemas.microsoft.com/office/drawing/2014/chart" uri="{C3380CC4-5D6E-409C-BE32-E72D297353CC}">
              <c16:uniqueId val="{00000000-5148-49FA-ADD0-5FFC9D116D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5148-49FA-ADD0-5FFC9D116D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100.83</c:v>
                </c:pt>
                <c:pt idx="1">
                  <c:v>108.36</c:v>
                </c:pt>
                <c:pt idx="2">
                  <c:v>109.44</c:v>
                </c:pt>
                <c:pt idx="3">
                  <c:v>107.26</c:v>
                </c:pt>
                <c:pt idx="4">
                  <c:v>110.71</c:v>
                </c:pt>
              </c:numCache>
            </c:numRef>
          </c:val>
          <c:extLst>
            <c:ext xmlns:c16="http://schemas.microsoft.com/office/drawing/2014/chart" uri="{C3380CC4-5D6E-409C-BE32-E72D297353CC}">
              <c16:uniqueId val="{00000000-952B-4737-907E-C2AE19773F6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952B-4737-907E-C2AE19773F6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133.81</c:v>
                </c:pt>
                <c:pt idx="1">
                  <c:v>133.13</c:v>
                </c:pt>
                <c:pt idx="2">
                  <c:v>137.13999999999999</c:v>
                </c:pt>
                <c:pt idx="3">
                  <c:v>140.9</c:v>
                </c:pt>
                <c:pt idx="4">
                  <c:v>135.71</c:v>
                </c:pt>
              </c:numCache>
            </c:numRef>
          </c:val>
          <c:extLst>
            <c:ext xmlns:c16="http://schemas.microsoft.com/office/drawing/2014/chart" uri="{C3380CC4-5D6E-409C-BE32-E72D297353CC}">
              <c16:uniqueId val="{00000000-5344-46F3-B3A9-419BCEFEBAE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5344-46F3-B3A9-419BCEFEBAE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大阪府　吹田市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A1</v>
      </c>
      <c r="X8" s="89"/>
      <c r="Y8" s="89"/>
      <c r="Z8" s="89"/>
      <c r="AA8" s="89"/>
      <c r="AB8" s="89"/>
      <c r="AC8" s="89"/>
      <c r="AD8" s="89" t="str">
        <f>データ!$M$6</f>
        <v>自治体職員</v>
      </c>
      <c r="AE8" s="89"/>
      <c r="AF8" s="89"/>
      <c r="AG8" s="89"/>
      <c r="AH8" s="89"/>
      <c r="AI8" s="89"/>
      <c r="AJ8" s="89"/>
      <c r="AK8" s="4"/>
      <c r="AL8" s="77">
        <f>データ!$R$6</f>
        <v>373557</v>
      </c>
      <c r="AM8" s="77"/>
      <c r="AN8" s="77"/>
      <c r="AO8" s="77"/>
      <c r="AP8" s="77"/>
      <c r="AQ8" s="77"/>
      <c r="AR8" s="77"/>
      <c r="AS8" s="77"/>
      <c r="AT8" s="73">
        <f>データ!$S$6</f>
        <v>36.090000000000003</v>
      </c>
      <c r="AU8" s="74"/>
      <c r="AV8" s="74"/>
      <c r="AW8" s="74"/>
      <c r="AX8" s="74"/>
      <c r="AY8" s="74"/>
      <c r="AZ8" s="74"/>
      <c r="BA8" s="74"/>
      <c r="BB8" s="76">
        <f>データ!$T$6</f>
        <v>10350.709999999999</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60.1</v>
      </c>
      <c r="J10" s="74"/>
      <c r="K10" s="74"/>
      <c r="L10" s="74"/>
      <c r="M10" s="74"/>
      <c r="N10" s="74"/>
      <c r="O10" s="75"/>
      <c r="P10" s="76">
        <f>データ!$P$6</f>
        <v>99.88</v>
      </c>
      <c r="Q10" s="76"/>
      <c r="R10" s="76"/>
      <c r="S10" s="76"/>
      <c r="T10" s="76"/>
      <c r="U10" s="76"/>
      <c r="V10" s="76"/>
      <c r="W10" s="77">
        <f>データ!$Q$6</f>
        <v>2277</v>
      </c>
      <c r="X10" s="77"/>
      <c r="Y10" s="77"/>
      <c r="Z10" s="77"/>
      <c r="AA10" s="77"/>
      <c r="AB10" s="77"/>
      <c r="AC10" s="77"/>
      <c r="AD10" s="2"/>
      <c r="AE10" s="2"/>
      <c r="AF10" s="2"/>
      <c r="AG10" s="2"/>
      <c r="AH10" s="4"/>
      <c r="AI10" s="4"/>
      <c r="AJ10" s="4"/>
      <c r="AK10" s="4"/>
      <c r="AL10" s="77">
        <f>データ!$U$6</f>
        <v>373515</v>
      </c>
      <c r="AM10" s="77"/>
      <c r="AN10" s="77"/>
      <c r="AO10" s="77"/>
      <c r="AP10" s="77"/>
      <c r="AQ10" s="77"/>
      <c r="AR10" s="77"/>
      <c r="AS10" s="77"/>
      <c r="AT10" s="73">
        <f>データ!$V$6</f>
        <v>36.090000000000003</v>
      </c>
      <c r="AU10" s="74"/>
      <c r="AV10" s="74"/>
      <c r="AW10" s="74"/>
      <c r="AX10" s="74"/>
      <c r="AY10" s="74"/>
      <c r="AZ10" s="74"/>
      <c r="BA10" s="74"/>
      <c r="BB10" s="76">
        <f>データ!$W$6</f>
        <v>10349.540000000001</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110</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nFlDtKpsTvJdJQeTXkKWEMDJmeAUeMKcrY2GmB+phJxMCxUICojJGgXpFtbZZc6jGk/NyBH6fSUtHlUqZeHCg==" saltValue="tb4eC/69zjdzj2DEeWWVT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272051</v>
      </c>
      <c r="D6" s="34">
        <f t="shared" si="3"/>
        <v>46</v>
      </c>
      <c r="E6" s="34">
        <f t="shared" si="3"/>
        <v>1</v>
      </c>
      <c r="F6" s="34">
        <f t="shared" si="3"/>
        <v>0</v>
      </c>
      <c r="G6" s="34">
        <f t="shared" si="3"/>
        <v>1</v>
      </c>
      <c r="H6" s="34" t="str">
        <f t="shared" si="3"/>
        <v>大阪府　吹田市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60.1</v>
      </c>
      <c r="P6" s="35">
        <f t="shared" si="3"/>
        <v>99.88</v>
      </c>
      <c r="Q6" s="35">
        <f t="shared" si="3"/>
        <v>2277</v>
      </c>
      <c r="R6" s="35">
        <f t="shared" si="3"/>
        <v>373557</v>
      </c>
      <c r="S6" s="35">
        <f t="shared" si="3"/>
        <v>36.090000000000003</v>
      </c>
      <c r="T6" s="35">
        <f t="shared" si="3"/>
        <v>10350.709999999999</v>
      </c>
      <c r="U6" s="35">
        <f t="shared" si="3"/>
        <v>373515</v>
      </c>
      <c r="V6" s="35">
        <f t="shared" si="3"/>
        <v>36.090000000000003</v>
      </c>
      <c r="W6" s="35">
        <f t="shared" si="3"/>
        <v>10349.540000000001</v>
      </c>
      <c r="X6" s="36">
        <f>IF(X7="",NA(),X7)</f>
        <v>110.29</v>
      </c>
      <c r="Y6" s="36">
        <f t="shared" ref="Y6:AG6" si="4">IF(Y7="",NA(),Y7)</f>
        <v>116.17</v>
      </c>
      <c r="Z6" s="36">
        <f t="shared" si="4"/>
        <v>119.02</v>
      </c>
      <c r="AA6" s="36">
        <f t="shared" si="4"/>
        <v>118.8</v>
      </c>
      <c r="AB6" s="36">
        <f t="shared" si="4"/>
        <v>121.63</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205.18</v>
      </c>
      <c r="AU6" s="36">
        <f t="shared" ref="AU6:BC6" si="6">IF(AU7="",NA(),AU7)</f>
        <v>247.3</v>
      </c>
      <c r="AV6" s="36">
        <f t="shared" si="6"/>
        <v>198.94</v>
      </c>
      <c r="AW6" s="36">
        <f t="shared" si="6"/>
        <v>199.17</v>
      </c>
      <c r="AX6" s="36">
        <f t="shared" si="6"/>
        <v>163.72999999999999</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165.39</v>
      </c>
      <c r="BF6" s="36">
        <f t="shared" ref="BF6:BN6" si="7">IF(BF7="",NA(),BF7)</f>
        <v>160.37</v>
      </c>
      <c r="BG6" s="36">
        <f t="shared" si="7"/>
        <v>170.09</v>
      </c>
      <c r="BH6" s="36">
        <f t="shared" si="7"/>
        <v>187.06</v>
      </c>
      <c r="BI6" s="36">
        <f t="shared" si="7"/>
        <v>224.17</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100.83</v>
      </c>
      <c r="BQ6" s="36">
        <f t="shared" ref="BQ6:BY6" si="8">IF(BQ7="",NA(),BQ7)</f>
        <v>108.36</v>
      </c>
      <c r="BR6" s="36">
        <f t="shared" si="8"/>
        <v>109.44</v>
      </c>
      <c r="BS6" s="36">
        <f t="shared" si="8"/>
        <v>107.26</v>
      </c>
      <c r="BT6" s="36">
        <f t="shared" si="8"/>
        <v>110.71</v>
      </c>
      <c r="BU6" s="36">
        <f t="shared" si="8"/>
        <v>108.81</v>
      </c>
      <c r="BV6" s="36">
        <f t="shared" si="8"/>
        <v>110.87</v>
      </c>
      <c r="BW6" s="36">
        <f t="shared" si="8"/>
        <v>110.3</v>
      </c>
      <c r="BX6" s="36">
        <f t="shared" si="8"/>
        <v>109.12</v>
      </c>
      <c r="BY6" s="36">
        <f t="shared" si="8"/>
        <v>107.42</v>
      </c>
      <c r="BZ6" s="35" t="str">
        <f>IF(BZ7="","",IF(BZ7="-","【-】","【"&amp;SUBSTITUTE(TEXT(BZ7,"#,##0.00"),"-","△")&amp;"】"))</f>
        <v>【103.24】</v>
      </c>
      <c r="CA6" s="36">
        <f>IF(CA7="",NA(),CA7)</f>
        <v>133.81</v>
      </c>
      <c r="CB6" s="36">
        <f t="shared" ref="CB6:CJ6" si="9">IF(CB7="",NA(),CB7)</f>
        <v>133.13</v>
      </c>
      <c r="CC6" s="36">
        <f t="shared" si="9"/>
        <v>137.13999999999999</v>
      </c>
      <c r="CD6" s="36">
        <f t="shared" si="9"/>
        <v>140.9</v>
      </c>
      <c r="CE6" s="36">
        <f t="shared" si="9"/>
        <v>135.71</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73.83</v>
      </c>
      <c r="CM6" s="36">
        <f t="shared" ref="CM6:CU6" si="10">IF(CM7="",NA(),CM7)</f>
        <v>81.150000000000006</v>
      </c>
      <c r="CN6" s="36">
        <f t="shared" si="10"/>
        <v>80.95</v>
      </c>
      <c r="CO6" s="36">
        <f t="shared" si="10"/>
        <v>81.14</v>
      </c>
      <c r="CP6" s="36">
        <f t="shared" si="10"/>
        <v>80.25</v>
      </c>
      <c r="CQ6" s="36">
        <f t="shared" si="10"/>
        <v>63.03</v>
      </c>
      <c r="CR6" s="36">
        <f t="shared" si="10"/>
        <v>63.18</v>
      </c>
      <c r="CS6" s="36">
        <f t="shared" si="10"/>
        <v>63.54</v>
      </c>
      <c r="CT6" s="36">
        <f t="shared" si="10"/>
        <v>63.53</v>
      </c>
      <c r="CU6" s="36">
        <f t="shared" si="10"/>
        <v>63.16</v>
      </c>
      <c r="CV6" s="35" t="str">
        <f>IF(CV7="","",IF(CV7="-","【-】","【"&amp;SUBSTITUTE(TEXT(CV7,"#,##0.00"),"-","△")&amp;"】"))</f>
        <v>【60.00】</v>
      </c>
      <c r="CW6" s="36">
        <f>IF(CW7="",NA(),CW7)</f>
        <v>95.12</v>
      </c>
      <c r="CX6" s="36">
        <f t="shared" ref="CX6:DF6" si="11">IF(CX7="",NA(),CX7)</f>
        <v>95.86</v>
      </c>
      <c r="CY6" s="36">
        <f t="shared" si="11"/>
        <v>96.04</v>
      </c>
      <c r="CZ6" s="36">
        <f t="shared" si="11"/>
        <v>95.88</v>
      </c>
      <c r="DA6" s="36">
        <f t="shared" si="11"/>
        <v>96.16</v>
      </c>
      <c r="DB6" s="36">
        <f t="shared" si="11"/>
        <v>91.21</v>
      </c>
      <c r="DC6" s="36">
        <f t="shared" si="11"/>
        <v>91.6</v>
      </c>
      <c r="DD6" s="36">
        <f t="shared" si="11"/>
        <v>91.48</v>
      </c>
      <c r="DE6" s="36">
        <f t="shared" si="11"/>
        <v>91.58</v>
      </c>
      <c r="DF6" s="36">
        <f t="shared" si="11"/>
        <v>91.48</v>
      </c>
      <c r="DG6" s="35" t="str">
        <f>IF(DG7="","",IF(DG7="-","【-】","【"&amp;SUBSTITUTE(TEXT(DG7,"#,##0.00"),"-","△")&amp;"】"))</f>
        <v>【89.80】</v>
      </c>
      <c r="DH6" s="36">
        <f>IF(DH7="",NA(),DH7)</f>
        <v>42.58</v>
      </c>
      <c r="DI6" s="36">
        <f t="shared" ref="DI6:DQ6" si="12">IF(DI7="",NA(),DI7)</f>
        <v>43.08</v>
      </c>
      <c r="DJ6" s="36">
        <f t="shared" si="12"/>
        <v>43.25</v>
      </c>
      <c r="DK6" s="36">
        <f t="shared" si="12"/>
        <v>43.3</v>
      </c>
      <c r="DL6" s="36">
        <f t="shared" si="12"/>
        <v>43.58</v>
      </c>
      <c r="DM6" s="36">
        <f t="shared" si="12"/>
        <v>48.41</v>
      </c>
      <c r="DN6" s="36">
        <f t="shared" si="12"/>
        <v>49.1</v>
      </c>
      <c r="DO6" s="36">
        <f t="shared" si="12"/>
        <v>49.66</v>
      </c>
      <c r="DP6" s="36">
        <f t="shared" si="12"/>
        <v>50.41</v>
      </c>
      <c r="DQ6" s="36">
        <f t="shared" si="12"/>
        <v>51.13</v>
      </c>
      <c r="DR6" s="35" t="str">
        <f>IF(DR7="","",IF(DR7="-","【-】","【"&amp;SUBSTITUTE(TEXT(DR7,"#,##0.00"),"-","△")&amp;"】"))</f>
        <v>【49.59】</v>
      </c>
      <c r="DS6" s="36">
        <f>IF(DS7="",NA(),DS7)</f>
        <v>36.99</v>
      </c>
      <c r="DT6" s="36">
        <f t="shared" ref="DT6:EB6" si="13">IF(DT7="",NA(),DT7)</f>
        <v>37.47</v>
      </c>
      <c r="DU6" s="36">
        <f t="shared" si="13"/>
        <v>37.26</v>
      </c>
      <c r="DV6" s="36">
        <f t="shared" si="13"/>
        <v>37.69</v>
      </c>
      <c r="DW6" s="36">
        <f t="shared" si="13"/>
        <v>37.96</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1.56</v>
      </c>
      <c r="EE6" s="36">
        <f t="shared" ref="EE6:EM6" si="14">IF(EE7="",NA(),EE7)</f>
        <v>1.05</v>
      </c>
      <c r="EF6" s="36">
        <f t="shared" si="14"/>
        <v>1.21</v>
      </c>
      <c r="EG6" s="36">
        <f t="shared" si="14"/>
        <v>0.97</v>
      </c>
      <c r="EH6" s="36">
        <f t="shared" si="14"/>
        <v>1.44</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272051</v>
      </c>
      <c r="D7" s="38">
        <v>46</v>
      </c>
      <c r="E7" s="38">
        <v>1</v>
      </c>
      <c r="F7" s="38">
        <v>0</v>
      </c>
      <c r="G7" s="38">
        <v>1</v>
      </c>
      <c r="H7" s="38" t="s">
        <v>93</v>
      </c>
      <c r="I7" s="38" t="s">
        <v>94</v>
      </c>
      <c r="J7" s="38" t="s">
        <v>95</v>
      </c>
      <c r="K7" s="38" t="s">
        <v>96</v>
      </c>
      <c r="L7" s="38" t="s">
        <v>97</v>
      </c>
      <c r="M7" s="38" t="s">
        <v>98</v>
      </c>
      <c r="N7" s="39" t="s">
        <v>99</v>
      </c>
      <c r="O7" s="39">
        <v>60.1</v>
      </c>
      <c r="P7" s="39">
        <v>99.88</v>
      </c>
      <c r="Q7" s="39">
        <v>2277</v>
      </c>
      <c r="R7" s="39">
        <v>373557</v>
      </c>
      <c r="S7" s="39">
        <v>36.090000000000003</v>
      </c>
      <c r="T7" s="39">
        <v>10350.709999999999</v>
      </c>
      <c r="U7" s="39">
        <v>373515</v>
      </c>
      <c r="V7" s="39">
        <v>36.090000000000003</v>
      </c>
      <c r="W7" s="39">
        <v>10349.540000000001</v>
      </c>
      <c r="X7" s="39">
        <v>110.29</v>
      </c>
      <c r="Y7" s="39">
        <v>116.17</v>
      </c>
      <c r="Z7" s="39">
        <v>119.02</v>
      </c>
      <c r="AA7" s="39">
        <v>118.8</v>
      </c>
      <c r="AB7" s="39">
        <v>121.63</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205.18</v>
      </c>
      <c r="AU7" s="39">
        <v>247.3</v>
      </c>
      <c r="AV7" s="39">
        <v>198.94</v>
      </c>
      <c r="AW7" s="39">
        <v>199.17</v>
      </c>
      <c r="AX7" s="39">
        <v>163.72999999999999</v>
      </c>
      <c r="AY7" s="39">
        <v>241.71</v>
      </c>
      <c r="AZ7" s="39">
        <v>249.08</v>
      </c>
      <c r="BA7" s="39">
        <v>254.05</v>
      </c>
      <c r="BB7" s="39">
        <v>258.22000000000003</v>
      </c>
      <c r="BC7" s="39">
        <v>250.03</v>
      </c>
      <c r="BD7" s="39">
        <v>264.97000000000003</v>
      </c>
      <c r="BE7" s="39">
        <v>165.39</v>
      </c>
      <c r="BF7" s="39">
        <v>160.37</v>
      </c>
      <c r="BG7" s="39">
        <v>170.09</v>
      </c>
      <c r="BH7" s="39">
        <v>187.06</v>
      </c>
      <c r="BI7" s="39">
        <v>224.17</v>
      </c>
      <c r="BJ7" s="39">
        <v>274.14</v>
      </c>
      <c r="BK7" s="39">
        <v>266.66000000000003</v>
      </c>
      <c r="BL7" s="39">
        <v>258.63</v>
      </c>
      <c r="BM7" s="39">
        <v>255.12</v>
      </c>
      <c r="BN7" s="39">
        <v>254.19</v>
      </c>
      <c r="BO7" s="39">
        <v>266.61</v>
      </c>
      <c r="BP7" s="39">
        <v>100.83</v>
      </c>
      <c r="BQ7" s="39">
        <v>108.36</v>
      </c>
      <c r="BR7" s="39">
        <v>109.44</v>
      </c>
      <c r="BS7" s="39">
        <v>107.26</v>
      </c>
      <c r="BT7" s="39">
        <v>110.71</v>
      </c>
      <c r="BU7" s="39">
        <v>108.81</v>
      </c>
      <c r="BV7" s="39">
        <v>110.87</v>
      </c>
      <c r="BW7" s="39">
        <v>110.3</v>
      </c>
      <c r="BX7" s="39">
        <v>109.12</v>
      </c>
      <c r="BY7" s="39">
        <v>107.42</v>
      </c>
      <c r="BZ7" s="39">
        <v>103.24</v>
      </c>
      <c r="CA7" s="39">
        <v>133.81</v>
      </c>
      <c r="CB7" s="39">
        <v>133.13</v>
      </c>
      <c r="CC7" s="39">
        <v>137.13999999999999</v>
      </c>
      <c r="CD7" s="39">
        <v>140.9</v>
      </c>
      <c r="CE7" s="39">
        <v>135.71</v>
      </c>
      <c r="CF7" s="39">
        <v>152.94999999999999</v>
      </c>
      <c r="CG7" s="39">
        <v>150.54</v>
      </c>
      <c r="CH7" s="39">
        <v>151.85</v>
      </c>
      <c r="CI7" s="39">
        <v>153.88</v>
      </c>
      <c r="CJ7" s="39">
        <v>157.19</v>
      </c>
      <c r="CK7" s="39">
        <v>168.38</v>
      </c>
      <c r="CL7" s="39">
        <v>73.83</v>
      </c>
      <c r="CM7" s="39">
        <v>81.150000000000006</v>
      </c>
      <c r="CN7" s="39">
        <v>80.95</v>
      </c>
      <c r="CO7" s="39">
        <v>81.14</v>
      </c>
      <c r="CP7" s="39">
        <v>80.25</v>
      </c>
      <c r="CQ7" s="39">
        <v>63.03</v>
      </c>
      <c r="CR7" s="39">
        <v>63.18</v>
      </c>
      <c r="CS7" s="39">
        <v>63.54</v>
      </c>
      <c r="CT7" s="39">
        <v>63.53</v>
      </c>
      <c r="CU7" s="39">
        <v>63.16</v>
      </c>
      <c r="CV7" s="39">
        <v>60</v>
      </c>
      <c r="CW7" s="39">
        <v>95.12</v>
      </c>
      <c r="CX7" s="39">
        <v>95.86</v>
      </c>
      <c r="CY7" s="39">
        <v>96.04</v>
      </c>
      <c r="CZ7" s="39">
        <v>95.88</v>
      </c>
      <c r="DA7" s="39">
        <v>96.16</v>
      </c>
      <c r="DB7" s="39">
        <v>91.21</v>
      </c>
      <c r="DC7" s="39">
        <v>91.6</v>
      </c>
      <c r="DD7" s="39">
        <v>91.48</v>
      </c>
      <c r="DE7" s="39">
        <v>91.58</v>
      </c>
      <c r="DF7" s="39">
        <v>91.48</v>
      </c>
      <c r="DG7" s="39">
        <v>89.8</v>
      </c>
      <c r="DH7" s="39">
        <v>42.58</v>
      </c>
      <c r="DI7" s="39">
        <v>43.08</v>
      </c>
      <c r="DJ7" s="39">
        <v>43.25</v>
      </c>
      <c r="DK7" s="39">
        <v>43.3</v>
      </c>
      <c r="DL7" s="39">
        <v>43.58</v>
      </c>
      <c r="DM7" s="39">
        <v>48.41</v>
      </c>
      <c r="DN7" s="39">
        <v>49.1</v>
      </c>
      <c r="DO7" s="39">
        <v>49.66</v>
      </c>
      <c r="DP7" s="39">
        <v>50.41</v>
      </c>
      <c r="DQ7" s="39">
        <v>51.13</v>
      </c>
      <c r="DR7" s="39">
        <v>49.59</v>
      </c>
      <c r="DS7" s="39">
        <v>36.99</v>
      </c>
      <c r="DT7" s="39">
        <v>37.47</v>
      </c>
      <c r="DU7" s="39">
        <v>37.26</v>
      </c>
      <c r="DV7" s="39">
        <v>37.69</v>
      </c>
      <c r="DW7" s="39">
        <v>37.96</v>
      </c>
      <c r="DX7" s="39">
        <v>16.16</v>
      </c>
      <c r="DY7" s="39">
        <v>17.420000000000002</v>
      </c>
      <c r="DZ7" s="39">
        <v>18.940000000000001</v>
      </c>
      <c r="EA7" s="39">
        <v>20.36</v>
      </c>
      <c r="EB7" s="39">
        <v>22.41</v>
      </c>
      <c r="EC7" s="39">
        <v>19.440000000000001</v>
      </c>
      <c r="ED7" s="39">
        <v>1.56</v>
      </c>
      <c r="EE7" s="39">
        <v>1.05</v>
      </c>
      <c r="EF7" s="39">
        <v>1.21</v>
      </c>
      <c r="EG7" s="39">
        <v>0.97</v>
      </c>
      <c r="EH7" s="39">
        <v>1.44</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2021-02-25T11:48:39Z</cp:lastPrinted>
  <dcterms:created xsi:type="dcterms:W3CDTF">2020-12-04T02:11:18Z</dcterms:created>
  <dcterms:modified xsi:type="dcterms:W3CDTF">2021-02-25T11:48:42Z</dcterms:modified>
  <cp:category/>
</cp:coreProperties>
</file>