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5 池田市\"/>
    </mc:Choice>
  </mc:AlternateContent>
  <workbookProtection workbookAlgorithmName="SHA-512" workbookHashValue="aSW95omhpXULvTy3n/WXL8fshm4gC1LS8LG0AVoXAK8v2UlN3Pzvs3iIkl6XX7Ss8mjnyVKqlncDn4BYwRrI+A==" workbookSaltValue="o9Tgj6GNs6XKYkZAaQLB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<sst xmlns="http://schemas.openxmlformats.org/spreadsheetml/2006/main" count="228" uniqueCount="114">
  <si>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</si>
  <si>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</si>
  <si>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</si>
  <si>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</si>
  <si>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</si>
  <si>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</si>
  <si>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</si>
  <si>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</si>
  <si>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</si>
  <si>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</si>
  <si>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</si>
  <si>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</si>
  <si>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</si>
  <si>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</si>
  <si>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</si>
  <si>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</si>
  <si>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</si>
  <si>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</si>
  <si>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</si>
  <si>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</si>
  <si>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</si>
  <si>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</si>
  <si>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</si>
  <si>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</si>
  <si>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</si>
  <si>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</si>
  <si>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</si>
  <si>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</si>
  <si>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</si>
  <si>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</si>
  <si>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</si>
  <si>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</si>
  <si>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</si>
  <si>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</si>
  <si>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</si>
  <si>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</si>
  <si>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</si>
  <si>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</si>
  <si>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</si>
  <si>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</si>
  <si>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</si>
  <si>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</si>
  <si>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</si>
  <si>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</si>
  <si>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</si>
  <si>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</si>
  <si>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</si>
  <si>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</si>
  <si>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</si>
  <si>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</si>
  <si>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</si>
  <si>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</si>
  <si>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</si>
  <si>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</si>
  <si>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</si>
  <si>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</si>
  <si>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</si>
  <si>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</si>
  <si>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</si>
  <si>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</si>
  <si>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</si>
  <si>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</si>
  <si>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</si>
  <si>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</si>
  <si>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</si>
  <si>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</si>
  <si>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</si>
  <si>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</si>
  <si>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</si>
  <si>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</si>
  <si>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</si>
  <si>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</si>
  <si>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</si>
  <si>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</si>
  <si>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</si>
  <si>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</si>
  <si>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</si>
  <si>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</si>
  <si>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</si>
  <si>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</si>
  <si>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</si>
  <si>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</si>
  <si>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</si>
  <si>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</si>
  <si>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</si>
  <si>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</si>
  <si>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</si>
  <si>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</si>
  <si>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</si>
  <si>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</si>
  <si>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</si>
  <si>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</si>
  <si>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</si>
  <si>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</si>
  <si>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</si>
  <si>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</si>
  <si>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</si>
  <si>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</si>
  <si>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</si>
  <si>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</si>
  <si>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</si>
  <si>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</si>
  <si>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</si>
  <si>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</si>
  <si>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</si>
  <si>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</si>
  <si>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</si>
  <si>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</si>
  <si>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</si>
  <si>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</si>
  <si>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</si>
  <si>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施設整備計画により、管路の更新（実態に即した耐用年数をもとに、昭和45年以前の管路を老朽管として位置づけ、年約4km更新）を行っている。令和元年度は上記に加え、浄水場施設や送水施設の整備等を実施した。
　これらの現状や今後の水需要の減少、老朽化施設の更新需要の増加を鑑み、将来にわたり水道事業を持続可能なものにするために、業務の委託や設備の更新に取り組んでいるが、さらなる施設の維持管理費を含む経費の削減等を行うとともに、老朽化した施設の更新について、重要度、優先度を考慮し、行っていく必要がある。
　平成29年度に策定した経営戦略に基づき、中長期的な視点で将来を見据えた効率的な事業運営を行っていく。</t>
    <rPh sb="74" eb="75">
      <t>ガン</t>
    </rPh>
    <rPh sb="84" eb="86">
      <t>ジョウスイ</t>
    </rPh>
    <rPh sb="86" eb="87">
      <t>ジョウ</t>
    </rPh>
    <rPh sb="87" eb="89">
      <t>シセツ</t>
    </rPh>
    <rPh sb="90" eb="92">
      <t>ソウスイ</t>
    </rPh>
    <rPh sb="92" eb="94">
      <t>シセツ</t>
    </rPh>
    <rPh sb="95" eb="97">
      <t>セイビ</t>
    </rPh>
    <rPh sb="97" eb="98">
      <t>トウ</t>
    </rPh>
    <rPh sb="99" eb="101">
      <t>ジッシ</t>
    </rPh>
    <phoneticPr fontId="4"/>
  </si>
  <si>
    <t>　収益性については、①経常収支比率は100％を上回っている状態が続いている。⑤料金回収率は100％を上回っており、令和元年度については類似団体平均値も上回った。⑥給水原価は設備更新工事による減価償却費が増加傾向にあり、類似団体平均値を上回る状況が続いている。
　財政状態については、③流動比率は平成28年度より類似団体平均値を下回っているが、100％を超えている状態が続いていることから、１年以内に支払うべき債務に対して支払うことができる現金等を十分に保有している状況であると言える。一方で、④企業債残高対給水収益比率については、施設整備計画により施設を更新しており、施設の整備に係る起債の発行額が多いため、類似団体平均値を大きく上回っている。
　施設の活用については、水需要の減少により⑦施設利用率が類似団体平均値と比べて低くなっている。一方、⑧有収率は漏水対策の強化により改善傾向にあり、施設の稼動は概ね収益に反映されている状況である。</t>
    <rPh sb="1" eb="3">
      <t>シュウエキ</t>
    </rPh>
    <rPh sb="3" eb="4">
      <t>セイ</t>
    </rPh>
    <rPh sb="11" eb="13">
      <t>ケイジョウ</t>
    </rPh>
    <rPh sb="13" eb="15">
      <t>シュウシ</t>
    </rPh>
    <rPh sb="15" eb="17">
      <t>ヒリツ</t>
    </rPh>
    <rPh sb="23" eb="25">
      <t>ウワマワ</t>
    </rPh>
    <rPh sb="29" eb="31">
      <t>ジョウタイ</t>
    </rPh>
    <rPh sb="32" eb="33">
      <t>ツヅ</t>
    </rPh>
    <rPh sb="39" eb="41">
      <t>リョウキン</t>
    </rPh>
    <rPh sb="41" eb="43">
      <t>カイシュウ</t>
    </rPh>
    <rPh sb="43" eb="44">
      <t>リツ</t>
    </rPh>
    <rPh sb="50" eb="52">
      <t>ウワマワ</t>
    </rPh>
    <rPh sb="57" eb="58">
      <t>レイ</t>
    </rPh>
    <rPh sb="58" eb="59">
      <t>ワ</t>
    </rPh>
    <rPh sb="59" eb="62">
      <t>ガンネンド</t>
    </rPh>
    <rPh sb="67" eb="69">
      <t>ルイジ</t>
    </rPh>
    <rPh sb="69" eb="71">
      <t>ダンタイ</t>
    </rPh>
    <rPh sb="71" eb="73">
      <t>ヘイキン</t>
    </rPh>
    <rPh sb="73" eb="74">
      <t>チ</t>
    </rPh>
    <rPh sb="75" eb="77">
      <t>ウワマワ</t>
    </rPh>
    <rPh sb="81" eb="83">
      <t>キュウスイ</t>
    </rPh>
    <rPh sb="83" eb="85">
      <t>ゲンカ</t>
    </rPh>
    <rPh sb="86" eb="88">
      <t>セツビ</t>
    </rPh>
    <rPh sb="88" eb="90">
      <t>コウシン</t>
    </rPh>
    <rPh sb="90" eb="92">
      <t>コウジ</t>
    </rPh>
    <rPh sb="95" eb="97">
      <t>ゲンカ</t>
    </rPh>
    <rPh sb="97" eb="99">
      <t>ショウキャク</t>
    </rPh>
    <rPh sb="99" eb="100">
      <t>ヒ</t>
    </rPh>
    <rPh sb="101" eb="103">
      <t>ゾウカ</t>
    </rPh>
    <rPh sb="103" eb="105">
      <t>ケイコウ</t>
    </rPh>
    <rPh sb="109" eb="111">
      <t>ルイジ</t>
    </rPh>
    <rPh sb="111" eb="113">
      <t>ダンタイ</t>
    </rPh>
    <rPh sb="113" eb="115">
      <t>ヘイキン</t>
    </rPh>
    <rPh sb="115" eb="116">
      <t>チ</t>
    </rPh>
    <rPh sb="117" eb="119">
      <t>ウワマワ</t>
    </rPh>
    <rPh sb="120" eb="122">
      <t>ジョウキョウ</t>
    </rPh>
    <rPh sb="123" eb="124">
      <t>ツヅ</t>
    </rPh>
    <rPh sb="131" eb="133">
      <t>ザイセイ</t>
    </rPh>
    <rPh sb="133" eb="135">
      <t>ジョウタイ</t>
    </rPh>
    <rPh sb="142" eb="144">
      <t>リュウドウ</t>
    </rPh>
    <rPh sb="144" eb="146">
      <t>ヒリツ</t>
    </rPh>
    <rPh sb="147" eb="149">
      <t>ヘイセイ</t>
    </rPh>
    <rPh sb="151" eb="153">
      <t>ネンド</t>
    </rPh>
    <rPh sb="155" eb="157">
      <t>ルイジ</t>
    </rPh>
    <rPh sb="157" eb="159">
      <t>ダンタイ</t>
    </rPh>
    <rPh sb="159" eb="161">
      <t>ヘイキン</t>
    </rPh>
    <rPh sb="161" eb="162">
      <t>チ</t>
    </rPh>
    <rPh sb="163" eb="165">
      <t>シタマワ</t>
    </rPh>
    <rPh sb="176" eb="177">
      <t>コ</t>
    </rPh>
    <rPh sb="181" eb="183">
      <t>ジョウタイ</t>
    </rPh>
    <rPh sb="184" eb="185">
      <t>ツヅ</t>
    </rPh>
    <rPh sb="195" eb="196">
      <t>ネン</t>
    </rPh>
    <rPh sb="196" eb="198">
      <t>イナイ</t>
    </rPh>
    <rPh sb="199" eb="201">
      <t>シハラ</t>
    </rPh>
    <rPh sb="204" eb="206">
      <t>サイム</t>
    </rPh>
    <rPh sb="207" eb="208">
      <t>タイ</t>
    </rPh>
    <rPh sb="210" eb="212">
      <t>シハラ</t>
    </rPh>
    <rPh sb="219" eb="221">
      <t>ゲンキン</t>
    </rPh>
    <rPh sb="221" eb="222">
      <t>トウ</t>
    </rPh>
    <rPh sb="223" eb="225">
      <t>ジュウブン</t>
    </rPh>
    <rPh sb="226" eb="228">
      <t>ホユウ</t>
    </rPh>
    <rPh sb="232" eb="234">
      <t>ジョウキョウ</t>
    </rPh>
    <rPh sb="238" eb="239">
      <t>イ</t>
    </rPh>
    <rPh sb="242" eb="244">
      <t>イッポウ</t>
    </rPh>
    <rPh sb="247" eb="249">
      <t>キギョウ</t>
    </rPh>
    <rPh sb="249" eb="250">
      <t>サイ</t>
    </rPh>
    <rPh sb="250" eb="252">
      <t>ザンダカ</t>
    </rPh>
    <rPh sb="252" eb="253">
      <t>タイ</t>
    </rPh>
    <rPh sb="253" eb="255">
      <t>キュウスイ</t>
    </rPh>
    <rPh sb="255" eb="257">
      <t>シュウエキ</t>
    </rPh>
    <rPh sb="257" eb="259">
      <t>ヒリツ</t>
    </rPh>
    <rPh sb="265" eb="267">
      <t>シセツ</t>
    </rPh>
    <rPh sb="267" eb="269">
      <t>セイビ</t>
    </rPh>
    <rPh sb="269" eb="271">
      <t>ケイカク</t>
    </rPh>
    <rPh sb="274" eb="276">
      <t>シセツ</t>
    </rPh>
    <rPh sb="277" eb="279">
      <t>コウシン</t>
    </rPh>
    <rPh sb="284" eb="286">
      <t>シセツ</t>
    </rPh>
    <rPh sb="287" eb="289">
      <t>セイビ</t>
    </rPh>
    <rPh sb="290" eb="291">
      <t>カカ</t>
    </rPh>
    <rPh sb="292" eb="294">
      <t>キサイ</t>
    </rPh>
    <rPh sb="295" eb="298">
      <t>ハッコウガク</t>
    </rPh>
    <rPh sb="299" eb="300">
      <t>オオ</t>
    </rPh>
    <rPh sb="304" eb="306">
      <t>ルイジ</t>
    </rPh>
    <rPh sb="306" eb="308">
      <t>ダンタイ</t>
    </rPh>
    <rPh sb="308" eb="310">
      <t>ヘイキン</t>
    </rPh>
    <rPh sb="310" eb="311">
      <t>チ</t>
    </rPh>
    <rPh sb="312" eb="313">
      <t>オオ</t>
    </rPh>
    <rPh sb="315" eb="317">
      <t>ウワマワ</t>
    </rPh>
    <rPh sb="324" eb="326">
      <t>シセツ</t>
    </rPh>
    <rPh sb="327" eb="329">
      <t>カツヨウ</t>
    </rPh>
    <rPh sb="335" eb="336">
      <t>ミズ</t>
    </rPh>
    <rPh sb="336" eb="338">
      <t>ジュヨウ</t>
    </rPh>
    <rPh sb="339" eb="341">
      <t>ゲンショウ</t>
    </rPh>
    <rPh sb="345" eb="347">
      <t>シセツ</t>
    </rPh>
    <rPh sb="347" eb="350">
      <t>リヨウリツ</t>
    </rPh>
    <rPh sb="351" eb="353">
      <t>ルイジ</t>
    </rPh>
    <rPh sb="353" eb="355">
      <t>ダンタイ</t>
    </rPh>
    <rPh sb="355" eb="357">
      <t>ヘイキン</t>
    </rPh>
    <rPh sb="357" eb="358">
      <t>チ</t>
    </rPh>
    <rPh sb="359" eb="360">
      <t>クラ</t>
    </rPh>
    <rPh sb="362" eb="363">
      <t>ヒク</t>
    </rPh>
    <rPh sb="370" eb="372">
      <t>イッポウ</t>
    </rPh>
    <rPh sb="374" eb="375">
      <t>ユウ</t>
    </rPh>
    <rPh sb="375" eb="376">
      <t>シュウ</t>
    </rPh>
    <rPh sb="376" eb="377">
      <t>リツ</t>
    </rPh>
    <rPh sb="378" eb="380">
      <t>ロウスイ</t>
    </rPh>
    <rPh sb="380" eb="382">
      <t>タイサク</t>
    </rPh>
    <rPh sb="383" eb="385">
      <t>キョウカ</t>
    </rPh>
    <rPh sb="388" eb="390">
      <t>カイゼン</t>
    </rPh>
    <rPh sb="390" eb="392">
      <t>ケイコウ</t>
    </rPh>
    <rPh sb="396" eb="398">
      <t>シセツ</t>
    </rPh>
    <rPh sb="399" eb="401">
      <t>カドウ</t>
    </rPh>
    <rPh sb="402" eb="403">
      <t>オオム</t>
    </rPh>
    <rPh sb="404" eb="406">
      <t>シュウエキ</t>
    </rPh>
    <rPh sb="407" eb="409">
      <t>ハンエイ</t>
    </rPh>
    <rPh sb="414" eb="416">
      <t>ジョウキョウ</t>
    </rPh>
    <phoneticPr fontId="4"/>
  </si>
  <si>
    <r>
      <t>　①有形固定資産減価償却率は、平成29年度より減少しているが、依然、類似</t>
    </r>
    <r>
      <rPr>
        <sz val="11"/>
        <rFont val="ＭＳ ゴシック"/>
        <family val="3"/>
        <charset val="128"/>
      </rPr>
      <t>団体平均値と比較すると少し高い水準にある。特に管路について、②管路経年化率も年</t>
    </r>
    <r>
      <rPr>
        <sz val="11"/>
        <color theme="1"/>
        <rFont val="ＭＳ ゴシック"/>
        <family val="3"/>
        <charset val="128"/>
      </rPr>
      <t>々増加しており、類似団体平均値を大きく上回っているが、これは早期に管路を整備したことによるものである。
　また、管路については、施設整備計画に基づき毎年約4km更新していることから③管路更新率は概ね1%前後で推移している。</t>
    </r>
    <rPh sb="71" eb="72">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</si>
</sst>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1.06</c:v>
                </c:pt>
                <c:pt idx="1">
                  <c:v>1.01</c:v>
                </c:pt>
                <c:pt idx="2">
                  <c:v>1.24</c:v>
                </c:pt>
                <c:pt idx="3">
                  <c:v>1.21</c:v>
                </c:pt>
                <c:pt idx="4">
                  <c:v>1.08</c:v>
                </c:pt>
              </c:numCache>
            </c:numRef>
          </c:val>
          <c:extLst>
            <c:ext xmlns:c16="http://schemas.microsoft.com/office/drawing/2014/chart" uri="{C3380CC4-5D6E-409C-BE32-E72D297353CC}">
              <c16:uniqueId val="{00000000-3F0D-4D60-AD5C-BAF338BA7414}"/>
            </c:ext>
          </c:extLst>
        </c:ser>
        <c:dLbls>
          <c:showLegendKey val="0"/>
          <c:showVal val="0"/>
          <c:showCatName val="0"/>
          <c:showSerName val="0"/>
          <c:showPercent val="0"/>
          <c:showBubbleSize val="0"/>
        </c:dLbls>
        <c:gapWidth val="150"/>
        <c:axId val="87612800"/>
        <c:axId val="966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3F0D-4D60-AD5C-BAF338BA7414}"/>
            </c:ext>
          </c:extLst>
        </c:ser>
        <c:dLbls>
          <c:showLegendKey val="0"/>
          <c:showVal val="0"/>
          <c:showCatName val="0"/>
          <c:showSerName val="0"/>
          <c:showPercent val="0"/>
          <c:showBubbleSize val="0"/>
        </c:dLbls>
        <c:marker val="1"/>
        <c:smooth val="0"/>
        <c:axId val="87612800"/>
        <c:axId val="96601600"/>
      </c:lineChart>
      <c:dateAx>
        <c:axId val="87612800"/>
        <c:scaling>
          <c:orientation val="minMax"/>
        </c:scaling>
        <c:delete val="1"/>
        <c:axPos val="b"/>
        <c:numFmt formatCode="&quot;H&quot;yy" sourceLinked="1"/>
        <c:majorTickMark val="none"/>
        <c:minorTickMark val="none"/>
        <c:tickLblPos val="none"/>
        <c:crossAx val="96601600"/>
        <c:crosses val="autoZero"/>
        <c:auto val="1"/>
        <c:lblOffset val="100"/>
        <c:baseTimeUnit val="years"/>
      </c:dateAx>
      <c:valAx>
        <c:axId val="96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49.14</c:v>
                </c:pt>
                <c:pt idx="1">
                  <c:v>49.16</c:v>
                </c:pt>
                <c:pt idx="2">
                  <c:v>47.95</c:v>
                </c:pt>
                <c:pt idx="3">
                  <c:v>47.54</c:v>
                </c:pt>
                <c:pt idx="4">
                  <c:v>46.4</c:v>
                </c:pt>
              </c:numCache>
            </c:numRef>
          </c:val>
          <c:extLst>
            <c:ext xmlns:c16="http://schemas.microsoft.com/office/drawing/2014/chart" uri="{C3380CC4-5D6E-409C-BE32-E72D297353CC}">
              <c16:uniqueId val="{00000000-8AA5-458D-84C2-8E5E0D147642}"/>
            </c:ext>
          </c:extLst>
        </c:ser>
        <c:dLbls>
          <c:showLegendKey val="0"/>
          <c:showVal val="0"/>
          <c:showCatName val="0"/>
          <c:showSerName val="0"/>
          <c:showPercent val="0"/>
          <c:showBubbleSize val="0"/>
        </c:dLbls>
        <c:gapWidth val="150"/>
        <c:axId val="97125504"/>
        <c:axId val="971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8AA5-458D-84C2-8E5E0D147642}"/>
            </c:ext>
          </c:extLst>
        </c:ser>
        <c:dLbls>
          <c:showLegendKey val="0"/>
          <c:showVal val="0"/>
          <c:showCatName val="0"/>
          <c:showSerName val="0"/>
          <c:showPercent val="0"/>
          <c:showBubbleSize val="0"/>
        </c:dLbls>
        <c:marker val="1"/>
        <c:smooth val="0"/>
        <c:axId val="97125504"/>
        <c:axId val="97127424"/>
      </c:lineChart>
      <c:dateAx>
        <c:axId val="97125504"/>
        <c:scaling>
          <c:orientation val="minMax"/>
        </c:scaling>
        <c:delete val="1"/>
        <c:axPos val="b"/>
        <c:numFmt formatCode="&quot;H&quot;yy" sourceLinked="1"/>
        <c:majorTickMark val="none"/>
        <c:minorTickMark val="none"/>
        <c:tickLblPos val="none"/>
        <c:crossAx val="97127424"/>
        <c:crosses val="autoZero"/>
        <c:auto val="1"/>
        <c:lblOffset val="100"/>
        <c:baseTimeUnit val="years"/>
      </c:dateAx>
      <c:valAx>
        <c:axId val="97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91.32</c:v>
                </c:pt>
                <c:pt idx="1">
                  <c:v>90.86</c:v>
                </c:pt>
                <c:pt idx="2">
                  <c:v>93.87</c:v>
                </c:pt>
                <c:pt idx="3">
                  <c:v>93.82</c:v>
                </c:pt>
                <c:pt idx="4">
                  <c:v>95.1</c:v>
                </c:pt>
              </c:numCache>
            </c:numRef>
          </c:val>
          <c:extLst>
            <c:ext xmlns:c16="http://schemas.microsoft.com/office/drawing/2014/chart" uri="{C3380CC4-5D6E-409C-BE32-E72D297353CC}">
              <c16:uniqueId val="{00000000-A20A-4C16-AC9C-B94C9A58AE1F}"/>
            </c:ext>
          </c:extLst>
        </c:ser>
        <c:dLbls>
          <c:showLegendKey val="0"/>
          <c:showVal val="0"/>
          <c:showCatName val="0"/>
          <c:showSerName val="0"/>
          <c:showPercent val="0"/>
          <c:showBubbleSize val="0"/>
        </c:dLbls>
        <c:gapWidth val="150"/>
        <c:axId val="97140096"/>
        <c:axId val="971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20A-4C16-AC9C-B94C9A58AE1F}"/>
            </c:ext>
          </c:extLst>
        </c:ser>
        <c:dLbls>
          <c:showLegendKey val="0"/>
          <c:showVal val="0"/>
          <c:showCatName val="0"/>
          <c:showSerName val="0"/>
          <c:showPercent val="0"/>
          <c:showBubbleSize val="0"/>
        </c:dLbls>
        <c:marker val="1"/>
        <c:smooth val="0"/>
        <c:axId val="97140096"/>
        <c:axId val="97183232"/>
      </c:lineChart>
      <c:dateAx>
        <c:axId val="97140096"/>
        <c:scaling>
          <c:orientation val="minMax"/>
        </c:scaling>
        <c:delete val="1"/>
        <c:axPos val="b"/>
        <c:numFmt formatCode="&quot;H&quot;yy" sourceLinked="1"/>
        <c:majorTickMark val="none"/>
        <c:minorTickMark val="none"/>
        <c:tickLblPos val="none"/>
        <c:crossAx val="97183232"/>
        <c:crosses val="autoZero"/>
        <c:auto val="1"/>
        <c:lblOffset val="100"/>
        <c:baseTimeUnit val="years"/>
      </c:dateAx>
      <c:valAx>
        <c:axId val="971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115.42</c:v>
                </c:pt>
                <c:pt idx="1">
                  <c:v>112.58</c:v>
                </c:pt>
                <c:pt idx="2">
                  <c:v>114.5</c:v>
                </c:pt>
                <c:pt idx="3">
                  <c:v>118.02</c:v>
                </c:pt>
                <c:pt idx="4">
                  <c:v>118.43</c:v>
                </c:pt>
              </c:numCache>
            </c:numRef>
          </c:val>
          <c:extLst>
            <c:ext xmlns:c16="http://schemas.microsoft.com/office/drawing/2014/chart" uri="{C3380CC4-5D6E-409C-BE32-E72D297353CC}">
              <c16:uniqueId val="{00000000-F82C-41D6-B70A-A98E6E7F3F2A}"/>
            </c:ext>
          </c:extLst>
        </c:ser>
        <c:dLbls>
          <c:showLegendKey val="0"/>
          <c:showVal val="0"/>
          <c:showCatName val="0"/>
          <c:showSerName val="0"/>
          <c:showPercent val="0"/>
          <c:showBubbleSize val="0"/>
        </c:dLbls>
        <c:gapWidth val="150"/>
        <c:axId val="96624640"/>
        <c:axId val="966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F82C-41D6-B70A-A98E6E7F3F2A}"/>
            </c:ext>
          </c:extLst>
        </c:ser>
        <c:dLbls>
          <c:showLegendKey val="0"/>
          <c:showVal val="0"/>
          <c:showCatName val="0"/>
          <c:showSerName val="0"/>
          <c:showPercent val="0"/>
          <c:showBubbleSize val="0"/>
        </c:dLbls>
        <c:marker val="1"/>
        <c:smooth val="0"/>
        <c:axId val="96624640"/>
        <c:axId val="96626560"/>
      </c:lineChart>
      <c:dateAx>
        <c:axId val="96624640"/>
        <c:scaling>
          <c:orientation val="minMax"/>
        </c:scaling>
        <c:delete val="1"/>
        <c:axPos val="b"/>
        <c:numFmt formatCode="&quot;H&quot;yy" sourceLinked="1"/>
        <c:majorTickMark val="none"/>
        <c:minorTickMark val="none"/>
        <c:tickLblPos val="none"/>
        <c:crossAx val="96626560"/>
        <c:crosses val="autoZero"/>
        <c:auto val="1"/>
        <c:lblOffset val="100"/>
        <c:baseTimeUnit val="years"/>
      </c:dateAx>
      <c:valAx>
        <c:axId val="966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51.14</c:v>
                </c:pt>
                <c:pt idx="1">
                  <c:v>50.56</c:v>
                </c:pt>
                <c:pt idx="2">
                  <c:v>51.48</c:v>
                </c:pt>
                <c:pt idx="3">
                  <c:v>49.59</c:v>
                </c:pt>
                <c:pt idx="4">
                  <c:v>50.63</c:v>
                </c:pt>
              </c:numCache>
            </c:numRef>
          </c:val>
          <c:extLst>
            <c:ext xmlns:c16="http://schemas.microsoft.com/office/drawing/2014/chart" uri="{C3380CC4-5D6E-409C-BE32-E72D297353CC}">
              <c16:uniqueId val="{00000000-D2C4-4B5E-A58D-76AB6B938A48}"/>
            </c:ext>
          </c:extLst>
        </c:ser>
        <c:dLbls>
          <c:showLegendKey val="0"/>
          <c:showVal val="0"/>
          <c:showCatName val="0"/>
          <c:showSerName val="0"/>
          <c:showPercent val="0"/>
          <c:showBubbleSize val="0"/>
        </c:dLbls>
        <c:gapWidth val="150"/>
        <c:axId val="96653696"/>
        <c:axId val="966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D2C4-4B5E-A58D-76AB6B938A48}"/>
            </c:ext>
          </c:extLst>
        </c:ser>
        <c:dLbls>
          <c:showLegendKey val="0"/>
          <c:showVal val="0"/>
          <c:showCatName val="0"/>
          <c:showSerName val="0"/>
          <c:showPercent val="0"/>
          <c:showBubbleSize val="0"/>
        </c:dLbls>
        <c:marker val="1"/>
        <c:smooth val="0"/>
        <c:axId val="96653696"/>
        <c:axId val="96655616"/>
      </c:lineChart>
      <c:dateAx>
        <c:axId val="96653696"/>
        <c:scaling>
          <c:orientation val="minMax"/>
        </c:scaling>
        <c:delete val="1"/>
        <c:axPos val="b"/>
        <c:numFmt formatCode="&quot;H&quot;yy" sourceLinked="1"/>
        <c:majorTickMark val="none"/>
        <c:minorTickMark val="none"/>
        <c:tickLblPos val="none"/>
        <c:crossAx val="96655616"/>
        <c:crosses val="autoZero"/>
        <c:auto val="1"/>
        <c:lblOffset val="100"/>
        <c:baseTimeUnit val="years"/>
      </c:dateAx>
      <c:valAx>
        <c:axId val="96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37.36</c:v>
                </c:pt>
                <c:pt idx="1">
                  <c:v>38.79</c:v>
                </c:pt>
                <c:pt idx="2">
                  <c:v>43.02</c:v>
                </c:pt>
                <c:pt idx="3">
                  <c:v>45.44</c:v>
                </c:pt>
                <c:pt idx="4">
                  <c:v>48.49</c:v>
                </c:pt>
              </c:numCache>
            </c:numRef>
          </c:val>
          <c:extLst>
            <c:ext xmlns:c16="http://schemas.microsoft.com/office/drawing/2014/chart" uri="{C3380CC4-5D6E-409C-BE32-E72D297353CC}">
              <c16:uniqueId val="{00000000-726C-44F1-ABE6-F595D1E4BF14}"/>
            </c:ext>
          </c:extLst>
        </c:ser>
        <c:dLbls>
          <c:showLegendKey val="0"/>
          <c:showVal val="0"/>
          <c:showCatName val="0"/>
          <c:showSerName val="0"/>
          <c:showPercent val="0"/>
          <c:showBubbleSize val="0"/>
        </c:dLbls>
        <c:gapWidth val="150"/>
        <c:axId val="96700672"/>
        <c:axId val="967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726C-44F1-ABE6-F595D1E4BF14}"/>
            </c:ext>
          </c:extLst>
        </c:ser>
        <c:dLbls>
          <c:showLegendKey val="0"/>
          <c:showVal val="0"/>
          <c:showCatName val="0"/>
          <c:showSerName val="0"/>
          <c:showPercent val="0"/>
          <c:showBubbleSize val="0"/>
        </c:dLbls>
        <c:marker val="1"/>
        <c:smooth val="0"/>
        <c:axId val="96700672"/>
        <c:axId val="96702848"/>
      </c:lineChart>
      <c:dateAx>
        <c:axId val="96700672"/>
        <c:scaling>
          <c:orientation val="minMax"/>
        </c:scaling>
        <c:delete val="1"/>
        <c:axPos val="b"/>
        <c:numFmt formatCode="&quot;H&quot;yy" sourceLinked="1"/>
        <c:majorTickMark val="none"/>
        <c:minorTickMark val="none"/>
        <c:tickLblPos val="none"/>
        <c:crossAx val="96702848"/>
        <c:crosses val="autoZero"/>
        <c:auto val="1"/>
        <c:lblOffset val="100"/>
        <c:baseTimeUnit val="years"/>
      </c:dateAx>
      <c:valAx>
        <c:axId val="967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6-4E4F-9D0D-5C13A9E03351}"/>
            </c:ext>
          </c:extLst>
        </c:ser>
        <c:dLbls>
          <c:showLegendKey val="0"/>
          <c:showVal val="0"/>
          <c:showCatName val="0"/>
          <c:showSerName val="0"/>
          <c:showPercent val="0"/>
          <c:showBubbleSize val="0"/>
        </c:dLbls>
        <c:gapWidth val="150"/>
        <c:axId val="96738688"/>
        <c:axId val="967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CEF6-4E4F-9D0D-5C13A9E03351}"/>
            </c:ext>
          </c:extLst>
        </c:ser>
        <c:dLbls>
          <c:showLegendKey val="0"/>
          <c:showVal val="0"/>
          <c:showCatName val="0"/>
          <c:showSerName val="0"/>
          <c:showPercent val="0"/>
          <c:showBubbleSize val="0"/>
        </c:dLbls>
        <c:marker val="1"/>
        <c:smooth val="0"/>
        <c:axId val="96738688"/>
        <c:axId val="96744960"/>
      </c:lineChart>
      <c:dateAx>
        <c:axId val="96738688"/>
        <c:scaling>
          <c:orientation val="minMax"/>
        </c:scaling>
        <c:delete val="1"/>
        <c:axPos val="b"/>
        <c:numFmt formatCode="&quot;H&quot;yy" sourceLinked="1"/>
        <c:majorTickMark val="none"/>
        <c:minorTickMark val="none"/>
        <c:tickLblPos val="none"/>
        <c:crossAx val="96744960"/>
        <c:crosses val="autoZero"/>
        <c:auto val="1"/>
        <c:lblOffset val="100"/>
        <c:baseTimeUnit val="years"/>
      </c:dateAx>
      <c:valAx>
        <c:axId val="967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417.82</c:v>
                </c:pt>
                <c:pt idx="1">
                  <c:v>327.05</c:v>
                </c:pt>
                <c:pt idx="2">
                  <c:v>310.54000000000002</c:v>
                </c:pt>
                <c:pt idx="3">
                  <c:v>329.31</c:v>
                </c:pt>
                <c:pt idx="4">
                  <c:v>302.76</c:v>
                </c:pt>
              </c:numCache>
            </c:numRef>
          </c:val>
          <c:extLst>
            <c:ext xmlns:c16="http://schemas.microsoft.com/office/drawing/2014/chart" uri="{C3380CC4-5D6E-409C-BE32-E72D297353CC}">
              <c16:uniqueId val="{00000000-074A-4905-9A69-D3BE1B62B766}"/>
            </c:ext>
          </c:extLst>
        </c:ser>
        <c:dLbls>
          <c:showLegendKey val="0"/>
          <c:showVal val="0"/>
          <c:showCatName val="0"/>
          <c:showSerName val="0"/>
          <c:showPercent val="0"/>
          <c:showBubbleSize val="0"/>
        </c:dLbls>
        <c:gapWidth val="150"/>
        <c:axId val="96784384"/>
        <c:axId val="967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074A-4905-9A69-D3BE1B62B766}"/>
            </c:ext>
          </c:extLst>
        </c:ser>
        <c:dLbls>
          <c:showLegendKey val="0"/>
          <c:showVal val="0"/>
          <c:showCatName val="0"/>
          <c:showSerName val="0"/>
          <c:showPercent val="0"/>
          <c:showBubbleSize val="0"/>
        </c:dLbls>
        <c:marker val="1"/>
        <c:smooth val="0"/>
        <c:axId val="96784384"/>
        <c:axId val="96786304"/>
      </c:lineChart>
      <c:dateAx>
        <c:axId val="96784384"/>
        <c:scaling>
          <c:orientation val="minMax"/>
        </c:scaling>
        <c:delete val="1"/>
        <c:axPos val="b"/>
        <c:numFmt formatCode="&quot;H&quot;yy" sourceLinked="1"/>
        <c:majorTickMark val="none"/>
        <c:minorTickMark val="none"/>
        <c:tickLblPos val="none"/>
        <c:crossAx val="96786304"/>
        <c:crosses val="autoZero"/>
        <c:auto val="1"/>
        <c:lblOffset val="100"/>
        <c:baseTimeUnit val="years"/>
      </c:dateAx>
      <c:valAx>
        <c:axId val="967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400.4</c:v>
                </c:pt>
                <c:pt idx="1">
                  <c:v>417.5</c:v>
                </c:pt>
                <c:pt idx="2">
                  <c:v>418.93</c:v>
                </c:pt>
                <c:pt idx="3">
                  <c:v>445</c:v>
                </c:pt>
                <c:pt idx="4">
                  <c:v>464.09</c:v>
                </c:pt>
              </c:numCache>
            </c:numRef>
          </c:val>
          <c:extLst>
            <c:ext xmlns:c16="http://schemas.microsoft.com/office/drawing/2014/chart" uri="{C3380CC4-5D6E-409C-BE32-E72D297353CC}">
              <c16:uniqueId val="{00000000-D93A-46F0-8905-E6B564739228}"/>
            </c:ext>
          </c:extLst>
        </c:ser>
        <c:dLbls>
          <c:showLegendKey val="0"/>
          <c:showVal val="0"/>
          <c:showCatName val="0"/>
          <c:showSerName val="0"/>
          <c:showPercent val="0"/>
          <c:showBubbleSize val="0"/>
        </c:dLbls>
        <c:gapWidth val="150"/>
        <c:axId val="96952704"/>
        <c:axId val="969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D93A-46F0-8905-E6B564739228}"/>
            </c:ext>
          </c:extLst>
        </c:ser>
        <c:dLbls>
          <c:showLegendKey val="0"/>
          <c:showVal val="0"/>
          <c:showCatName val="0"/>
          <c:showSerName val="0"/>
          <c:showPercent val="0"/>
          <c:showBubbleSize val="0"/>
        </c:dLbls>
        <c:marker val="1"/>
        <c:smooth val="0"/>
        <c:axId val="96952704"/>
        <c:axId val="96954624"/>
      </c:lineChart>
      <c:dateAx>
        <c:axId val="96952704"/>
        <c:scaling>
          <c:orientation val="minMax"/>
        </c:scaling>
        <c:delete val="1"/>
        <c:axPos val="b"/>
        <c:numFmt formatCode="&quot;H&quot;yy" sourceLinked="1"/>
        <c:majorTickMark val="none"/>
        <c:minorTickMark val="none"/>
        <c:tickLblPos val="none"/>
        <c:crossAx val="96954624"/>
        <c:crosses val="autoZero"/>
        <c:auto val="1"/>
        <c:lblOffset val="100"/>
        <c:baseTimeUnit val="years"/>
      </c:dateAx>
      <c:valAx>
        <c:axId val="9695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103.89</c:v>
                </c:pt>
                <c:pt idx="1">
                  <c:v>101.25</c:v>
                </c:pt>
                <c:pt idx="2">
                  <c:v>103.98</c:v>
                </c:pt>
                <c:pt idx="3">
                  <c:v>103.46</c:v>
                </c:pt>
                <c:pt idx="4">
                  <c:v>105.55</c:v>
                </c:pt>
              </c:numCache>
            </c:numRef>
          </c:val>
          <c:extLst>
            <c:ext xmlns:c16="http://schemas.microsoft.com/office/drawing/2014/chart" uri="{C3380CC4-5D6E-409C-BE32-E72D297353CC}">
              <c16:uniqueId val="{00000000-309B-42E5-9C85-A9DC6F92B7E9}"/>
            </c:ext>
          </c:extLst>
        </c:ser>
        <c:dLbls>
          <c:showLegendKey val="0"/>
          <c:showVal val="0"/>
          <c:showCatName val="0"/>
          <c:showSerName val="0"/>
          <c:showPercent val="0"/>
          <c:showBubbleSize val="0"/>
        </c:dLbls>
        <c:gapWidth val="150"/>
        <c:axId val="96985856"/>
        <c:axId val="96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09B-42E5-9C85-A9DC6F92B7E9}"/>
            </c:ext>
          </c:extLst>
        </c:ser>
        <c:dLbls>
          <c:showLegendKey val="0"/>
          <c:showVal val="0"/>
          <c:showCatName val="0"/>
          <c:showSerName val="0"/>
          <c:showPercent val="0"/>
          <c:showBubbleSize val="0"/>
        </c:dLbls>
        <c:marker val="1"/>
        <c:smooth val="0"/>
        <c:axId val="96985856"/>
        <c:axId val="96987776"/>
      </c:lineChart>
      <c:dateAx>
        <c:axId val="96985856"/>
        <c:scaling>
          <c:orientation val="minMax"/>
        </c:scaling>
        <c:delete val="1"/>
        <c:axPos val="b"/>
        <c:numFmt formatCode="&quot;H&quot;yy" sourceLinked="1"/>
        <c:majorTickMark val="none"/>
        <c:minorTickMark val="none"/>
        <c:tickLblPos val="none"/>
        <c:crossAx val="96987776"/>
        <c:crosses val="autoZero"/>
        <c:auto val="1"/>
        <c:lblOffset val="100"/>
        <c:baseTimeUnit val="years"/>
      </c:dateAx>
      <c:valAx>
        <c:axId val="96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170.02</c:v>
                </c:pt>
                <c:pt idx="1">
                  <c:v>174.85</c:v>
                </c:pt>
                <c:pt idx="2">
                  <c:v>169.42</c:v>
                </c:pt>
                <c:pt idx="3">
                  <c:v>171.42</c:v>
                </c:pt>
                <c:pt idx="4">
                  <c:v>164.83</c:v>
                </c:pt>
              </c:numCache>
            </c:numRef>
          </c:val>
          <c:extLst>
            <c:ext xmlns:c16="http://schemas.microsoft.com/office/drawing/2014/chart" uri="{C3380CC4-5D6E-409C-BE32-E72D297353CC}">
              <c16:uniqueId val="{00000000-D127-425E-879D-F971BD48C2B4}"/>
            </c:ext>
          </c:extLst>
        </c:ser>
        <c:dLbls>
          <c:showLegendKey val="0"/>
          <c:showVal val="0"/>
          <c:showCatName val="0"/>
          <c:showSerName val="0"/>
          <c:showPercent val="0"/>
          <c:showBubbleSize val="0"/>
        </c:dLbls>
        <c:gapWidth val="150"/>
        <c:axId val="97022720"/>
        <c:axId val="970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D127-425E-879D-F971BD48C2B4}"/>
            </c:ext>
          </c:extLst>
        </c:ser>
        <c:dLbls>
          <c:showLegendKey val="0"/>
          <c:showVal val="0"/>
          <c:showCatName val="0"/>
          <c:showSerName val="0"/>
          <c:showPercent val="0"/>
          <c:showBubbleSize val="0"/>
        </c:dLbls>
        <c:marker val="1"/>
        <c:smooth val="0"/>
        <c:axId val="97022720"/>
        <c:axId val="97024640"/>
      </c:lineChart>
      <c:dateAx>
        <c:axId val="97022720"/>
        <c:scaling>
          <c:orientation val="minMax"/>
        </c:scaling>
        <c:delete val="1"/>
        <c:axPos val="b"/>
        <c:numFmt formatCode="&quot;H&quot;yy" sourceLinked="1"/>
        <c:majorTickMark val="none"/>
        <c:minorTickMark val="none"/>
        <c:tickLblPos val="none"/>
        <c:crossAx val="97024640"/>
        <c:crosses val="autoZero"/>
        <c:auto val="1"/>
        <c:lblOffset val="100"/>
        <c:baseTimeUnit val="years"/>
      </c:dateAx>
      <c:valAx>
        <c:axId val="970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池田市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103613</v>
      </c>
      <c r="AM8" s="71"/>
      <c r="AN8" s="71"/>
      <c r="AO8" s="71"/>
      <c r="AP8" s="71"/>
      <c r="AQ8" s="71"/>
      <c r="AR8" s="71"/>
      <c r="AS8" s="71"/>
      <c r="AT8" s="67">
        <f>データ!$S$6</f>
        <v>22.14</v>
      </c>
      <c r="AU8" s="68"/>
      <c r="AV8" s="68"/>
      <c r="AW8" s="68"/>
      <c r="AX8" s="68"/>
      <c r="AY8" s="68"/>
      <c r="AZ8" s="68"/>
      <c r="BA8" s="68"/>
      <c r="BB8" s="70">
        <f>データ!$T$6</f>
        <v>4679.8999999999996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56.52</v>
      </c>
      <c r="J10" s="68"/>
      <c r="K10" s="68"/>
      <c r="L10" s="68"/>
      <c r="M10" s="68"/>
      <c r="N10" s="68"/>
      <c r="O10" s="69"/>
      <c r="P10" s="70">
        <f>データ!$P$6</f>
        <v>99.98</v>
      </c>
      <c r="Q10" s="70"/>
      <c r="R10" s="70"/>
      <c r="S10" s="70"/>
      <c r="T10" s="70"/>
      <c r="U10" s="70"/>
      <c r="V10" s="70"/>
      <c r="W10" s="71">
        <f>データ!$Q$6</f>
        <v>2651</v>
      </c>
      <c r="X10" s="71"/>
      <c r="Y10" s="71"/>
      <c r="Z10" s="71"/>
      <c r="AA10" s="71"/>
      <c r="AB10" s="71"/>
      <c r="AC10" s="71"/>
      <c r="AD10" s="2"/>
      <c r="AE10" s="2"/>
      <c r="AF10" s="2"/>
      <c r="AG10" s="2"/>
      <c r="AH10" s="4"/>
      <c r="AI10" s="4"/>
      <c r="AJ10" s="4"/>
      <c r="AK10" s="4"/>
      <c r="AL10" s="71">
        <f>データ!$U$6</f>
        <v>103578</v>
      </c>
      <c r="AM10" s="71"/>
      <c r="AN10" s="71"/>
      <c r="AO10" s="71"/>
      <c r="AP10" s="71"/>
      <c r="AQ10" s="71"/>
      <c r="AR10" s="71"/>
      <c r="AS10" s="71"/>
      <c r="AT10" s="67">
        <f>データ!$V$6</f>
        <v>13.44</v>
      </c>
      <c r="AU10" s="68"/>
      <c r="AV10" s="68"/>
      <c r="AW10" s="68"/>
      <c r="AX10" s="68"/>
      <c r="AY10" s="68"/>
      <c r="AZ10" s="68"/>
      <c r="BA10" s="68"/>
      <c r="BB10" s="70">
        <f>データ!$W$6</f>
        <v>7706.7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Y2l5CcWwRfhxooL6czIm5bX6Fb1jd81VQ8lPzTKYWCaX8z4zRTNn7a7Xktua/yAejWwO+W5siOivN3MRtWBtA==" saltValue="2JPtXmZLV8/eSznsYic6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272043</v>
      </c>
      <c r="D6" s="34">
        <f t="shared" si="3"/>
        <v>46</v>
      </c>
      <c r="E6" s="34">
        <f t="shared" si="3"/>
        <v>1</v>
      </c>
      <c r="F6" s="34">
        <f t="shared" si="3"/>
        <v>0</v>
      </c>
      <c r="G6" s="34">
        <f t="shared" si="3"/>
        <v>1</v>
      </c>
      <c r="H6" s="34" t="str">
        <f t="shared" si="3"/>
        <v>大阪府　池田市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56.52</v>
      </c>
      <c r="P6" s="35">
        <f t="shared" si="3"/>
        <v>99.98</v>
      </c>
      <c r="Q6" s="35">
        <f t="shared" si="3"/>
        <v>2651</v>
      </c>
      <c r="R6" s="35">
        <f t="shared" si="3"/>
        <v>103613</v>
      </c>
      <c r="S6" s="35">
        <f t="shared" si="3"/>
        <v>22.14</v>
      </c>
      <c r="T6" s="35">
        <f t="shared" si="3"/>
        <v>4679.8999999999996</v>
      </c>
      <c r="U6" s="35">
        <f t="shared" si="3"/>
        <v>103578</v>
      </c>
      <c r="V6" s="35">
        <f t="shared" si="3"/>
        <v>13.44</v>
      </c>
      <c r="W6" s="35">
        <f t="shared" si="3"/>
        <v>7706.7</v>
      </c>
      <c r="X6" s="36">
        <f>IF(X7="",NA(),X7)</f>
        <v>115.42</v>
      </c>
      <c r="Y6" s="36">
        <f t="shared" ref="Y6:AG6" si="4">IF(Y7="",NA(),Y7)</f>
        <v>112.58</v>
      </c>
      <c r="Z6" s="36">
        <f t="shared" si="4"/>
        <v>114.5</v>
      </c>
      <c r="AA6" s="36">
        <f t="shared" si="4"/>
        <v>118.02</v>
      </c>
      <c r="AB6" s="36">
        <f t="shared" si="4"/>
        <v>118.43</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417.82</v>
      </c>
      <c r="AU6" s="36">
        <f t="shared" ref="AU6:BC6" si="6">IF(AU7="",NA(),AU7)</f>
        <v>327.05</v>
      </c>
      <c r="AV6" s="36">
        <f t="shared" si="6"/>
        <v>310.54000000000002</v>
      </c>
      <c r="AW6" s="36">
        <f t="shared" si="6"/>
        <v>329.31</v>
      </c>
      <c r="AX6" s="36">
        <f t="shared" si="6"/>
        <v>302.76</v>
      </c>
      <c r="AY6" s="36">
        <f t="shared" si="6"/>
        <v>352.05</v>
      </c>
      <c r="AZ6" s="36">
        <f t="shared" si="6"/>
        <v>349.04</v>
      </c>
      <c r="BA6" s="36">
        <f t="shared" si="6"/>
        <v>337.49</v>
      </c>
      <c r="BB6" s="36">
        <f t="shared" si="6"/>
        <v>335.6</v>
      </c>
      <c r="BC6" s="36">
        <f t="shared" si="6"/>
        <v>358.91</v>
      </c>
      <c r="BD6" s="35" t="str">
        <f>IF(BD7="","",IF(BD7="-","【-】","【"&amp;SUBSTITUTE(TEXT(BD7,"#,##0.00"),"-","△")&amp;"】"))</f>
        <v>【264.97】</v>
      </c>
      <c r="BE6" s="36">
        <f>IF(BE7="",NA(),BE7)</f>
        <v>400.4</v>
      </c>
      <c r="BF6" s="36">
        <f t="shared" ref="BF6:BN6" si="7">IF(BF7="",NA(),BF7)</f>
        <v>417.5</v>
      </c>
      <c r="BG6" s="36">
        <f t="shared" si="7"/>
        <v>418.93</v>
      </c>
      <c r="BH6" s="36">
        <f t="shared" si="7"/>
        <v>445</v>
      </c>
      <c r="BI6" s="36">
        <f t="shared" si="7"/>
        <v>464.09</v>
      </c>
      <c r="BJ6" s="36">
        <f t="shared" si="7"/>
        <v>250.76</v>
      </c>
      <c r="BK6" s="36">
        <f t="shared" si="7"/>
        <v>254.54</v>
      </c>
      <c r="BL6" s="36">
        <f t="shared" si="7"/>
        <v>265.92</v>
      </c>
      <c r="BM6" s="36">
        <f t="shared" si="7"/>
        <v>258.26</v>
      </c>
      <c r="BN6" s="36">
        <f t="shared" si="7"/>
        <v>247.27</v>
      </c>
      <c r="BO6" s="35" t="str">
        <f>IF(BO7="","",IF(BO7="-","【-】","【"&amp;SUBSTITUTE(TEXT(BO7,"#,##0.00"),"-","△")&amp;"】"))</f>
        <v>【266.61】</v>
      </c>
      <c r="BP6" s="36">
        <f>IF(BP7="",NA(),BP7)</f>
        <v>103.89</v>
      </c>
      <c r="BQ6" s="36">
        <f t="shared" ref="BQ6:BY6" si="8">IF(BQ7="",NA(),BQ7)</f>
        <v>101.25</v>
      </c>
      <c r="BR6" s="36">
        <f t="shared" si="8"/>
        <v>103.98</v>
      </c>
      <c r="BS6" s="36">
        <f t="shared" si="8"/>
        <v>103.46</v>
      </c>
      <c r="BT6" s="36">
        <f t="shared" si="8"/>
        <v>105.55</v>
      </c>
      <c r="BU6" s="36">
        <f t="shared" si="8"/>
        <v>106.69</v>
      </c>
      <c r="BV6" s="36">
        <f t="shared" si="8"/>
        <v>106.52</v>
      </c>
      <c r="BW6" s="36">
        <f t="shared" si="8"/>
        <v>105.86</v>
      </c>
      <c r="BX6" s="36">
        <f t="shared" si="8"/>
        <v>106.07</v>
      </c>
      <c r="BY6" s="36">
        <f t="shared" si="8"/>
        <v>105.34</v>
      </c>
      <c r="BZ6" s="35" t="str">
        <f>IF(BZ7="","",IF(BZ7="-","【-】","【"&amp;SUBSTITUTE(TEXT(BZ7,"#,##0.00"),"-","△")&amp;"】"))</f>
        <v>【103.24】</v>
      </c>
      <c r="CA6" s="36">
        <f>IF(CA7="",NA(),CA7)</f>
        <v>170.02</v>
      </c>
      <c r="CB6" s="36">
        <f t="shared" ref="CB6:CJ6" si="9">IF(CB7="",NA(),CB7)</f>
        <v>174.85</v>
      </c>
      <c r="CC6" s="36">
        <f t="shared" si="9"/>
        <v>169.42</v>
      </c>
      <c r="CD6" s="36">
        <f t="shared" si="9"/>
        <v>171.42</v>
      </c>
      <c r="CE6" s="36">
        <f t="shared" si="9"/>
        <v>164.83</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49.14</v>
      </c>
      <c r="CM6" s="36">
        <f t="shared" ref="CM6:CU6" si="10">IF(CM7="",NA(),CM7)</f>
        <v>49.16</v>
      </c>
      <c r="CN6" s="36">
        <f t="shared" si="10"/>
        <v>47.95</v>
      </c>
      <c r="CO6" s="36">
        <f t="shared" si="10"/>
        <v>47.54</v>
      </c>
      <c r="CP6" s="36">
        <f t="shared" si="10"/>
        <v>46.4</v>
      </c>
      <c r="CQ6" s="36">
        <f t="shared" si="10"/>
        <v>62.26</v>
      </c>
      <c r="CR6" s="36">
        <f t="shared" si="10"/>
        <v>62.1</v>
      </c>
      <c r="CS6" s="36">
        <f t="shared" si="10"/>
        <v>62.38</v>
      </c>
      <c r="CT6" s="36">
        <f t="shared" si="10"/>
        <v>62.83</v>
      </c>
      <c r="CU6" s="36">
        <f t="shared" si="10"/>
        <v>62.05</v>
      </c>
      <c r="CV6" s="35" t="str">
        <f>IF(CV7="","",IF(CV7="-","【-】","【"&amp;SUBSTITUTE(TEXT(CV7,"#,##0.00"),"-","△")&amp;"】"))</f>
        <v>【60.00】</v>
      </c>
      <c r="CW6" s="36">
        <f>IF(CW7="",NA(),CW7)</f>
        <v>91.32</v>
      </c>
      <c r="CX6" s="36">
        <f t="shared" ref="CX6:DF6" si="11">IF(CX7="",NA(),CX7)</f>
        <v>90.86</v>
      </c>
      <c r="CY6" s="36">
        <f t="shared" si="11"/>
        <v>93.87</v>
      </c>
      <c r="CZ6" s="36">
        <f t="shared" si="11"/>
        <v>93.82</v>
      </c>
      <c r="DA6" s="36">
        <f t="shared" si="11"/>
        <v>95.1</v>
      </c>
      <c r="DB6" s="36">
        <f t="shared" si="11"/>
        <v>89.5</v>
      </c>
      <c r="DC6" s="36">
        <f t="shared" si="11"/>
        <v>89.52</v>
      </c>
      <c r="DD6" s="36">
        <f t="shared" si="11"/>
        <v>89.17</v>
      </c>
      <c r="DE6" s="36">
        <f t="shared" si="11"/>
        <v>88.86</v>
      </c>
      <c r="DF6" s="36">
        <f t="shared" si="11"/>
        <v>89.11</v>
      </c>
      <c r="DG6" s="35" t="str">
        <f>IF(DG7="","",IF(DG7="-","【-】","【"&amp;SUBSTITUTE(TEXT(DG7,"#,##0.00"),"-","△")&amp;"】"))</f>
        <v>【89.80】</v>
      </c>
      <c r="DH6" s="36">
        <f>IF(DH7="",NA(),DH7)</f>
        <v>51.14</v>
      </c>
      <c r="DI6" s="36">
        <f t="shared" ref="DI6:DQ6" si="12">IF(DI7="",NA(),DI7)</f>
        <v>50.56</v>
      </c>
      <c r="DJ6" s="36">
        <f t="shared" si="12"/>
        <v>51.48</v>
      </c>
      <c r="DK6" s="36">
        <f t="shared" si="12"/>
        <v>49.59</v>
      </c>
      <c r="DL6" s="36">
        <f t="shared" si="12"/>
        <v>50.63</v>
      </c>
      <c r="DM6" s="36">
        <f t="shared" si="12"/>
        <v>45.89</v>
      </c>
      <c r="DN6" s="36">
        <f t="shared" si="12"/>
        <v>46.58</v>
      </c>
      <c r="DO6" s="36">
        <f t="shared" si="12"/>
        <v>46.99</v>
      </c>
      <c r="DP6" s="36">
        <f t="shared" si="12"/>
        <v>47.89</v>
      </c>
      <c r="DQ6" s="36">
        <f t="shared" si="12"/>
        <v>48.69</v>
      </c>
      <c r="DR6" s="35" t="str">
        <f>IF(DR7="","",IF(DR7="-","【-】","【"&amp;SUBSTITUTE(TEXT(DR7,"#,##0.00"),"-","△")&amp;"】"))</f>
        <v>【49.59】</v>
      </c>
      <c r="DS6" s="36">
        <f>IF(DS7="",NA(),DS7)</f>
        <v>37.36</v>
      </c>
      <c r="DT6" s="36">
        <f t="shared" ref="DT6:EB6" si="13">IF(DT7="",NA(),DT7)</f>
        <v>38.79</v>
      </c>
      <c r="DU6" s="36">
        <f t="shared" si="13"/>
        <v>43.02</v>
      </c>
      <c r="DV6" s="36">
        <f t="shared" si="13"/>
        <v>45.44</v>
      </c>
      <c r="DW6" s="36">
        <f t="shared" si="13"/>
        <v>48.49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1.06</v>
      </c>
      <c r="EE6" s="36">
        <f t="shared" ref="EE6:EM6" si="14">IF(EE7="",NA(),EE7)</f>
        <v>1.01</v>
      </c>
      <c r="EF6" s="36">
        <f t="shared" si="14"/>
        <v>1.24</v>
      </c>
      <c r="EG6" s="36">
        <f t="shared" si="14"/>
        <v>1.21</v>
      </c>
      <c r="EH6" s="36">
        <f t="shared" si="14"/>
        <v>1.08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272043</v>
      </c>
      <c r="D7" s="38">
        <v>46</v>
      </c>
      <c r="E7" s="38">
        <v>1</v>
      </c>
      <c r="F7" s="38">
        <v>0</v>
      </c>
      <c r="G7" s="38">
        <v>1</v>
      </c>
      <c r="H7" s="38" t="s">
        <v>93</v>
      </c>
      <c r="I7" s="38" t="s">
        <v>94</v>
      </c>
      <c r="J7" s="38" t="s">
        <v>95</v>
      </c>
      <c r="K7" s="38" t="s">
        <v>96</v>
      </c>
      <c r="L7" s="38" t="s">
        <v>97</v>
      </c>
      <c r="M7" s="38" t="s">
        <v>98</v>
      </c>
      <c r="N7" s="39" t="s">
        <v>99</v>
      </c>
      <c r="O7" s="39">
        <v>56.52</v>
      </c>
      <c r="P7" s="39">
        <v>99.98</v>
      </c>
      <c r="Q7" s="39">
        <v>2651</v>
      </c>
      <c r="R7" s="39">
        <v>103613</v>
      </c>
      <c r="S7" s="39">
        <v>22.14</v>
      </c>
      <c r="T7" s="39">
        <v>4679.8999999999996</v>
      </c>
      <c r="U7" s="39">
        <v>103578</v>
      </c>
      <c r="V7" s="39">
        <v>13.44</v>
      </c>
      <c r="W7" s="39">
        <v>7706.7</v>
      </c>
      <c r="X7" s="39">
        <v>115.42</v>
      </c>
      <c r="Y7" s="39">
        <v>112.58</v>
      </c>
      <c r="Z7" s="39">
        <v>114.5</v>
      </c>
      <c r="AA7" s="39">
        <v>118.02</v>
      </c>
      <c r="AB7" s="39">
        <v>118.43</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417.82</v>
      </c>
      <c r="AU7" s="39">
        <v>327.05</v>
      </c>
      <c r="AV7" s="39">
        <v>310.54000000000002</v>
      </c>
      <c r="AW7" s="39">
        <v>329.31</v>
      </c>
      <c r="AX7" s="39">
        <v>302.76</v>
      </c>
      <c r="AY7" s="39">
        <v>352.05</v>
      </c>
      <c r="AZ7" s="39">
        <v>349.04</v>
      </c>
      <c r="BA7" s="39">
        <v>337.49</v>
      </c>
      <c r="BB7" s="39">
        <v>335.6</v>
      </c>
      <c r="BC7" s="39">
        <v>358.91</v>
      </c>
      <c r="BD7" s="39">
        <v>264.97000000000003</v>
      </c>
      <c r="BE7" s="39">
        <v>400.4</v>
      </c>
      <c r="BF7" s="39">
        <v>417.5</v>
      </c>
      <c r="BG7" s="39">
        <v>418.93</v>
      </c>
      <c r="BH7" s="39">
        <v>445</v>
      </c>
      <c r="BI7" s="39">
        <v>464.09</v>
      </c>
      <c r="BJ7" s="39">
        <v>250.76</v>
      </c>
      <c r="BK7" s="39">
        <v>254.54</v>
      </c>
      <c r="BL7" s="39">
        <v>265.92</v>
      </c>
      <c r="BM7" s="39">
        <v>258.26</v>
      </c>
      <c r="BN7" s="39">
        <v>247.27</v>
      </c>
      <c r="BO7" s="39">
        <v>266.61</v>
      </c>
      <c r="BP7" s="39">
        <v>103.89</v>
      </c>
      <c r="BQ7" s="39">
        <v>101.25</v>
      </c>
      <c r="BR7" s="39">
        <v>103.98</v>
      </c>
      <c r="BS7" s="39">
        <v>103.46</v>
      </c>
      <c r="BT7" s="39">
        <v>105.55</v>
      </c>
      <c r="BU7" s="39">
        <v>106.69</v>
      </c>
      <c r="BV7" s="39">
        <v>106.52</v>
      </c>
      <c r="BW7" s="39">
        <v>105.86</v>
      </c>
      <c r="BX7" s="39">
        <v>106.07</v>
      </c>
      <c r="BY7" s="39">
        <v>105.34</v>
      </c>
      <c r="BZ7" s="39">
        <v>103.24</v>
      </c>
      <c r="CA7" s="39">
        <v>170.02</v>
      </c>
      <c r="CB7" s="39">
        <v>174.85</v>
      </c>
      <c r="CC7" s="39">
        <v>169.42</v>
      </c>
      <c r="CD7" s="39">
        <v>171.42</v>
      </c>
      <c r="CE7" s="39">
        <v>164.83</v>
      </c>
      <c r="CF7" s="39">
        <v>154.91999999999999</v>
      </c>
      <c r="CG7" s="39">
        <v>155.80000000000001</v>
      </c>
      <c r="CH7" s="39">
        <v>158.58000000000001</v>
      </c>
      <c r="CI7" s="39">
        <v>159.22</v>
      </c>
      <c r="CJ7" s="39">
        <v>159.6</v>
      </c>
      <c r="CK7" s="39">
        <v>168.38</v>
      </c>
      <c r="CL7" s="39">
        <v>49.14</v>
      </c>
      <c r="CM7" s="39">
        <v>49.16</v>
      </c>
      <c r="CN7" s="39">
        <v>47.95</v>
      </c>
      <c r="CO7" s="39">
        <v>47.54</v>
      </c>
      <c r="CP7" s="39">
        <v>46.4</v>
      </c>
      <c r="CQ7" s="39">
        <v>62.26</v>
      </c>
      <c r="CR7" s="39">
        <v>62.1</v>
      </c>
      <c r="CS7" s="39">
        <v>62.38</v>
      </c>
      <c r="CT7" s="39">
        <v>62.83</v>
      </c>
      <c r="CU7" s="39">
        <v>62.05</v>
      </c>
      <c r="CV7" s="39">
        <v>60</v>
      </c>
      <c r="CW7" s="39">
        <v>91.32</v>
      </c>
      <c r="CX7" s="39">
        <v>90.86</v>
      </c>
      <c r="CY7" s="39">
        <v>93.87</v>
      </c>
      <c r="CZ7" s="39">
        <v>93.82</v>
      </c>
      <c r="DA7" s="39">
        <v>95.1</v>
      </c>
      <c r="DB7" s="39">
        <v>89.5</v>
      </c>
      <c r="DC7" s="39">
        <v>89.52</v>
      </c>
      <c r="DD7" s="39">
        <v>89.17</v>
      </c>
      <c r="DE7" s="39">
        <v>88.86</v>
      </c>
      <c r="DF7" s="39">
        <v>89.11</v>
      </c>
      <c r="DG7" s="39">
        <v>89.8</v>
      </c>
      <c r="DH7" s="39">
        <v>51.14</v>
      </c>
      <c r="DI7" s="39">
        <v>50.56</v>
      </c>
      <c r="DJ7" s="39">
        <v>51.48</v>
      </c>
      <c r="DK7" s="39">
        <v>49.59</v>
      </c>
      <c r="DL7" s="39">
        <v>50.63</v>
      </c>
      <c r="DM7" s="39">
        <v>45.89</v>
      </c>
      <c r="DN7" s="39">
        <v>46.58</v>
      </c>
      <c r="DO7" s="39">
        <v>46.99</v>
      </c>
      <c r="DP7" s="39">
        <v>47.89</v>
      </c>
      <c r="DQ7" s="39">
        <v>48.69</v>
      </c>
      <c r="DR7" s="39">
        <v>49.59</v>
      </c>
      <c r="DS7" s="39">
        <v>37.36</v>
      </c>
      <c r="DT7" s="39">
        <v>38.79</v>
      </c>
      <c r="DU7" s="39">
        <v>43.02</v>
      </c>
      <c r="DV7" s="39">
        <v>45.44</v>
      </c>
      <c r="DW7" s="39">
        <v>48.49</v>
      </c>
      <c r="DX7" s="39">
        <v>13.14</v>
      </c>
      <c r="DY7" s="39">
        <v>14.45</v>
      </c>
      <c r="DZ7" s="39">
        <v>15.83</v>
      </c>
      <c r="EA7" s="39">
        <v>16.899999999999999</v>
      </c>
      <c r="EB7" s="39">
        <v>18.260000000000002</v>
      </c>
      <c r="EC7" s="39">
        <v>19.440000000000001</v>
      </c>
      <c r="ED7" s="39">
        <v>1.06</v>
      </c>
      <c r="EE7" s="39">
        <v>1.01</v>
      </c>
      <c r="EF7" s="39">
        <v>1.24</v>
      </c>
      <c r="EG7" s="39">
        <v>1.21</v>
      </c>
      <c r="EH7" s="39">
        <v>1.08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2021-02-19T07:39:17Z</cp:lastPrinted>
  <dcterms:created xsi:type="dcterms:W3CDTF">2020-12-04T02:11:17Z</dcterms:created>
  <dcterms:modified xsi:type="dcterms:W3CDTF">2021-02-19T07:39:18Z</dcterms:modified>
  <cp:category/>
</cp:coreProperties>
</file>