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42河南町○\"/>
    </mc:Choice>
  </mc:AlternateContent>
  <workbookProtection workbookAlgorithmName="SHA-512" workbookHashValue="X5NCDqQ7iGV/8O5upIvYGMGM/0qTQy4gxstAH3KwpjQylen3YM0wamurUpmOt20LARTnhwii5XLZ4tm0eYUPQQ==" workbookSaltValue="QG7DnNH+4fmY0bKGpfde9A=="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<sst xmlns="http://schemas.openxmlformats.org/spreadsheetml/2006/main" count="220" uniqueCount="108">
  <si>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</si>
  <si>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</si>
  <si>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</si>
  <si>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</si>
  <si>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</si>
  <si>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</si>
  <si>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</si>
  <si>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</si>
  <si>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</si>
  <si>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</si>
  <si>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</si>
  <si>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</si>
  <si>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</si>
  <si>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</si>
  <si>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</si>
  <si>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</si>
  <si>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</si>
  <si>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</si>
  <si>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</si>
  <si>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</si>
  <si>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</si>
  <si>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</si>
  <si>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</si>
  <si>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</si>
  <si>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</si>
  <si>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</si>
  <si>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</si>
  <si>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</si>
  <si>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</si>
  <si>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</si>
  <si>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</si>
  <si>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</si>
  <si>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</si>
  <si>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</si>
  <si>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</si>
  <si>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</si>
  <si>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</si>
  <si>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</si>
  <si>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</si>
  <si>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</si>
  <si>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</si>
  <si>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</si>
  <si>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</si>
  <si>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</si>
  <si>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</si>
  <si>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</si>
  <si>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</si>
  <si>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</si>
  <si>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</si>
  <si>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</si>
  <si>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</si>
  <si>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</si>
  <si>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</si>
  <si>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</si>
  <si>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</si>
  <si>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</si>
  <si>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</si>
  <si>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</si>
  <si>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</si>
  <si>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</si>
  <si>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</si>
  <si>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</si>
  <si>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</si>
  <si>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</si>
  <si>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</si>
  <si>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</si>
  <si>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</si>
  <si>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</si>
  <si>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</si>
  <si>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</si>
  <si>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</si>
  <si>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</si>
  <si>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</si>
  <si>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</si>
  <si>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</si>
  <si>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</si>
  <si>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</si>
  <si>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</si>
  <si>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</si>
  <si>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</si>
  <si>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</si>
  <si>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</si>
  <si>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</si>
  <si>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</si>
  <si>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</si>
  <si>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</si>
  <si>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</si>
  <si>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</si>
  <si>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</si>
  <si>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</si>
  <si>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</si>
  <si>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</si>
  <si>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</si>
  <si>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</si>
  <si>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</si>
  <si>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</si>
  <si>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</si>
  <si>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</si>
  <si>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</si>
  <si>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</si>
  <si>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</si>
  <si>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</si>
  <si>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</si>
  <si>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</si>
  <si>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</si>
  <si>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27は前述のとおり除却費により変動が大きくなったが、H28以降ではその他の年度と大きく変動することは無く直ちに更新投資に支障が出る状況ではない。しかしながら、今後、老朽化した施設や設備の整備や更新の必要性が増すものと思われることから、投資額を極力抑えた投資計画を立案することが重要である。
　財源面においては経常収支比率が100%を割っている中で、大阪広域水道企業団との統合に向けた協議中であり、また、H30.4から簡易水道事業との会計統合を行っており、今後の経営状況を鑑み長期的な視点から今後の投資財源をどのように確保していくか検討し経営戦略を策定することが重要である。
　</t>
    <rPh sb="31" eb="33">
      <t>イコウ</t>
    </rPh>
    <rPh sb="176" eb="178">
      <t>オオサカ</t>
    </rPh>
    <rPh sb="178" eb="180">
      <t>コウイキ</t>
    </rPh>
    <rPh sb="180" eb="182">
      <t>スイドウ</t>
    </rPh>
    <rPh sb="182" eb="184">
      <t>キギョウ</t>
    </rPh>
    <rPh sb="184" eb="185">
      <t>ダン</t>
    </rPh>
    <rPh sb="187" eb="189">
      <t>トウゴウ</t>
    </rPh>
    <rPh sb="190" eb="191">
      <t>ム</t>
    </rPh>
    <rPh sb="193" eb="196">
      <t>キョウギチュウ</t>
    </rPh>
    <rPh sb="229" eb="231">
      <t>コンゴ</t>
    </rPh>
    <phoneticPr fontId="4"/>
  </si>
  <si>
    <t>　経常収支比率は給水収益の減や減価償却費の増等により、類似団体平均値と比較して低い状態が続き、Ｈ27から赤字となっている。
　また、流動比率は類似団体平均値と比較して高い水準になっていることから、短期的な資金繰りについては大きな問題はないと考えられる。
　さらに企業債残高対給水収益比率が低く、類似団体平均値に比べて借入金への依存度は低い状況である。
　料金回収率が類似団体平均値と比較して低いことについては、住民負担を考慮し、水道料金の改定をＨ9以降行っておらず、給水原価に対する収益が見合っていない状態が続いているためである。
　なお、H27の経常収支比率・料金回収率・給水原価については、原水浄水施設の機能停止に伴う除却費が多額であったため、数値が大きく変動している。</t>
    <rPh sb="15" eb="19">
      <t>ゲンカショウキャク</t>
    </rPh>
    <rPh sb="31" eb="34">
      <t>ヘイキンチ</t>
    </rPh>
    <rPh sb="75" eb="78">
      <t>ヘイキンチ</t>
    </rPh>
    <rPh sb="151" eb="154">
      <t>ヘイキンチ</t>
    </rPh>
    <rPh sb="187" eb="190">
      <t>ヘイキンチ</t>
    </rPh>
    <phoneticPr fontId="4"/>
  </si>
  <si>
    <t>　管路更新率はH29及びH30は電気計装設備の更新を主に行っため類似団体平均値を下回った。
　本町には、S40年代に大規模住宅開発により整備された管路があり、老朽化については類似団体平均値より進んでいる状況にある。
　有形固定資産減価償却率については、H27に原水浄水施設を除却したことにより類似団体平均値と比較して施設全体の老朽化率は低い状態となっている。</t>
    <rPh sb="10" eb="11">
      <t>オヨ</t>
    </rPh>
    <rPh sb="16" eb="18">
      <t>デンキ</t>
    </rPh>
    <rPh sb="18" eb="20">
      <t>ケイソウ</t>
    </rPh>
    <rPh sb="20" eb="22">
      <t>セツビ</t>
    </rPh>
    <rPh sb="23" eb="25">
      <t>コウシン</t>
    </rPh>
    <rPh sb="26" eb="27">
      <t>オモ</t>
    </rPh>
    <rPh sb="28" eb="29">
      <t>オコナ</t>
    </rPh>
    <rPh sb="91" eb="94">
      <t>ヘイキンチ</t>
    </rPh>
    <rPh sb="150" eb="153">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</si>
</sst>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1.02</c:v>
                </c:pt>
                <c:pt idx="1">
                  <c:v>0.56999999999999995</c:v>
                </c:pt>
                <c:pt idx="2">
                  <c:v>0.88</c:v>
                </c:pt>
                <c:pt idx="3">
                  <c:v>0.41</c:v>
                </c:pt>
                <c:pt idx="4">
                  <c:v>0.44</c:v>
                </c:pt>
              </c:numCache>
            </c:numRef>
          </c:val>
          <c:extLst>
            <c:ext xmlns:c16="http://schemas.microsoft.com/office/drawing/2014/chart" uri="{C3380CC4-5D6E-409C-BE32-E72D297353CC}">
              <c16:uniqueId val="{00000000-0635-466E-B9C4-2D773AACFE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635-466E-B9C4-2D773AACFE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45.93</c:v>
                </c:pt>
                <c:pt idx="1">
                  <c:v>45.65</c:v>
                </c:pt>
                <c:pt idx="2">
                  <c:v>46.04</c:v>
                </c:pt>
                <c:pt idx="3">
                  <c:v>46.96</c:v>
                </c:pt>
                <c:pt idx="4">
                  <c:v>46.82</c:v>
                </c:pt>
              </c:numCache>
            </c:numRef>
          </c:val>
          <c:extLst>
            <c:ext xmlns:c16="http://schemas.microsoft.com/office/drawing/2014/chart" uri="{C3380CC4-5D6E-409C-BE32-E72D297353CC}">
              <c16:uniqueId val="{00000000-B9A3-4DED-BF61-1329016970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9A3-4DED-BF61-1329016970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92.82</c:v>
                </c:pt>
                <c:pt idx="1">
                  <c:v>91.79</c:v>
                </c:pt>
                <c:pt idx="2">
                  <c:v>92.81</c:v>
                </c:pt>
                <c:pt idx="3">
                  <c:v>91.01</c:v>
                </c:pt>
                <c:pt idx="4">
                  <c:v>90.35</c:v>
                </c:pt>
              </c:numCache>
            </c:numRef>
          </c:val>
          <c:extLst>
            <c:ext xmlns:c16="http://schemas.microsoft.com/office/drawing/2014/chart" uri="{C3380CC4-5D6E-409C-BE32-E72D297353CC}">
              <c16:uniqueId val="{00000000-1428-4A98-963F-8AB5377EDB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1428-4A98-963F-8AB5377EDB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102.05</c:v>
                </c:pt>
                <c:pt idx="1">
                  <c:v>72.34</c:v>
                </c:pt>
                <c:pt idx="2">
                  <c:v>96.22</c:v>
                </c:pt>
                <c:pt idx="3">
                  <c:v>95.32</c:v>
                </c:pt>
                <c:pt idx="4">
                  <c:v>97.08</c:v>
                </c:pt>
              </c:numCache>
            </c:numRef>
          </c:val>
          <c:extLst>
            <c:ext xmlns:c16="http://schemas.microsoft.com/office/drawing/2014/chart" uri="{C3380CC4-5D6E-409C-BE32-E72D297353CC}">
              <c16:uniqueId val="{00000000-62EB-4159-92FE-6F99A69E15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2EB-4159-92FE-6F99A69E15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45.89</c:v>
                </c:pt>
                <c:pt idx="1">
                  <c:v>38.659999999999997</c:v>
                </c:pt>
                <c:pt idx="2">
                  <c:v>40</c:v>
                </c:pt>
                <c:pt idx="3">
                  <c:v>41.23</c:v>
                </c:pt>
                <c:pt idx="4">
                  <c:v>42.4</c:v>
                </c:pt>
              </c:numCache>
            </c:numRef>
          </c:val>
          <c:extLst>
            <c:ext xmlns:c16="http://schemas.microsoft.com/office/drawing/2014/chart" uri="{C3380CC4-5D6E-409C-BE32-E72D297353CC}">
              <c16:uniqueId val="{00000000-2F8F-45D5-9765-BA55116942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2F8F-45D5-9765-BA55116942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27.17</c:v>
                </c:pt>
                <c:pt idx="1">
                  <c:v>26.33</c:v>
                </c:pt>
                <c:pt idx="2">
                  <c:v>25.75</c:v>
                </c:pt>
                <c:pt idx="3">
                  <c:v>25.74</c:v>
                </c:pt>
                <c:pt idx="4">
                  <c:v>27.27</c:v>
                </c:pt>
              </c:numCache>
            </c:numRef>
          </c:val>
          <c:extLst>
            <c:ext xmlns:c16="http://schemas.microsoft.com/office/drawing/2014/chart" uri="{C3380CC4-5D6E-409C-BE32-E72D297353CC}">
              <c16:uniqueId val="{00000000-7A8D-4C95-ADB8-A4DD7306AF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A8D-4C95-ADB8-A4DD7306AF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86-4F82-9922-F4CC05752D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C86-4F82-9922-F4CC05752D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1547.4</c:v>
                </c:pt>
                <c:pt idx="1">
                  <c:v>926.91</c:v>
                </c:pt>
                <c:pt idx="2">
                  <c:v>2043.39</c:v>
                </c:pt>
                <c:pt idx="3">
                  <c:v>1352.3</c:v>
                </c:pt>
                <c:pt idx="4">
                  <c:v>1527.72</c:v>
                </c:pt>
              </c:numCache>
            </c:numRef>
          </c:val>
          <c:extLst>
            <c:ext xmlns:c16="http://schemas.microsoft.com/office/drawing/2014/chart" uri="{C3380CC4-5D6E-409C-BE32-E72D297353CC}">
              <c16:uniqueId val="{00000000-EDC6-44EA-B4DF-61DBF2ED15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DC6-44EA-B4DF-61DBF2ED15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161.30000000000001</c:v>
                </c:pt>
                <c:pt idx="1">
                  <c:v>157.49</c:v>
                </c:pt>
                <c:pt idx="2">
                  <c:v>148.38</c:v>
                </c:pt>
                <c:pt idx="3">
                  <c:v>140.04</c:v>
                </c:pt>
                <c:pt idx="4">
                  <c:v>160.58000000000001</c:v>
                </c:pt>
              </c:numCache>
            </c:numRef>
          </c:val>
          <c:extLst>
            <c:ext xmlns:c16="http://schemas.microsoft.com/office/drawing/2014/chart" uri="{C3380CC4-5D6E-409C-BE32-E72D297353CC}">
              <c16:uniqueId val="{00000000-5672-40EB-873A-B6133B25D6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672-40EB-873A-B6133B25D6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90.23</c:v>
                </c:pt>
                <c:pt idx="1">
                  <c:v>58.42</c:v>
                </c:pt>
                <c:pt idx="2">
                  <c:v>85.42</c:v>
                </c:pt>
                <c:pt idx="3">
                  <c:v>84.46</c:v>
                </c:pt>
                <c:pt idx="4">
                  <c:v>80.849999999999994</c:v>
                </c:pt>
              </c:numCache>
            </c:numRef>
          </c:val>
          <c:extLst>
            <c:ext xmlns:c16="http://schemas.microsoft.com/office/drawing/2014/chart" uri="{C3380CC4-5D6E-409C-BE32-E72D297353CC}">
              <c16:uniqueId val="{00000000-07C1-4891-9979-1D716E8739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07C1-4891-9979-1D716E8739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186.5</c:v>
                </c:pt>
                <c:pt idx="1">
                  <c:v>286.48</c:v>
                </c:pt>
                <c:pt idx="2">
                  <c:v>195.04</c:v>
                </c:pt>
                <c:pt idx="3">
                  <c:v>198.67</c:v>
                </c:pt>
                <c:pt idx="4">
                  <c:v>207.88</c:v>
                </c:pt>
              </c:numCache>
            </c:numRef>
          </c:val>
          <c:extLst>
            <c:ext xmlns:c16="http://schemas.microsoft.com/office/drawing/2014/chart" uri="{C3380CC4-5D6E-409C-BE32-E72D297353CC}">
              <c16:uniqueId val="{00000000-A2F4-48DB-BCFB-3E5C5368CC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2F4-48DB-BCFB-3E5C5368CC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河南町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15635</v>
      </c>
      <c r="AM8" s="70"/>
      <c r="AN8" s="70"/>
      <c r="AO8" s="70"/>
      <c r="AP8" s="70"/>
      <c r="AQ8" s="70"/>
      <c r="AR8" s="70"/>
      <c r="AS8" s="70"/>
      <c r="AT8" s="66">
        <f>データ!$S$6</f>
        <v>25.26</v>
      </c>
      <c r="AU8" s="67"/>
      <c r="AV8" s="67"/>
      <c r="AW8" s="67"/>
      <c r="AX8" s="67"/>
      <c r="AY8" s="67"/>
      <c r="AZ8" s="67"/>
      <c r="BA8" s="67"/>
      <c r="BB8" s="69">
        <f>データ!$T$6</f>
        <v>618.96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89.05</v>
      </c>
      <c r="J10" s="67"/>
      <c r="K10" s="67"/>
      <c r="L10" s="67"/>
      <c r="M10" s="67"/>
      <c r="N10" s="67"/>
      <c r="O10" s="68"/>
      <c r="P10" s="69">
        <f>データ!$P$6</f>
        <v>99.96</v>
      </c>
      <c r="Q10" s="69"/>
      <c r="R10" s="69"/>
      <c r="S10" s="69"/>
      <c r="T10" s="69"/>
      <c r="U10" s="69"/>
      <c r="V10" s="69"/>
      <c r="W10" s="70">
        <f>データ!$Q$6</f>
        <v>2883</v>
      </c>
      <c r="X10" s="70"/>
      <c r="Y10" s="70"/>
      <c r="Z10" s="70"/>
      <c r="AA10" s="70"/>
      <c r="AB10" s="70"/>
      <c r="AC10" s="70"/>
      <c r="AD10" s="2"/>
      <c r="AE10" s="2"/>
      <c r="AF10" s="2"/>
      <c r="AG10" s="2"/>
      <c r="AH10" s="4"/>
      <c r="AI10" s="4"/>
      <c r="AJ10" s="4"/>
      <c r="AK10" s="4"/>
      <c r="AL10" s="70">
        <f>データ!$U$6</f>
        <v>15570</v>
      </c>
      <c r="AM10" s="70"/>
      <c r="AN10" s="70"/>
      <c r="AO10" s="70"/>
      <c r="AP10" s="70"/>
      <c r="AQ10" s="70"/>
      <c r="AR10" s="70"/>
      <c r="AS10" s="70"/>
      <c r="AT10" s="66">
        <f>データ!$V$6</f>
        <v>12.65</v>
      </c>
      <c r="AU10" s="67"/>
      <c r="AV10" s="67"/>
      <c r="AW10" s="67"/>
      <c r="AX10" s="67"/>
      <c r="AY10" s="67"/>
      <c r="AZ10" s="67"/>
      <c r="BA10" s="67"/>
      <c r="BB10" s="69">
        <f>データ!$W$6</f>
        <v>1230.83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6B/QhdKPXrB2h3s17v/32pnVDVVNjUgr+H+PSjhAsO1nuS4mLjkxBkuchmyCqVq4BnD3Zb4tr/eN2n28o+N/w==" saltValue="DLRF7F207vaD6Sgh2jQD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273821</v>
      </c>
      <c r="D6" s="34">
        <f t="shared" si="3"/>
        <v>46</v>
      </c>
      <c r="E6" s="34">
        <f t="shared" si="3"/>
        <v>1</v>
      </c>
      <c r="F6" s="34">
        <f t="shared" si="3"/>
        <v>0</v>
      </c>
      <c r="G6" s="34">
        <f t="shared" si="3"/>
        <v>1</v>
      </c>
      <c r="H6" s="34" t="str">
        <f t="shared" si="3"/>
        <v>大阪府　河南町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89.05</v>
      </c>
      <c r="P6" s="35">
        <f t="shared" si="3"/>
        <v>99.96</v>
      </c>
      <c r="Q6" s="35">
        <f t="shared" si="3"/>
        <v>2883</v>
      </c>
      <c r="R6" s="35">
        <f t="shared" si="3"/>
        <v>15635</v>
      </c>
      <c r="S6" s="35">
        <f t="shared" si="3"/>
        <v>25.26</v>
      </c>
      <c r="T6" s="35">
        <f t="shared" si="3"/>
        <v>618.96</v>
      </c>
      <c r="U6" s="35">
        <f t="shared" si="3"/>
        <v>15570</v>
      </c>
      <c r="V6" s="35">
        <f t="shared" si="3"/>
        <v>12.65</v>
      </c>
      <c r="W6" s="35">
        <f t="shared" si="3"/>
        <v>1230.83</v>
      </c>
      <c r="X6" s="36">
        <f>IF(X7="",NA(),X7)</f>
        <v>102.05</v>
      </c>
      <c r="Y6" s="36">
        <f t="shared" ref="Y6:AG6" si="4">IF(Y7="",NA(),Y7)</f>
        <v>72.34</v>
      </c>
      <c r="Z6" s="36">
        <f t="shared" si="4"/>
        <v>96.22</v>
      </c>
      <c r="AA6" s="36">
        <f t="shared" si="4"/>
        <v>95.32</v>
      </c>
      <c r="AB6" s="36">
        <f t="shared" si="4"/>
        <v>97.08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1547.4</v>
      </c>
      <c r="AU6" s="36">
        <f t="shared" ref="AU6:BC6" si="6">IF(AU7="",NA(),AU7)</f>
        <v>926.91</v>
      </c>
      <c r="AV6" s="36">
        <f t="shared" si="6"/>
        <v>2043.39</v>
      </c>
      <c r="AW6" s="36">
        <f t="shared" si="6"/>
        <v>1352.3</v>
      </c>
      <c r="AX6" s="36">
        <f t="shared" si="6"/>
        <v>1527.72</v>
      </c>
      <c r="AY6" s="36">
        <f t="shared" si="6"/>
        <v>381.53</v>
      </c>
      <c r="AZ6" s="36">
        <f t="shared" si="6"/>
        <v>391.54</v>
      </c>
      <c r="BA6" s="36">
        <f t="shared" si="6"/>
        <v>384.34</v>
      </c>
      <c r="BB6" s="36">
        <f t="shared" si="6"/>
        <v>359.47</v>
      </c>
      <c r="BC6" s="36">
        <f t="shared" si="6"/>
        <v>369.69</v>
      </c>
      <c r="BD6" s="35" t="str">
        <f>IF(BD7="","",IF(BD7="-","【-】","【"&amp;SUBSTITUTE(TEXT(BD7,"#,##0.00"),"-","△")&amp;"】"))</f>
        <v>【261.93】</v>
      </c>
      <c r="BE6" s="36">
        <f>IF(BE7="",NA(),BE7)</f>
        <v>161.30000000000001</v>
      </c>
      <c r="BF6" s="36">
        <f t="shared" ref="BF6:BN6" si="7">IF(BF7="",NA(),BF7)</f>
        <v>157.49</v>
      </c>
      <c r="BG6" s="36">
        <f t="shared" si="7"/>
        <v>148.38</v>
      </c>
      <c r="BH6" s="36">
        <f t="shared" si="7"/>
        <v>140.04</v>
      </c>
      <c r="BI6" s="36">
        <f t="shared" si="7"/>
        <v>160.58000000000001</v>
      </c>
      <c r="BJ6" s="36">
        <f t="shared" si="7"/>
        <v>393.27</v>
      </c>
      <c r="BK6" s="36">
        <f t="shared" si="7"/>
        <v>386.97</v>
      </c>
      <c r="BL6" s="36">
        <f t="shared" si="7"/>
        <v>380.58</v>
      </c>
      <c r="BM6" s="36">
        <f t="shared" si="7"/>
        <v>401.79</v>
      </c>
      <c r="BN6" s="36">
        <f t="shared" si="7"/>
        <v>402.99</v>
      </c>
      <c r="BO6" s="35" t="str">
        <f>IF(BO7="","",IF(BO7="-","【-】","【"&amp;SUBSTITUTE(TEXT(BO7,"#,##0.00"),"-","△")&amp;"】"))</f>
        <v>【270.46】</v>
      </c>
      <c r="BP6" s="36">
        <f>IF(BP7="",NA(),BP7)</f>
        <v>90.23</v>
      </c>
      <c r="BQ6" s="36">
        <f t="shared" ref="BQ6:BY6" si="8">IF(BQ7="",NA(),BQ7)</f>
        <v>58.42</v>
      </c>
      <c r="BR6" s="36">
        <f t="shared" si="8"/>
        <v>85.42</v>
      </c>
      <c r="BS6" s="36">
        <f t="shared" si="8"/>
        <v>84.46</v>
      </c>
      <c r="BT6" s="36">
        <f t="shared" si="8"/>
        <v>80.849999999999994</v>
      </c>
      <c r="BU6" s="36">
        <f t="shared" si="8"/>
        <v>100.47</v>
      </c>
      <c r="BV6" s="36">
        <f t="shared" si="8"/>
        <v>101.72</v>
      </c>
      <c r="BW6" s="36">
        <f t="shared" si="8"/>
        <v>102.38</v>
      </c>
      <c r="BX6" s="36">
        <f t="shared" si="8"/>
        <v>100.12</v>
      </c>
      <c r="BY6" s="36">
        <f t="shared" si="8"/>
        <v>98.66</v>
      </c>
      <c r="BZ6" s="35" t="str">
        <f>IF(BZ7="","",IF(BZ7="-","【-】","【"&amp;SUBSTITUTE(TEXT(BZ7,"#,##0.00"),"-","△")&amp;"】"))</f>
        <v>【103.91】</v>
      </c>
      <c r="CA6" s="36">
        <f>IF(CA7="",NA(),CA7)</f>
        <v>186.5</v>
      </c>
      <c r="CB6" s="36">
        <f t="shared" ref="CB6:CJ6" si="9">IF(CB7="",NA(),CB7)</f>
        <v>286.48</v>
      </c>
      <c r="CC6" s="36">
        <f t="shared" si="9"/>
        <v>195.04</v>
      </c>
      <c r="CD6" s="36">
        <f t="shared" si="9"/>
        <v>198.67</v>
      </c>
      <c r="CE6" s="36">
        <f t="shared" si="9"/>
        <v>207.88</v>
      </c>
      <c r="CF6" s="36">
        <f t="shared" si="9"/>
        <v>169.82</v>
      </c>
      <c r="CG6" s="36">
        <f t="shared" si="9"/>
        <v>168.2</v>
      </c>
      <c r="CH6" s="36">
        <f t="shared" si="9"/>
        <v>168.67</v>
      </c>
      <c r="CI6" s="36">
        <f t="shared" si="9"/>
        <v>174.97</v>
      </c>
      <c r="CJ6" s="36">
        <f t="shared" si="9"/>
        <v>178.59</v>
      </c>
      <c r="CK6" s="35" t="str">
        <f>IF(CK7="","",IF(CK7="-","【-】","【"&amp;SUBSTITUTE(TEXT(CK7,"#,##0.00"),"-","△")&amp;"】"))</f>
        <v>【167.11】</v>
      </c>
      <c r="CL6" s="36">
        <f>IF(CL7="",NA(),CL7)</f>
        <v>45.93</v>
      </c>
      <c r="CM6" s="36">
        <f t="shared" ref="CM6:CU6" si="10">IF(CM7="",NA(),CM7)</f>
        <v>45.65</v>
      </c>
      <c r="CN6" s="36">
        <f t="shared" si="10"/>
        <v>46.04</v>
      </c>
      <c r="CO6" s="36">
        <f t="shared" si="10"/>
        <v>46.96</v>
      </c>
      <c r="CP6" s="36">
        <f t="shared" si="10"/>
        <v>46.82</v>
      </c>
      <c r="CQ6" s="36">
        <f t="shared" si="10"/>
        <v>55.13</v>
      </c>
      <c r="CR6" s="36">
        <f t="shared" si="10"/>
        <v>54.77</v>
      </c>
      <c r="CS6" s="36">
        <f t="shared" si="10"/>
        <v>54.92</v>
      </c>
      <c r="CT6" s="36">
        <f t="shared" si="10"/>
        <v>55.63</v>
      </c>
      <c r="CU6" s="36">
        <f t="shared" si="10"/>
        <v>55.03</v>
      </c>
      <c r="CV6" s="35" t="str">
        <f>IF(CV7="","",IF(CV7="-","【-】","【"&amp;SUBSTITUTE(TEXT(CV7,"#,##0.00"),"-","△")&amp;"】"))</f>
        <v>【60.27】</v>
      </c>
      <c r="CW6" s="36">
        <f>IF(CW7="",NA(),CW7)</f>
        <v>92.82</v>
      </c>
      <c r="CX6" s="36">
        <f t="shared" ref="CX6:DF6" si="11">IF(CX7="",NA(),CX7)</f>
        <v>91.79</v>
      </c>
      <c r="CY6" s="36">
        <f t="shared" si="11"/>
        <v>92.81</v>
      </c>
      <c r="CZ6" s="36">
        <f t="shared" si="11"/>
        <v>91.01</v>
      </c>
      <c r="DA6" s="36">
        <f t="shared" si="11"/>
        <v>90.35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45.89</v>
      </c>
      <c r="DI6" s="36">
        <f t="shared" ref="DI6:DQ6" si="12">IF(DI7="",NA(),DI7)</f>
        <v>38.659999999999997</v>
      </c>
      <c r="DJ6" s="36">
        <f t="shared" si="12"/>
        <v>40</v>
      </c>
      <c r="DK6" s="36">
        <f t="shared" si="12"/>
        <v>41.23</v>
      </c>
      <c r="DL6" s="36">
        <f t="shared" si="12"/>
        <v>42.4</v>
      </c>
      <c r="DM6" s="36">
        <f t="shared" si="12"/>
        <v>46.66</v>
      </c>
      <c r="DN6" s="36">
        <f t="shared" si="12"/>
        <v>47.46</v>
      </c>
      <c r="DO6" s="36">
        <f t="shared" si="12"/>
        <v>48.49</v>
      </c>
      <c r="DP6" s="36">
        <f t="shared" si="12"/>
        <v>48.05</v>
      </c>
      <c r="DQ6" s="36">
        <f t="shared" si="12"/>
        <v>48.87</v>
      </c>
      <c r="DR6" s="35" t="str">
        <f>IF(DR7="","",IF(DR7="-","【-】","【"&amp;SUBSTITUTE(TEXT(DR7,"#,##0.00"),"-","△")&amp;"】"))</f>
        <v>【48.85】</v>
      </c>
      <c r="DS6" s="36">
        <f>IF(DS7="",NA(),DS7)</f>
        <v>27.17</v>
      </c>
      <c r="DT6" s="36">
        <f t="shared" ref="DT6:EB6" si="13">IF(DT7="",NA(),DT7)</f>
        <v>26.33</v>
      </c>
      <c r="DU6" s="36">
        <f t="shared" si="13"/>
        <v>25.75</v>
      </c>
      <c r="DV6" s="36">
        <f t="shared" si="13"/>
        <v>25.74</v>
      </c>
      <c r="DW6" s="36">
        <f t="shared" si="13"/>
        <v>27.27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1.02</v>
      </c>
      <c r="EE6" s="36">
        <f t="shared" ref="EE6:EM6" si="14">IF(EE7="",NA(),EE7)</f>
        <v>0.56999999999999995</v>
      </c>
      <c r="EF6" s="36">
        <f t="shared" si="14"/>
        <v>0.88</v>
      </c>
      <c r="EG6" s="36">
        <f t="shared" si="14"/>
        <v>0.41</v>
      </c>
      <c r="EH6" s="36">
        <f t="shared" si="14"/>
        <v>0.44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273821</v>
      </c>
      <c r="D7" s="38">
        <v>46</v>
      </c>
      <c r="E7" s="38">
        <v>1</v>
      </c>
      <c r="F7" s="38">
        <v>0</v>
      </c>
      <c r="G7" s="38">
        <v>1</v>
      </c>
      <c r="H7" s="38" t="s">
        <v>93</v>
      </c>
      <c r="I7" s="38" t="s">
        <v>94</v>
      </c>
      <c r="J7" s="38" t="s">
        <v>95</v>
      </c>
      <c r="K7" s="38" t="s">
        <v>96</v>
      </c>
      <c r="L7" s="38" t="s">
        <v>97</v>
      </c>
      <c r="M7" s="38" t="s">
        <v>98</v>
      </c>
      <c r="N7" s="39" t="s">
        <v>99</v>
      </c>
      <c r="O7" s="39">
        <v>89.05</v>
      </c>
      <c r="P7" s="39">
        <v>99.96</v>
      </c>
      <c r="Q7" s="39">
        <v>2883</v>
      </c>
      <c r="R7" s="39">
        <v>15635</v>
      </c>
      <c r="S7" s="39">
        <v>25.26</v>
      </c>
      <c r="T7" s="39">
        <v>618.96</v>
      </c>
      <c r="U7" s="39">
        <v>15570</v>
      </c>
      <c r="V7" s="39">
        <v>12.65</v>
      </c>
      <c r="W7" s="39">
        <v>1230.83</v>
      </c>
      <c r="X7" s="39">
        <v>102.05</v>
      </c>
      <c r="Y7" s="39">
        <v>72.34</v>
      </c>
      <c r="Z7" s="39">
        <v>96.22</v>
      </c>
      <c r="AA7" s="39">
        <v>95.32</v>
      </c>
      <c r="AB7" s="39">
        <v>97.08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1547.4</v>
      </c>
      <c r="AU7" s="39">
        <v>926.91</v>
      </c>
      <c r="AV7" s="39">
        <v>2043.39</v>
      </c>
      <c r="AW7" s="39">
        <v>1352.3</v>
      </c>
      <c r="AX7" s="39">
        <v>1527.72</v>
      </c>
      <c r="AY7" s="39">
        <v>381.53</v>
      </c>
      <c r="AZ7" s="39">
        <v>391.54</v>
      </c>
      <c r="BA7" s="39">
        <v>384.34</v>
      </c>
      <c r="BB7" s="39">
        <v>359.47</v>
      </c>
      <c r="BC7" s="39">
        <v>369.69</v>
      </c>
      <c r="BD7" s="39">
        <v>261.93</v>
      </c>
      <c r="BE7" s="39">
        <v>161.30000000000001</v>
      </c>
      <c r="BF7" s="39">
        <v>157.49</v>
      </c>
      <c r="BG7" s="39">
        <v>148.38</v>
      </c>
      <c r="BH7" s="39">
        <v>140.04</v>
      </c>
      <c r="BI7" s="39">
        <v>160.58000000000001</v>
      </c>
      <c r="BJ7" s="39">
        <v>393.27</v>
      </c>
      <c r="BK7" s="39">
        <v>386.97</v>
      </c>
      <c r="BL7" s="39">
        <v>380.58</v>
      </c>
      <c r="BM7" s="39">
        <v>401.79</v>
      </c>
      <c r="BN7" s="39">
        <v>402.99</v>
      </c>
      <c r="BO7" s="39">
        <v>270.45999999999998</v>
      </c>
      <c r="BP7" s="39">
        <v>90.23</v>
      </c>
      <c r="BQ7" s="39">
        <v>58.42</v>
      </c>
      <c r="BR7" s="39">
        <v>85.42</v>
      </c>
      <c r="BS7" s="39">
        <v>84.46</v>
      </c>
      <c r="BT7" s="39">
        <v>80.849999999999994</v>
      </c>
      <c r="BU7" s="39">
        <v>100.47</v>
      </c>
      <c r="BV7" s="39">
        <v>101.72</v>
      </c>
      <c r="BW7" s="39">
        <v>102.38</v>
      </c>
      <c r="BX7" s="39">
        <v>100.12</v>
      </c>
      <c r="BY7" s="39">
        <v>98.66</v>
      </c>
      <c r="BZ7" s="39">
        <v>103.91</v>
      </c>
      <c r="CA7" s="39">
        <v>186.5</v>
      </c>
      <c r="CB7" s="39">
        <v>286.48</v>
      </c>
      <c r="CC7" s="39">
        <v>195.04</v>
      </c>
      <c r="CD7" s="39">
        <v>198.67</v>
      </c>
      <c r="CE7" s="39">
        <v>207.88</v>
      </c>
      <c r="CF7" s="39">
        <v>169.82</v>
      </c>
      <c r="CG7" s="39">
        <v>168.2</v>
      </c>
      <c r="CH7" s="39">
        <v>168.67</v>
      </c>
      <c r="CI7" s="39">
        <v>174.97</v>
      </c>
      <c r="CJ7" s="39">
        <v>178.59</v>
      </c>
      <c r="CK7" s="39">
        <v>167.11</v>
      </c>
      <c r="CL7" s="39">
        <v>45.93</v>
      </c>
      <c r="CM7" s="39">
        <v>45.65</v>
      </c>
      <c r="CN7" s="39">
        <v>46.04</v>
      </c>
      <c r="CO7" s="39">
        <v>46.96</v>
      </c>
      <c r="CP7" s="39">
        <v>46.82</v>
      </c>
      <c r="CQ7" s="39">
        <v>55.13</v>
      </c>
      <c r="CR7" s="39">
        <v>54.77</v>
      </c>
      <c r="CS7" s="39">
        <v>54.92</v>
      </c>
      <c r="CT7" s="39">
        <v>55.63</v>
      </c>
      <c r="CU7" s="39">
        <v>55.03</v>
      </c>
      <c r="CV7" s="39">
        <v>60.27</v>
      </c>
      <c r="CW7" s="39">
        <v>92.82</v>
      </c>
      <c r="CX7" s="39">
        <v>91.79</v>
      </c>
      <c r="CY7" s="39">
        <v>92.81</v>
      </c>
      <c r="CZ7" s="39">
        <v>91.01</v>
      </c>
      <c r="DA7" s="39">
        <v>90.35</v>
      </c>
      <c r="DB7" s="39">
        <v>83</v>
      </c>
      <c r="DC7" s="39">
        <v>82.89</v>
      </c>
      <c r="DD7" s="39">
        <v>82.66</v>
      </c>
      <c r="DE7" s="39">
        <v>82.04</v>
      </c>
      <c r="DF7" s="39">
        <v>81.900000000000006</v>
      </c>
      <c r="DG7" s="39">
        <v>89.92</v>
      </c>
      <c r="DH7" s="39">
        <v>45.89</v>
      </c>
      <c r="DI7" s="39">
        <v>38.659999999999997</v>
      </c>
      <c r="DJ7" s="39">
        <v>40</v>
      </c>
      <c r="DK7" s="39">
        <v>41.23</v>
      </c>
      <c r="DL7" s="39">
        <v>42.4</v>
      </c>
      <c r="DM7" s="39">
        <v>46.66</v>
      </c>
      <c r="DN7" s="39">
        <v>47.46</v>
      </c>
      <c r="DO7" s="39">
        <v>48.49</v>
      </c>
      <c r="DP7" s="39">
        <v>48.05</v>
      </c>
      <c r="DQ7" s="39">
        <v>48.87</v>
      </c>
      <c r="DR7" s="39">
        <v>48.85</v>
      </c>
      <c r="DS7" s="39">
        <v>27.17</v>
      </c>
      <c r="DT7" s="39">
        <v>26.33</v>
      </c>
      <c r="DU7" s="39">
        <v>25.75</v>
      </c>
      <c r="DV7" s="39">
        <v>25.74</v>
      </c>
      <c r="DW7" s="39">
        <v>27.27</v>
      </c>
      <c r="DX7" s="39">
        <v>9.85</v>
      </c>
      <c r="DY7" s="39">
        <v>9.7100000000000009</v>
      </c>
      <c r="DZ7" s="39">
        <v>12.79</v>
      </c>
      <c r="EA7" s="39">
        <v>13.39</v>
      </c>
      <c r="EB7" s="39">
        <v>14.85</v>
      </c>
      <c r="EC7" s="39">
        <v>17.8</v>
      </c>
      <c r="ED7" s="39">
        <v>1.02</v>
      </c>
      <c r="EE7" s="39">
        <v>0.56999999999999995</v>
      </c>
      <c r="EF7" s="39">
        <v>0.88</v>
      </c>
      <c r="EG7" s="39">
        <v>0.41</v>
      </c>
      <c r="EH7" s="39">
        <v>0.44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2020-01-29T00:19:12Z</cp:lastPrinted>
  <dcterms:created xsi:type="dcterms:W3CDTF">2019-12-05T04:21:33Z</dcterms:created>
  <dcterms:modified xsi:type="dcterms:W3CDTF">2020-02-20T02:23:11Z</dcterms:modified>
  <cp:category/>
</cp:coreProperties>
</file>