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9泉南市\"/>
    </mc:Choice>
  </mc:AlternateContent>
  <workbookProtection workbookAlgorithmName="SHA-512" workbookHashValue="KamyDIiu8wl7jzVDxegtv6yKQYOuTssaWKVelpFIjGbjJxurnMKXbC8a/MXl4MVPdJSCJwD2jmNGey1smwjD9g==" workbookSaltValue="c+W0fZhipVyEDsp5+pzfVQ==" workbookSpinCount="100000" lockStructure="1"/>
  <bookViews>
    <workbookView xWindow="0" yWindow="0" windowWidth="17550" windowHeight="63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<sst xmlns="http://schemas.openxmlformats.org/spreadsheetml/2006/main" count="220" uniqueCount="108">
  <si>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</si>
  <si>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</si>
  <si>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</si>
  <si>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</si>
  <si>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</si>
  <si>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</si>
  <si>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</si>
  <si>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</si>
  <si>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</si>
  <si>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</si>
  <si>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</si>
  <si>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</si>
  <si>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</si>
  <si>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</si>
  <si>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</si>
  <si>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</si>
  <si>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</si>
  <si>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</si>
  <si>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</si>
  <si>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</si>
  <si>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</si>
  <si>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</si>
  <si>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</si>
  <si>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</si>
  <si>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</si>
  <si>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</si>
  <si>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</si>
  <si>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</si>
  <si>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</si>
  <si>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</si>
  <si>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</si>
  <si>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</si>
  <si>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</si>
  <si>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</si>
  <si>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</si>
  <si>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</si>
  <si>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</si>
  <si>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</si>
  <si>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</si>
  <si>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</si>
  <si>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</si>
  <si>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</si>
  <si>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</si>
  <si>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</si>
  <si>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</si>
  <si>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</si>
  <si>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</si>
  <si>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</si>
  <si>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</si>
  <si>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</si>
  <si>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</si>
  <si>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</si>
  <si>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</si>
  <si>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</si>
  <si>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</si>
  <si>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</si>
  <si>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</si>
  <si>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</si>
  <si>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</si>
  <si>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</si>
  <si>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</si>
  <si>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</si>
  <si>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</si>
  <si>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</si>
  <si>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</si>
  <si>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</si>
  <si>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</si>
  <si>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</si>
  <si>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</si>
  <si>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</si>
  <si>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</si>
  <si>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</si>
  <si>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</si>
  <si>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</si>
  <si>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</si>
  <si>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</si>
  <si>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</si>
  <si>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</si>
  <si>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</si>
  <si>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</si>
  <si>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</si>
  <si>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</si>
  <si>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</si>
  <si>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</si>
  <si>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</si>
  <si>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</si>
  <si>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</si>
  <si>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</si>
  <si>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</si>
  <si>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</si>
  <si>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</si>
  <si>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</si>
  <si>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</si>
  <si>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</si>
  <si>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</si>
  <si>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</si>
  <si>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</si>
  <si>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</si>
  <si>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</si>
  <si>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</si>
  <si>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</si>
  <si>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</si>
  <si>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</si>
  <si>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</si>
  <si>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</si>
  <si>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営について、平成30年度は純損失を計上し、料金回収率の減少や給水原価が増加したものの、これらの要因は一時的なものであり、さらに累積欠損金比率が0％のままであるため、経営の健全性を維持できていると考える。</t>
    </r>
    <r>
      <rPr>
        <strike/>
        <sz val="11"/>
        <rFont val="ＭＳ ゴシック"/>
        <family val="3"/>
        <charset val="128"/>
      </rPr>
      <t xml:space="preserve">
</t>
    </r>
    <r>
      <rPr>
        <sz val="11"/>
        <rFont val="ＭＳ ゴシック"/>
        <family val="3"/>
        <charset val="128"/>
      </rPr>
      <t>　また、お客様サービスの維持向上、給水安定性の向上、運営基盤の強化を目指し、令和元年度から大阪広域水道企業団との統合を行った。
　今後は、企業団との統合により業務の効率化を図りながら、経営の健全性を維持しつつ、管路の更新投資をさらに進めていくことが重要である。</t>
    </r>
    <rPh sb="8" eb="10">
      <t>ヘイセイ</t>
    </rPh>
    <rPh sb="12" eb="14">
      <t>ネンド</t>
    </rPh>
    <rPh sb="19" eb="21">
      <t>ケイジョウ</t>
    </rPh>
    <rPh sb="23" eb="25">
      <t>リョウキン</t>
    </rPh>
    <rPh sb="25" eb="27">
      <t>カイシュウ</t>
    </rPh>
    <rPh sb="27" eb="28">
      <t>リツ</t>
    </rPh>
    <rPh sb="29" eb="31">
      <t>ゲンショウ</t>
    </rPh>
    <rPh sb="32" eb="34">
      <t>キュウスイ</t>
    </rPh>
    <rPh sb="34" eb="36">
      <t>ゲンカ</t>
    </rPh>
    <rPh sb="37" eb="39">
      <t>ゾウカ</t>
    </rPh>
    <rPh sb="49" eb="51">
      <t>ヨウイン</t>
    </rPh>
    <rPh sb="52" eb="55">
      <t>イチジテキ</t>
    </rPh>
    <rPh sb="69" eb="70">
      <t>キン</t>
    </rPh>
    <rPh sb="99" eb="100">
      <t>カンガ</t>
    </rPh>
    <rPh sb="142" eb="144">
      <t>レイワ</t>
    </rPh>
    <rPh sb="144" eb="145">
      <t>ガン</t>
    </rPh>
    <rPh sb="173" eb="175">
      <t>キギョウ</t>
    </rPh>
    <rPh sb="175" eb="176">
      <t>ダン</t>
    </rPh>
    <rPh sb="178" eb="180">
      <t>トウゴウ</t>
    </rPh>
    <rPh sb="183" eb="185">
      <t>ギョウム</t>
    </rPh>
    <rPh sb="186" eb="189">
      <t>コウリツカ</t>
    </rPh>
    <rPh sb="190" eb="191">
      <t>ハカ</t>
    </rPh>
    <phoneticPr fontId="4"/>
  </si>
  <si>
    <t>　平成30年度は翌年度からの大阪広域水道企業団（以下、「企業団」）の統合に伴い、数年中に予定されている水道庁舎更新に伴う一部施設の除却を前倒しで実施したため、資産減耗費が例年より大きく増加した。そのため、経常収支比率が100％を下回るとともに純損失を計上することとなった。併せて、料金回収率についても営業費用が大きく増加し、100％を下回ることとなった。ただし、これらは企業団への統合および水道庁舎更新による一時的なものであり、水道料金の水準が不適正なものというわけではない。
　流動比率については、水道料金収納率が前年度と同程度となったものの、企業団との統合に備え、費用の支払い時期を早めて未払金を減少させたため、増加となった。また、類似団体平均値とも比較して同水準以上を維持しており、短期的な債務に対する支払い能力は確保できているといえる。
　企業債残高対給水収益比率は類似団体平均値を下回るとともに昨年度と同程度の水準となり、経営の健全性は引き続き保たれている。
　給水原価については、平成30年度は資産減耗費が例年より大きく増加したため、一時的に高額となっている。
　施設利用率については、平成28年度に簡易水道の統合が完了し、当該地域に安定した給水を行うために前年度より新たな施設が稼働を開始したことにより下落した。以降も給水人口および水需要の低下により下落傾向が続き、類似団体平均値を下回っている。</t>
    <rPh sb="1" eb="3">
      <t>ヘイセイ</t>
    </rPh>
    <rPh sb="5" eb="7">
      <t>ネンド</t>
    </rPh>
    <rPh sb="14" eb="16">
      <t>オオサカ</t>
    </rPh>
    <rPh sb="16" eb="18">
      <t>コウイキ</t>
    </rPh>
    <rPh sb="18" eb="20">
      <t>スイドウ</t>
    </rPh>
    <rPh sb="24" eb="26">
      <t>イカ</t>
    </rPh>
    <rPh sb="28" eb="30">
      <t>キギョウ</t>
    </rPh>
    <rPh sb="30" eb="31">
      <t>ダン</t>
    </rPh>
    <rPh sb="79" eb="81">
      <t>シサン</t>
    </rPh>
    <rPh sb="81" eb="83">
      <t>ゲンモウ</t>
    </rPh>
    <rPh sb="83" eb="84">
      <t>ヒ</t>
    </rPh>
    <rPh sb="85" eb="87">
      <t>レイネン</t>
    </rPh>
    <rPh sb="89" eb="90">
      <t>オオ</t>
    </rPh>
    <rPh sb="92" eb="94">
      <t>ゾウカ</t>
    </rPh>
    <rPh sb="102" eb="104">
      <t>ケイジョウ</t>
    </rPh>
    <rPh sb="104" eb="106">
      <t>シュウシ</t>
    </rPh>
    <rPh sb="106" eb="108">
      <t>ヒリツ</t>
    </rPh>
    <rPh sb="114" eb="116">
      <t>シタマワ</t>
    </rPh>
    <rPh sb="121" eb="122">
      <t>ジュン</t>
    </rPh>
    <rPh sb="122" eb="124">
      <t>ソンシツ</t>
    </rPh>
    <rPh sb="125" eb="127">
      <t>ケイジョウ</t>
    </rPh>
    <rPh sb="136" eb="137">
      <t>アワ</t>
    </rPh>
    <rPh sb="150" eb="152">
      <t>エイギョウ</t>
    </rPh>
    <rPh sb="152" eb="154">
      <t>ヒヨウ</t>
    </rPh>
    <rPh sb="155" eb="156">
      <t>オオ</t>
    </rPh>
    <rPh sb="158" eb="160">
      <t>ゾウカ</t>
    </rPh>
    <rPh sb="167" eb="169">
      <t>シタマワ</t>
    </rPh>
    <rPh sb="185" eb="187">
      <t>キギョウ</t>
    </rPh>
    <rPh sb="187" eb="188">
      <t>ダン</t>
    </rPh>
    <rPh sb="190" eb="192">
      <t>トウゴウ</t>
    </rPh>
    <rPh sb="195" eb="197">
      <t>スイドウ</t>
    </rPh>
    <rPh sb="197" eb="199">
      <t>チョウシャ</t>
    </rPh>
    <rPh sb="199" eb="201">
      <t>コウシン</t>
    </rPh>
    <rPh sb="204" eb="207">
      <t>イチジテキ</t>
    </rPh>
    <rPh sb="214" eb="216">
      <t>スイドウ</t>
    </rPh>
    <rPh sb="216" eb="218">
      <t>リョウキン</t>
    </rPh>
    <rPh sb="219" eb="221">
      <t>スイジュン</t>
    </rPh>
    <rPh sb="222" eb="225">
      <t>フテキセイ</t>
    </rPh>
    <rPh sb="258" eb="259">
      <t>マエ</t>
    </rPh>
    <rPh sb="278" eb="280">
      <t>トウゴウ</t>
    </rPh>
    <rPh sb="281" eb="282">
      <t>ソナ</t>
    </rPh>
    <rPh sb="284" eb="286">
      <t>ヒヨウ</t>
    </rPh>
    <rPh sb="287" eb="289">
      <t>シハラ</t>
    </rPh>
    <rPh sb="290" eb="292">
      <t>ジキ</t>
    </rPh>
    <rPh sb="293" eb="294">
      <t>ハヤ</t>
    </rPh>
    <rPh sb="296" eb="299">
      <t>ミバライキン</t>
    </rPh>
    <rPh sb="300" eb="302">
      <t>ゲンショウ</t>
    </rPh>
    <rPh sb="308" eb="310">
      <t>ゾウカ</t>
    </rPh>
    <rPh sb="322" eb="325">
      <t>ヘイキンチ</t>
    </rPh>
    <rPh sb="334" eb="336">
      <t>イジョウ</t>
    </rPh>
    <rPh sb="391" eb="394">
      <t>ヘイキンチ</t>
    </rPh>
    <rPh sb="446" eb="448">
      <t>ヘイセイ</t>
    </rPh>
    <rPh sb="450" eb="452">
      <t>ネンド</t>
    </rPh>
    <rPh sb="453" eb="455">
      <t>シサン</t>
    </rPh>
    <rPh sb="455" eb="457">
      <t>ゲンモウ</t>
    </rPh>
    <rPh sb="457" eb="458">
      <t>ヒ</t>
    </rPh>
    <rPh sb="459" eb="461">
      <t>レイネン</t>
    </rPh>
    <rPh sb="463" eb="464">
      <t>オオ</t>
    </rPh>
    <rPh sb="466" eb="468">
      <t>ゾウカ</t>
    </rPh>
    <rPh sb="473" eb="476">
      <t>イチジテキ</t>
    </rPh>
    <rPh sb="477" eb="479">
      <t>コウガク</t>
    </rPh>
    <rPh sb="499" eb="501">
      <t>ヘイセイ</t>
    </rPh>
    <rPh sb="503" eb="505">
      <t>ネンド</t>
    </rPh>
    <rPh sb="514" eb="516">
      <t>カンリョウ</t>
    </rPh>
    <rPh sb="563" eb="565">
      <t>イコウ</t>
    </rPh>
    <rPh sb="590" eb="592">
      <t>ルイジ</t>
    </rPh>
    <rPh sb="592" eb="594">
      <t>ダンタイ</t>
    </rPh>
    <phoneticPr fontId="4"/>
  </si>
  <si>
    <t xml:space="preserve"> 有形固定資産減価償却率は上昇傾向が続き、類似団体平均値及び全国平均を上回っており、他団体よりも老朽化の深刻度が高まっている状況である。
　また、管路経年化率についても類似団体平均値を上回り、かつ増加傾向にあるため管路更新の必要性が高まっている。
 更に、管路更新率については、平成23年度から計画的に更新を進めているが、工事個所の難易度により進捗状況に差が生じることから、類似団体平均値を下回っている。</t>
    <rPh sb="18" eb="19">
      <t>ツヅ</t>
    </rPh>
    <rPh sb="25" eb="28">
      <t>ヘイキンチ</t>
    </rPh>
    <rPh sb="88" eb="91">
      <t>ヘイキンチ</t>
    </rPh>
    <rPh sb="125" eb="126">
      <t>サラ</t>
    </rPh>
    <rPh sb="128" eb="130">
      <t>カンロ</t>
    </rPh>
    <rPh sb="130" eb="132">
      <t>コウシン</t>
    </rPh>
    <rPh sb="132" eb="133">
      <t>リツ</t>
    </rPh>
    <rPh sb="191" eb="194">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</si>
</sst>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0.2</c:v>
                </c:pt>
                <c:pt idx="2">
                  <c:v>0.52</c:v>
                </c:pt>
                <c:pt idx="3">
                  <c:v>0.46</c:v>
                </c:pt>
                <c:pt idx="4">
                  <c:v>0.25</c:v>
                </c:pt>
              </c:numCache>
            </c:numRef>
          </c:val>
          <c:extLst>
            <c:ext xmlns:c16="http://schemas.microsoft.com/office/drawing/2014/chart" uri="{C3380CC4-5D6E-409C-BE32-E72D297353CC}">
              <c16:uniqueId val="{00000000-782A-4B8F-9B0E-168C9F796C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82A-4B8F-9B0E-168C9F796C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62.08</c:v>
                </c:pt>
                <c:pt idx="1">
                  <c:v>62.05</c:v>
                </c:pt>
                <c:pt idx="2">
                  <c:v>52.84</c:v>
                </c:pt>
                <c:pt idx="3">
                  <c:v>51.98</c:v>
                </c:pt>
                <c:pt idx="4">
                  <c:v>51.24</c:v>
                </c:pt>
              </c:numCache>
            </c:numRef>
          </c:val>
          <c:extLst>
            <c:ext xmlns:c16="http://schemas.microsoft.com/office/drawing/2014/chart" uri="{C3380CC4-5D6E-409C-BE32-E72D297353CC}">
              <c16:uniqueId val="{00000000-5421-45FE-BCCC-21060BFEA2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5421-45FE-BCCC-21060BFEA2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89.89</c:v>
                </c:pt>
                <c:pt idx="1">
                  <c:v>89.37</c:v>
                </c:pt>
                <c:pt idx="2">
                  <c:v>90.56</c:v>
                </c:pt>
                <c:pt idx="3">
                  <c:v>91.27</c:v>
                </c:pt>
                <c:pt idx="4">
                  <c:v>91.69</c:v>
                </c:pt>
              </c:numCache>
            </c:numRef>
          </c:val>
          <c:extLst>
            <c:ext xmlns:c16="http://schemas.microsoft.com/office/drawing/2014/chart" uri="{C3380CC4-5D6E-409C-BE32-E72D297353CC}">
              <c16:uniqueId val="{00000000-BABC-4568-980E-360172AB7C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BABC-4568-980E-360172AB7C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110.72</c:v>
                </c:pt>
                <c:pt idx="1">
                  <c:v>115.3</c:v>
                </c:pt>
                <c:pt idx="2">
                  <c:v>115.43</c:v>
                </c:pt>
                <c:pt idx="3">
                  <c:v>113.14</c:v>
                </c:pt>
                <c:pt idx="4">
                  <c:v>90.37</c:v>
                </c:pt>
              </c:numCache>
            </c:numRef>
          </c:val>
          <c:extLst>
            <c:ext xmlns:c16="http://schemas.microsoft.com/office/drawing/2014/chart" uri="{C3380CC4-5D6E-409C-BE32-E72D297353CC}">
              <c16:uniqueId val="{00000000-457D-4DA4-8C45-3753058B74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57D-4DA4-8C45-3753058B74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45.39</c:v>
                </c:pt>
                <c:pt idx="1">
                  <c:v>47.02</c:v>
                </c:pt>
                <c:pt idx="2">
                  <c:v>47.89</c:v>
                </c:pt>
                <c:pt idx="3">
                  <c:v>49.55</c:v>
                </c:pt>
                <c:pt idx="4">
                  <c:v>49.63</c:v>
                </c:pt>
              </c:numCache>
            </c:numRef>
          </c:val>
          <c:extLst>
            <c:ext xmlns:c16="http://schemas.microsoft.com/office/drawing/2014/chart" uri="{C3380CC4-5D6E-409C-BE32-E72D297353CC}">
              <c16:uniqueId val="{00000000-4810-4EEE-B494-A57A216E82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810-4EEE-B494-A57A216E82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24.16</c:v>
                </c:pt>
                <c:pt idx="1">
                  <c:v>27.09</c:v>
                </c:pt>
                <c:pt idx="2">
                  <c:v>27.82</c:v>
                </c:pt>
                <c:pt idx="3">
                  <c:v>29.98</c:v>
                </c:pt>
                <c:pt idx="4">
                  <c:v>31.29</c:v>
                </c:pt>
              </c:numCache>
            </c:numRef>
          </c:val>
          <c:extLst>
            <c:ext xmlns:c16="http://schemas.microsoft.com/office/drawing/2014/chart" uri="{C3380CC4-5D6E-409C-BE32-E72D297353CC}">
              <c16:uniqueId val="{00000000-FB68-4570-9398-6C58618B11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B68-4570-9398-6C58618B11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11-40D4-AA2E-20BB88DA1F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211-40D4-AA2E-20BB88DA1F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292</c:v>
                </c:pt>
                <c:pt idx="1">
                  <c:v>268.8</c:v>
                </c:pt>
                <c:pt idx="2">
                  <c:v>345.19</c:v>
                </c:pt>
                <c:pt idx="3">
                  <c:v>350.2</c:v>
                </c:pt>
                <c:pt idx="4">
                  <c:v>405.64</c:v>
                </c:pt>
              </c:numCache>
            </c:numRef>
          </c:val>
          <c:extLst>
            <c:ext xmlns:c16="http://schemas.microsoft.com/office/drawing/2014/chart" uri="{C3380CC4-5D6E-409C-BE32-E72D297353CC}">
              <c16:uniqueId val="{00000000-D807-417E-966E-E2FAE8EFDD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807-417E-966E-E2FAE8EFDD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247.56</c:v>
                </c:pt>
                <c:pt idx="1">
                  <c:v>245.25</c:v>
                </c:pt>
                <c:pt idx="2">
                  <c:v>233.32</c:v>
                </c:pt>
                <c:pt idx="3">
                  <c:v>228.1</c:v>
                </c:pt>
                <c:pt idx="4">
                  <c:v>224.2</c:v>
                </c:pt>
              </c:numCache>
            </c:numRef>
          </c:val>
          <c:extLst>
            <c:ext xmlns:c16="http://schemas.microsoft.com/office/drawing/2014/chart" uri="{C3380CC4-5D6E-409C-BE32-E72D297353CC}">
              <c16:uniqueId val="{00000000-2352-4A49-90FA-F11AEDCB07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352-4A49-90FA-F11AEDCB07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107.93</c:v>
                </c:pt>
                <c:pt idx="1">
                  <c:v>113.14</c:v>
                </c:pt>
                <c:pt idx="2">
                  <c:v>113.86</c:v>
                </c:pt>
                <c:pt idx="3">
                  <c:v>110.49</c:v>
                </c:pt>
                <c:pt idx="4">
                  <c:v>84.89</c:v>
                </c:pt>
              </c:numCache>
            </c:numRef>
          </c:val>
          <c:extLst>
            <c:ext xmlns:c16="http://schemas.microsoft.com/office/drawing/2014/chart" uri="{C3380CC4-5D6E-409C-BE32-E72D297353CC}">
              <c16:uniqueId val="{00000000-B665-4CE7-846D-E5A657DFBE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665-4CE7-846D-E5A657DFBE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184.66</c:v>
                </c:pt>
                <c:pt idx="1">
                  <c:v>176.49</c:v>
                </c:pt>
                <c:pt idx="2">
                  <c:v>175.38</c:v>
                </c:pt>
                <c:pt idx="3">
                  <c:v>180.08</c:v>
                </c:pt>
                <c:pt idx="4">
                  <c:v>232</c:v>
                </c:pt>
              </c:numCache>
            </c:numRef>
          </c:val>
          <c:extLst>
            <c:ext xmlns:c16="http://schemas.microsoft.com/office/drawing/2014/chart" uri="{C3380CC4-5D6E-409C-BE32-E72D297353CC}">
              <c16:uniqueId val="{00000000-E952-43EF-82DA-944DCB1E90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952-43EF-82DA-944DCB1E90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泉南市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62220</v>
      </c>
      <c r="AM8" s="70"/>
      <c r="AN8" s="70"/>
      <c r="AO8" s="70"/>
      <c r="AP8" s="70"/>
      <c r="AQ8" s="70"/>
      <c r="AR8" s="70"/>
      <c r="AS8" s="70"/>
      <c r="AT8" s="66">
        <f>データ!$S$6</f>
        <v>48.98</v>
      </c>
      <c r="AU8" s="67"/>
      <c r="AV8" s="67"/>
      <c r="AW8" s="67"/>
      <c r="AX8" s="67"/>
      <c r="AY8" s="67"/>
      <c r="AZ8" s="67"/>
      <c r="BA8" s="67"/>
      <c r="BB8" s="69">
        <f>データ!$T$6</f>
        <v>1270.31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73.67</v>
      </c>
      <c r="J10" s="67"/>
      <c r="K10" s="67"/>
      <c r="L10" s="67"/>
      <c r="M10" s="67"/>
      <c r="N10" s="67"/>
      <c r="O10" s="68"/>
      <c r="P10" s="69">
        <f>データ!$P$6</f>
        <v>99.42</v>
      </c>
      <c r="Q10" s="69"/>
      <c r="R10" s="69"/>
      <c r="S10" s="69"/>
      <c r="T10" s="69"/>
      <c r="U10" s="69"/>
      <c r="V10" s="69"/>
      <c r="W10" s="70">
        <f>データ!$Q$6</f>
        <v>3146</v>
      </c>
      <c r="X10" s="70"/>
      <c r="Y10" s="70"/>
      <c r="Z10" s="70"/>
      <c r="AA10" s="70"/>
      <c r="AB10" s="70"/>
      <c r="AC10" s="70"/>
      <c r="AD10" s="2"/>
      <c r="AE10" s="2"/>
      <c r="AF10" s="2"/>
      <c r="AG10" s="2"/>
      <c r="AH10" s="4"/>
      <c r="AI10" s="4"/>
      <c r="AJ10" s="4"/>
      <c r="AK10" s="4"/>
      <c r="AL10" s="70">
        <f>データ!$U$6</f>
        <v>61627</v>
      </c>
      <c r="AM10" s="70"/>
      <c r="AN10" s="70"/>
      <c r="AO10" s="70"/>
      <c r="AP10" s="70"/>
      <c r="AQ10" s="70"/>
      <c r="AR10" s="70"/>
      <c r="AS10" s="70"/>
      <c r="AT10" s="66">
        <f>データ!$V$6</f>
        <v>19.93</v>
      </c>
      <c r="AU10" s="67"/>
      <c r="AV10" s="67"/>
      <c r="AW10" s="67"/>
      <c r="AX10" s="67"/>
      <c r="AY10" s="67"/>
      <c r="AZ10" s="67"/>
      <c r="BA10" s="67"/>
      <c r="BB10" s="69">
        <f>データ!$W$6</f>
        <v>3092.17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O/z7uaqUf2CfD7LhCEHc+b1y7djnzCINu6P9btREQHU13h9pFcLHqJnyL1Av7SxVWKGWZQtZeYByyDn5RP1gg==" saltValue="QnixGP6H3RSBIYFX2Nxw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272281</v>
      </c>
      <c r="D6" s="34">
        <f t="shared" si="3"/>
        <v>46</v>
      </c>
      <c r="E6" s="34">
        <f t="shared" si="3"/>
        <v>1</v>
      </c>
      <c r="F6" s="34">
        <f t="shared" si="3"/>
        <v>0</v>
      </c>
      <c r="G6" s="34">
        <f t="shared" si="3"/>
        <v>1</v>
      </c>
      <c r="H6" s="34" t="str">
        <f t="shared" si="3"/>
        <v>大阪府　泉南市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73.67</v>
      </c>
      <c r="P6" s="35">
        <f t="shared" si="3"/>
        <v>99.42</v>
      </c>
      <c r="Q6" s="35">
        <f t="shared" si="3"/>
        <v>3146</v>
      </c>
      <c r="R6" s="35">
        <f t="shared" si="3"/>
        <v>62220</v>
      </c>
      <c r="S6" s="35">
        <f t="shared" si="3"/>
        <v>48.98</v>
      </c>
      <c r="T6" s="35">
        <f t="shared" si="3"/>
        <v>1270.31</v>
      </c>
      <c r="U6" s="35">
        <f t="shared" si="3"/>
        <v>61627</v>
      </c>
      <c r="V6" s="35">
        <f t="shared" si="3"/>
        <v>19.93</v>
      </c>
      <c r="W6" s="35">
        <f t="shared" si="3"/>
        <v>3092.17</v>
      </c>
      <c r="X6" s="36">
        <f>IF(X7="",NA(),X7)</f>
        <v>110.72</v>
      </c>
      <c r="Y6" s="36">
        <f t="shared" ref="Y6:AG6" si="4">IF(Y7="",NA(),Y7)</f>
        <v>115.3</v>
      </c>
      <c r="Z6" s="36">
        <f t="shared" si="4"/>
        <v>115.43</v>
      </c>
      <c r="AA6" s="36">
        <f t="shared" si="4"/>
        <v>113.14</v>
      </c>
      <c r="AB6" s="36">
        <f t="shared" si="4"/>
        <v>90.37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292</v>
      </c>
      <c r="AU6" s="36">
        <f t="shared" ref="AU6:BC6" si="6">IF(AU7="",NA(),AU7)</f>
        <v>268.8</v>
      </c>
      <c r="AV6" s="36">
        <f t="shared" si="6"/>
        <v>345.19</v>
      </c>
      <c r="AW6" s="36">
        <f t="shared" si="6"/>
        <v>350.2</v>
      </c>
      <c r="AX6" s="36">
        <f t="shared" si="6"/>
        <v>405.64</v>
      </c>
      <c r="AY6" s="36">
        <f t="shared" si="6"/>
        <v>335.95</v>
      </c>
      <c r="AZ6" s="36">
        <f t="shared" si="6"/>
        <v>346.59</v>
      </c>
      <c r="BA6" s="36">
        <f t="shared" si="6"/>
        <v>357.82</v>
      </c>
      <c r="BB6" s="36">
        <f t="shared" si="6"/>
        <v>355.5</v>
      </c>
      <c r="BC6" s="36">
        <f t="shared" si="6"/>
        <v>349.83</v>
      </c>
      <c r="BD6" s="35" t="str">
        <f>IF(BD7="","",IF(BD7="-","【-】","【"&amp;SUBSTITUTE(TEXT(BD7,"#,##0.00"),"-","△")&amp;"】"))</f>
        <v>【261.93】</v>
      </c>
      <c r="BE6" s="36">
        <f>IF(BE7="",NA(),BE7)</f>
        <v>247.56</v>
      </c>
      <c r="BF6" s="36">
        <f t="shared" ref="BF6:BN6" si="7">IF(BF7="",NA(),BF7)</f>
        <v>245.25</v>
      </c>
      <c r="BG6" s="36">
        <f t="shared" si="7"/>
        <v>233.32</v>
      </c>
      <c r="BH6" s="36">
        <f t="shared" si="7"/>
        <v>228.1</v>
      </c>
      <c r="BI6" s="36">
        <f t="shared" si="7"/>
        <v>224.2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107.93</v>
      </c>
      <c r="BQ6" s="36">
        <f t="shared" ref="BQ6:BY6" si="8">IF(BQ7="",NA(),BQ7)</f>
        <v>113.14</v>
      </c>
      <c r="BR6" s="36">
        <f t="shared" si="8"/>
        <v>113.86</v>
      </c>
      <c r="BS6" s="36">
        <f t="shared" si="8"/>
        <v>110.49</v>
      </c>
      <c r="BT6" s="36">
        <f t="shared" si="8"/>
        <v>84.89</v>
      </c>
      <c r="BU6" s="36">
        <f t="shared" si="8"/>
        <v>105.21</v>
      </c>
      <c r="BV6" s="36">
        <f t="shared" si="8"/>
        <v>105.71</v>
      </c>
      <c r="BW6" s="36">
        <f t="shared" si="8"/>
        <v>106.01</v>
      </c>
      <c r="BX6" s="36">
        <f t="shared" si="8"/>
        <v>104.57</v>
      </c>
      <c r="BY6" s="36">
        <f t="shared" si="8"/>
        <v>103.54</v>
      </c>
      <c r="BZ6" s="35" t="str">
        <f>IF(BZ7="","",IF(BZ7="-","【-】","【"&amp;SUBSTITUTE(TEXT(BZ7,"#,##0.00"),"-","△")&amp;"】"))</f>
        <v>【103.91】</v>
      </c>
      <c r="CA6" s="36">
        <f>IF(CA7="",NA(),CA7)</f>
        <v>184.66</v>
      </c>
      <c r="CB6" s="36">
        <f t="shared" ref="CB6:CJ6" si="9">IF(CB7="",NA(),CB7)</f>
        <v>176.49</v>
      </c>
      <c r="CC6" s="36">
        <f t="shared" si="9"/>
        <v>175.38</v>
      </c>
      <c r="CD6" s="36">
        <f t="shared" si="9"/>
        <v>180.08</v>
      </c>
      <c r="CE6" s="36">
        <f t="shared" si="9"/>
        <v>232</v>
      </c>
      <c r="CF6" s="36">
        <f t="shared" si="9"/>
        <v>162.59</v>
      </c>
      <c r="CG6" s="36">
        <f t="shared" si="9"/>
        <v>162.15</v>
      </c>
      <c r="CH6" s="36">
        <f t="shared" si="9"/>
        <v>162.24</v>
      </c>
      <c r="CI6" s="36">
        <f t="shared" si="9"/>
        <v>165.47</v>
      </c>
      <c r="CJ6" s="36">
        <f t="shared" si="9"/>
        <v>167.46</v>
      </c>
      <c r="CK6" s="35" t="str">
        <f>IF(CK7="","",IF(CK7="-","【-】","【"&amp;SUBSTITUTE(TEXT(CK7,"#,##0.00"),"-","△")&amp;"】"))</f>
        <v>【167.11】</v>
      </c>
      <c r="CL6" s="36">
        <f>IF(CL7="",NA(),CL7)</f>
        <v>62.08</v>
      </c>
      <c r="CM6" s="36">
        <f t="shared" ref="CM6:CU6" si="10">IF(CM7="",NA(),CM7)</f>
        <v>62.05</v>
      </c>
      <c r="CN6" s="36">
        <f t="shared" si="10"/>
        <v>52.84</v>
      </c>
      <c r="CO6" s="36">
        <f t="shared" si="10"/>
        <v>51.98</v>
      </c>
      <c r="CP6" s="36">
        <f t="shared" si="10"/>
        <v>51.24</v>
      </c>
      <c r="CQ6" s="36">
        <f t="shared" si="10"/>
        <v>59.17</v>
      </c>
      <c r="CR6" s="36">
        <f t="shared" si="10"/>
        <v>59.34</v>
      </c>
      <c r="CS6" s="36">
        <f t="shared" si="10"/>
        <v>59.11</v>
      </c>
      <c r="CT6" s="36">
        <f t="shared" si="10"/>
        <v>59.74</v>
      </c>
      <c r="CU6" s="36">
        <f t="shared" si="10"/>
        <v>59.46</v>
      </c>
      <c r="CV6" s="35" t="str">
        <f>IF(CV7="","",IF(CV7="-","【-】","【"&amp;SUBSTITUTE(TEXT(CV7,"#,##0.00"),"-","△")&amp;"】"))</f>
        <v>【60.27】</v>
      </c>
      <c r="CW6" s="36">
        <f>IF(CW7="",NA(),CW7)</f>
        <v>89.89</v>
      </c>
      <c r="CX6" s="36">
        <f t="shared" ref="CX6:DF6" si="11">IF(CX7="",NA(),CX7)</f>
        <v>89.37</v>
      </c>
      <c r="CY6" s="36">
        <f t="shared" si="11"/>
        <v>90.56</v>
      </c>
      <c r="CZ6" s="36">
        <f t="shared" si="11"/>
        <v>91.27</v>
      </c>
      <c r="DA6" s="36">
        <f t="shared" si="11"/>
        <v>91.69</v>
      </c>
      <c r="DB6" s="36">
        <f t="shared" si="11"/>
        <v>87.6</v>
      </c>
      <c r="DC6" s="36">
        <f t="shared" si="11"/>
        <v>87.74</v>
      </c>
      <c r="DD6" s="36">
        <f t="shared" si="11"/>
        <v>87.91</v>
      </c>
      <c r="DE6" s="36">
        <f t="shared" si="11"/>
        <v>87.28</v>
      </c>
      <c r="DF6" s="36">
        <f t="shared" si="11"/>
        <v>87.41</v>
      </c>
      <c r="DG6" s="35" t="str">
        <f>IF(DG7="","",IF(DG7="-","【-】","【"&amp;SUBSTITUTE(TEXT(DG7,"#,##0.00"),"-","△")&amp;"】"))</f>
        <v>【89.92】</v>
      </c>
      <c r="DH6" s="36">
        <f>IF(DH7="",NA(),DH7)</f>
        <v>45.39</v>
      </c>
      <c r="DI6" s="36">
        <f t="shared" ref="DI6:DQ6" si="12">IF(DI7="",NA(),DI7)</f>
        <v>47.02</v>
      </c>
      <c r="DJ6" s="36">
        <f t="shared" si="12"/>
        <v>47.89</v>
      </c>
      <c r="DK6" s="36">
        <f t="shared" si="12"/>
        <v>49.55</v>
      </c>
      <c r="DL6" s="36">
        <f t="shared" si="12"/>
        <v>49.63</v>
      </c>
      <c r="DM6" s="36">
        <f t="shared" si="12"/>
        <v>45.25</v>
      </c>
      <c r="DN6" s="36">
        <f t="shared" si="12"/>
        <v>46.27</v>
      </c>
      <c r="DO6" s="36">
        <f t="shared" si="12"/>
        <v>46.88</v>
      </c>
      <c r="DP6" s="36">
        <f t="shared" si="12"/>
        <v>46.94</v>
      </c>
      <c r="DQ6" s="36">
        <f t="shared" si="12"/>
        <v>47.62</v>
      </c>
      <c r="DR6" s="35" t="str">
        <f>IF(DR7="","",IF(DR7="-","【-】","【"&amp;SUBSTITUTE(TEXT(DR7,"#,##0.00"),"-","△")&amp;"】"))</f>
        <v>【48.85】</v>
      </c>
      <c r="DS6" s="36">
        <f>IF(DS7="",NA(),DS7)</f>
        <v>24.16</v>
      </c>
      <c r="DT6" s="36">
        <f t="shared" ref="DT6:EB6" si="13">IF(DT7="",NA(),DT7)</f>
        <v>27.09</v>
      </c>
      <c r="DU6" s="36">
        <f t="shared" si="13"/>
        <v>27.82</v>
      </c>
      <c r="DV6" s="36">
        <f t="shared" si="13"/>
        <v>29.98</v>
      </c>
      <c r="DW6" s="36">
        <f t="shared" si="13"/>
        <v>31.29</v>
      </c>
      <c r="DX6" s="36">
        <f t="shared" si="13"/>
        <v>10.71</v>
      </c>
      <c r="DY6" s="36">
        <f t="shared" si="13"/>
        <v>10.93</v>
      </c>
      <c r="DZ6" s="36">
        <f t="shared" si="13"/>
        <v>13.39</v>
      </c>
      <c r="EA6" s="36">
        <f t="shared" si="13"/>
        <v>14.48</v>
      </c>
      <c r="EB6" s="36">
        <f t="shared" si="13"/>
        <v>16.27</v>
      </c>
      <c r="EC6" s="35" t="str">
        <f>IF(EC7="","",IF(EC7="-","【-】","【"&amp;SUBSTITUTE(TEXT(EC7,"#,##0.00"),"-","△")&amp;"】"))</f>
        <v>【17.80】</v>
      </c>
      <c r="ED6" s="36">
        <f>IF(ED7="",NA(),ED7)</f>
        <v>0.76</v>
      </c>
      <c r="EE6" s="36">
        <f t="shared" ref="EE6:EM6" si="14">IF(EE7="",NA(),EE7)</f>
        <v>0.2</v>
      </c>
      <c r="EF6" s="36">
        <f t="shared" si="14"/>
        <v>0.52</v>
      </c>
      <c r="EG6" s="36">
        <f t="shared" si="14"/>
        <v>0.46</v>
      </c>
      <c r="EH6" s="36">
        <f t="shared" si="14"/>
        <v>0.25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272281</v>
      </c>
      <c r="D7" s="38">
        <v>46</v>
      </c>
      <c r="E7" s="38">
        <v>1</v>
      </c>
      <c r="F7" s="38">
        <v>0</v>
      </c>
      <c r="G7" s="38">
        <v>1</v>
      </c>
      <c r="H7" s="38" t="s">
        <v>93</v>
      </c>
      <c r="I7" s="38" t="s">
        <v>94</v>
      </c>
      <c r="J7" s="38" t="s">
        <v>95</v>
      </c>
      <c r="K7" s="38" t="s">
        <v>96</v>
      </c>
      <c r="L7" s="38" t="s">
        <v>97</v>
      </c>
      <c r="M7" s="38" t="s">
        <v>98</v>
      </c>
      <c r="N7" s="39" t="s">
        <v>99</v>
      </c>
      <c r="O7" s="39">
        <v>73.67</v>
      </c>
      <c r="P7" s="39">
        <v>99.42</v>
      </c>
      <c r="Q7" s="39">
        <v>3146</v>
      </c>
      <c r="R7" s="39">
        <v>62220</v>
      </c>
      <c r="S7" s="39">
        <v>48.98</v>
      </c>
      <c r="T7" s="39">
        <v>1270.31</v>
      </c>
      <c r="U7" s="39">
        <v>61627</v>
      </c>
      <c r="V7" s="39">
        <v>19.93</v>
      </c>
      <c r="W7" s="39">
        <v>3092.17</v>
      </c>
      <c r="X7" s="39">
        <v>110.72</v>
      </c>
      <c r="Y7" s="39">
        <v>115.3</v>
      </c>
      <c r="Z7" s="39">
        <v>115.43</v>
      </c>
      <c r="AA7" s="39">
        <v>113.14</v>
      </c>
      <c r="AB7" s="39">
        <v>90.37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292</v>
      </c>
      <c r="AU7" s="39">
        <v>268.8</v>
      </c>
      <c r="AV7" s="39">
        <v>345.19</v>
      </c>
      <c r="AW7" s="39">
        <v>350.2</v>
      </c>
      <c r="AX7" s="39">
        <v>405.64</v>
      </c>
      <c r="AY7" s="39">
        <v>335.95</v>
      </c>
      <c r="AZ7" s="39">
        <v>346.59</v>
      </c>
      <c r="BA7" s="39">
        <v>357.82</v>
      </c>
      <c r="BB7" s="39">
        <v>355.5</v>
      </c>
      <c r="BC7" s="39">
        <v>349.83</v>
      </c>
      <c r="BD7" s="39">
        <v>261.93</v>
      </c>
      <c r="BE7" s="39">
        <v>247.56</v>
      </c>
      <c r="BF7" s="39">
        <v>245.25</v>
      </c>
      <c r="BG7" s="39">
        <v>233.32</v>
      </c>
      <c r="BH7" s="39">
        <v>228.1</v>
      </c>
      <c r="BI7" s="39">
        <v>224.2</v>
      </c>
      <c r="BJ7" s="39">
        <v>319.82</v>
      </c>
      <c r="BK7" s="39">
        <v>312.02999999999997</v>
      </c>
      <c r="BL7" s="39">
        <v>307.45999999999998</v>
      </c>
      <c r="BM7" s="39">
        <v>312.58</v>
      </c>
      <c r="BN7" s="39">
        <v>314.87</v>
      </c>
      <c r="BO7" s="39">
        <v>270.45999999999998</v>
      </c>
      <c r="BP7" s="39">
        <v>107.93</v>
      </c>
      <c r="BQ7" s="39">
        <v>113.14</v>
      </c>
      <c r="BR7" s="39">
        <v>113.86</v>
      </c>
      <c r="BS7" s="39">
        <v>110.49</v>
      </c>
      <c r="BT7" s="39">
        <v>84.89</v>
      </c>
      <c r="BU7" s="39">
        <v>105.21</v>
      </c>
      <c r="BV7" s="39">
        <v>105.71</v>
      </c>
      <c r="BW7" s="39">
        <v>106.01</v>
      </c>
      <c r="BX7" s="39">
        <v>104.57</v>
      </c>
      <c r="BY7" s="39">
        <v>103.54</v>
      </c>
      <c r="BZ7" s="39">
        <v>103.91</v>
      </c>
      <c r="CA7" s="39">
        <v>184.66</v>
      </c>
      <c r="CB7" s="39">
        <v>176.49</v>
      </c>
      <c r="CC7" s="39">
        <v>175.38</v>
      </c>
      <c r="CD7" s="39">
        <v>180.08</v>
      </c>
      <c r="CE7" s="39">
        <v>232</v>
      </c>
      <c r="CF7" s="39">
        <v>162.59</v>
      </c>
      <c r="CG7" s="39">
        <v>162.15</v>
      </c>
      <c r="CH7" s="39">
        <v>162.24</v>
      </c>
      <c r="CI7" s="39">
        <v>165.47</v>
      </c>
      <c r="CJ7" s="39">
        <v>167.46</v>
      </c>
      <c r="CK7" s="39">
        <v>167.11</v>
      </c>
      <c r="CL7" s="39">
        <v>62.08</v>
      </c>
      <c r="CM7" s="39">
        <v>62.05</v>
      </c>
      <c r="CN7" s="39">
        <v>52.84</v>
      </c>
      <c r="CO7" s="39">
        <v>51.98</v>
      </c>
      <c r="CP7" s="39">
        <v>51.24</v>
      </c>
      <c r="CQ7" s="39">
        <v>59.17</v>
      </c>
      <c r="CR7" s="39">
        <v>59.34</v>
      </c>
      <c r="CS7" s="39">
        <v>59.11</v>
      </c>
      <c r="CT7" s="39">
        <v>59.74</v>
      </c>
      <c r="CU7" s="39">
        <v>59.46</v>
      </c>
      <c r="CV7" s="39">
        <v>60.27</v>
      </c>
      <c r="CW7" s="39">
        <v>89.89</v>
      </c>
      <c r="CX7" s="39">
        <v>89.37</v>
      </c>
      <c r="CY7" s="39">
        <v>90.56</v>
      </c>
      <c r="CZ7" s="39">
        <v>91.27</v>
      </c>
      <c r="DA7" s="39">
        <v>91.69</v>
      </c>
      <c r="DB7" s="39">
        <v>87.6</v>
      </c>
      <c r="DC7" s="39">
        <v>87.74</v>
      </c>
      <c r="DD7" s="39">
        <v>87.91</v>
      </c>
      <c r="DE7" s="39">
        <v>87.28</v>
      </c>
      <c r="DF7" s="39">
        <v>87.41</v>
      </c>
      <c r="DG7" s="39">
        <v>89.92</v>
      </c>
      <c r="DH7" s="39">
        <v>45.39</v>
      </c>
      <c r="DI7" s="39">
        <v>47.02</v>
      </c>
      <c r="DJ7" s="39">
        <v>47.89</v>
      </c>
      <c r="DK7" s="39">
        <v>49.55</v>
      </c>
      <c r="DL7" s="39">
        <v>49.63</v>
      </c>
      <c r="DM7" s="39">
        <v>45.25</v>
      </c>
      <c r="DN7" s="39">
        <v>46.27</v>
      </c>
      <c r="DO7" s="39">
        <v>46.88</v>
      </c>
      <c r="DP7" s="39">
        <v>46.94</v>
      </c>
      <c r="DQ7" s="39">
        <v>47.62</v>
      </c>
      <c r="DR7" s="39">
        <v>48.85</v>
      </c>
      <c r="DS7" s="39">
        <v>24.16</v>
      </c>
      <c r="DT7" s="39">
        <v>27.09</v>
      </c>
      <c r="DU7" s="39">
        <v>27.82</v>
      </c>
      <c r="DV7" s="39">
        <v>29.98</v>
      </c>
      <c r="DW7" s="39">
        <v>31.29</v>
      </c>
      <c r="DX7" s="39">
        <v>10.71</v>
      </c>
      <c r="DY7" s="39">
        <v>10.93</v>
      </c>
      <c r="DZ7" s="39">
        <v>13.39</v>
      </c>
      <c r="EA7" s="39">
        <v>14.48</v>
      </c>
      <c r="EB7" s="39">
        <v>16.27</v>
      </c>
      <c r="EC7" s="39">
        <v>17.8</v>
      </c>
      <c r="ED7" s="39">
        <v>0.76</v>
      </c>
      <c r="EE7" s="39">
        <v>0.2</v>
      </c>
      <c r="EF7" s="39">
        <v>0.52</v>
      </c>
      <c r="EG7" s="39">
        <v>0.46</v>
      </c>
      <c r="EH7" s="39">
        <v>0.25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2020-02-21T04:05:38Z</cp:lastPrinted>
  <dcterms:created xsi:type="dcterms:W3CDTF">2019-12-05T04:21:18Z</dcterms:created>
  <dcterms:modified xsi:type="dcterms:W3CDTF">2020-02-21T04:05:59Z</dcterms:modified>
  <cp:category/>
</cp:coreProperties>
</file>