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0和泉市\"/>
    </mc:Choice>
  </mc:AlternateContent>
  <workbookProtection workbookAlgorithmName="SHA-512" workbookHashValue="ih4pIaWacyRPmCDch6YTnVPQky+LGG2u9Ex9rSVwOBY87vjhFc2k2TxiszSMF5R5wLUs65LLVhD+fHXJYozoZw==" workbookSaltValue="aJJGfwBg2VygtzAPBOPc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I10" i="4"/>
  <c r="AL8" i="4"/>
  <c r="P8" i="4"/>
  <c r="E10" i="5" l="1"/>
  <c r="B10" i="5"/>
  <c r="F10" i="5"/>
  <c r="C10" i="5"/>
</calcChain>
</file>

<file path=xl/sharedStrings.xml><?xml version="1.0" encoding="utf-8"?>
<sst xmlns="http://schemas.openxmlformats.org/spreadsheetml/2006/main" count="258" uniqueCount="114">
  <si>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</si>
  <si>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</si>
  <si>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</si>
  <si>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</si>
  <si>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</si>
  <si>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</si>
  <si>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</si>
  <si>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</si>
  <si>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</si>
  <si>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</si>
  <si>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</si>
  <si>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</si>
  <si>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</si>
  <si>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</si>
  <si>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</si>
  <si>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</si>
  <si>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</si>
  <si>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</si>
  <si>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</si>
  <si>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</si>
  <si>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</si>
  <si>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</si>
  <si>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</si>
  <si>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</si>
  <si>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</si>
  <si>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</si>
  <si>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</si>
  <si>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</si>
  <si>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</si>
  <si>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</si>
  <si>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</si>
  <si>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</si>
  <si>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</si>
  <si>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</si>
  <si>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</si>
  <si>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</si>
  <si>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</si>
  <si>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</si>
  <si>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</si>
  <si>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</si>
  <si>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</si>
  <si>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</si>
  <si>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</si>
  <si>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</si>
  <si>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</si>
  <si>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</si>
  <si>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</si>
  <si>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</si>
  <si>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</si>
  <si>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</si>
  <si>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</si>
  <si>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</si>
  <si>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</si>
  <si>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</si>
  <si>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</si>
  <si>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</si>
  <si>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</si>
  <si>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</si>
  <si>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</si>
  <si>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</si>
  <si>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</si>
  <si>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</si>
  <si>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</si>
  <si>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</si>
  <si>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</si>
  <si>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</si>
  <si>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</si>
  <si>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</si>
  <si>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</si>
  <si>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</si>
  <si>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</si>
  <si>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</si>
  <si>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</si>
  <si>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</si>
  <si>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</si>
  <si>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</si>
  <si>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</si>
  <si>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</si>
  <si>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</si>
  <si>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</si>
  <si>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</si>
  <si>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</si>
  <si>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</si>
  <si>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</si>
  <si>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</si>
  <si>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</si>
  <si>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</si>
  <si>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</si>
  <si>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</si>
  <si>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</si>
  <si>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</si>
  <si>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</si>
  <si>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</si>
  <si>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</si>
  <si>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</si>
  <si>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</si>
  <si>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</si>
  <si>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</si>
  <si>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</si>
  <si>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</si>
  <si>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</si>
  <si>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</si>
  <si>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</si>
  <si>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</si>
  <si>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</si>
  <si>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</si>
  <si>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</si>
  <si>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</si>
  <si>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</si>
  <si>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</si>
  <si>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</si>
  <si>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浄化槽事業は平成27年度より開始した事業のため、対策が必要な老朽化施設はありません。</t>
    <phoneticPr fontId="4"/>
  </si>
  <si>
    <t>　浄化槽事業は平成27年度より開始した事業のため、平成26年度以前の数値は計上していません。
　④企業債残高対事業規模比率は平成29年度と比較して改善していますが、類似団体平均値(以下、平均値)より高くなっています。
　⑤経費回収率は平成29年度と比較して改善していますが、平均値より低くなっています。
　上記④及び⑤が平均値より悪い要因は、合併処理浄化槽の設置基数の実績が当初の想定より少ないことがあげられます。
　また、上記④及び⑤が平成29年度と比較して改善した要因は、合併処理浄化槽の管理基数が増加したことに伴い使用料収入が増加したことがあげられます。
　⑥汚水処理原価は平成27年度には浄化槽の人槽に応じて想定水量で計上しましたが、浄化槽の人槽により定額で浄化槽使用料を徴収しており実水量の把握が困難なことから、平成28年度以降は水量を不明として計上しています。</t>
    <rPh sb="73" eb="75">
      <t>カイゼン</t>
    </rPh>
    <rPh sb="215" eb="216">
      <t>オヨ</t>
    </rPh>
    <rPh sb="258" eb="259">
      <t>トモナ</t>
    </rPh>
    <rPh sb="367" eb="369">
      <t>イコウ</t>
    </rPh>
    <phoneticPr fontId="4"/>
  </si>
  <si>
    <t>　浄化槽事業は公共下水道事業の計画区域外における生活排水対策として平成27年度より開始した事業です。使用料収入の増加を目指し対象住民に合併処理浄化槽の設置を促します。
　また、令和2年度までに経営戦略を策定予定です。</t>
    <rPh sb="88" eb="90">
      <t>レイワ</t>
    </rPh>
    <rPh sb="91" eb="92">
      <t>ネン</t>
    </rPh>
    <rPh sb="92" eb="93">
      <t>ド</t>
    </rPh>
    <rPh sb="96" eb="98">
      <t>ケイエイ</t>
    </rPh>
    <rPh sb="98" eb="100">
      <t>センリャク</t>
    </rPh>
    <rPh sb="101" eb="103">
      <t>サクテイ</t>
    </rPh>
    <rPh sb="103" eb="10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</si>
</sst>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A-49E9-99C6-FCCEBA2FF289}"/>
            </c:ext>
          </c:extLst>
        </c:ser>
        <c:dLbls>
          <c:showLegendKey val="0"/>
          <c:showVal val="0"/>
          <c:showCatName val="0"/>
          <c:showSerName val="0"/>
          <c:showPercent val="0"/>
          <c:showBubbleSize val="0"/>
        </c:dLbls>
        <c:gapWidth val="150"/>
        <c:axId val="66688512"/>
        <c:axId val="666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BA-49E9-99C6-FCCEBA2FF289}"/>
            </c:ext>
          </c:extLst>
        </c:ser>
        <c:dLbls>
          <c:showLegendKey val="0"/>
          <c:showVal val="0"/>
          <c:showCatName val="0"/>
          <c:showSerName val="0"/>
          <c:showPercent val="0"/>
          <c:showBubbleSize val="0"/>
        </c:dLbls>
        <c:marker val="1"/>
        <c:smooth val="0"/>
        <c:axId val="66688512"/>
        <c:axId val="66690432"/>
      </c:lineChart>
      <c:dateAx>
        <c:axId val="66688512"/>
        <c:scaling>
          <c:orientation val="minMax"/>
        </c:scaling>
        <c:delete val="1"/>
        <c:axPos val="b"/>
        <c:numFmt formatCode="ge" sourceLinked="1"/>
        <c:majorTickMark val="none"/>
        <c:minorTickMark val="none"/>
        <c:tickLblPos val="none"/>
        <c:crossAx val="66690432"/>
        <c:crosses val="autoZero"/>
        <c:auto val="1"/>
        <c:lblOffset val="100"/>
        <c:baseTimeUnit val="years"/>
      </c:dateAx>
      <c:valAx>
        <c:axId val="666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9E-4F06-B993-2FC576AAF551}"/>
            </c:ext>
          </c:extLst>
        </c:ser>
        <c:dLbls>
          <c:showLegendKey val="0"/>
          <c:showVal val="0"/>
          <c:showCatName val="0"/>
          <c:showSerName val="0"/>
          <c:showPercent val="0"/>
          <c:showBubbleSize val="0"/>
        </c:dLbls>
        <c:gapWidth val="150"/>
        <c:axId val="76617216"/>
        <c:axId val="766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58.25</c:v>
                </c:pt>
                <c:pt idx="2">
                  <c:v>61.55</c:v>
                </c:pt>
                <c:pt idx="3">
                  <c:v>57.22</c:v>
                </c:pt>
                <c:pt idx="4">
                  <c:v>54.93</c:v>
                </c:pt>
              </c:numCache>
            </c:numRef>
          </c:val>
          <c:smooth val="0"/>
          <c:extLst>
            <c:ext xmlns:c16="http://schemas.microsoft.com/office/drawing/2014/chart" uri="{C3380CC4-5D6E-409C-BE32-E72D297353CC}">
              <c16:uniqueId val="{00000001-329E-4F06-B993-2FC576AAF551}"/>
            </c:ext>
          </c:extLst>
        </c:ser>
        <c:dLbls>
          <c:showLegendKey val="0"/>
          <c:showVal val="0"/>
          <c:showCatName val="0"/>
          <c:showSerName val="0"/>
          <c:showPercent val="0"/>
          <c:showBubbleSize val="0"/>
        </c:dLbls>
        <c:marker val="1"/>
        <c:smooth val="0"/>
        <c:axId val="76617216"/>
        <c:axId val="76619136"/>
      </c:lineChart>
      <c:dateAx>
        <c:axId val="76617216"/>
        <c:scaling>
          <c:orientation val="minMax"/>
        </c:scaling>
        <c:delete val="1"/>
        <c:axPos val="b"/>
        <c:numFmt formatCode="ge" sourceLinked="1"/>
        <c:majorTickMark val="none"/>
        <c:minorTickMark val="none"/>
        <c:tickLblPos val="none"/>
        <c:crossAx val="76619136"/>
        <c:crosses val="autoZero"/>
        <c:auto val="1"/>
        <c:lblOffset val="100"/>
        <c:baseTimeUnit val="years"/>
      </c:dateAx>
      <c:valAx>
        <c:axId val="766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86E-44EE-976F-1E23C820ED6A}"/>
            </c:ext>
          </c:extLst>
        </c:ser>
        <c:dLbls>
          <c:showLegendKey val="0"/>
          <c:showVal val="0"/>
          <c:showCatName val="0"/>
          <c:showSerName val="0"/>
          <c:showPercent val="0"/>
          <c:showBubbleSize val="0"/>
        </c:dLbls>
        <c:gapWidth val="150"/>
        <c:axId val="76674944"/>
        <c:axId val="78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86E-44EE-976F-1E23C820ED6A}"/>
            </c:ext>
          </c:extLst>
        </c:ser>
        <c:dLbls>
          <c:showLegendKey val="0"/>
          <c:showVal val="0"/>
          <c:showCatName val="0"/>
          <c:showSerName val="0"/>
          <c:showPercent val="0"/>
          <c:showBubbleSize val="0"/>
        </c:dLbls>
        <c:marker val="1"/>
        <c:smooth val="0"/>
        <c:axId val="76674944"/>
        <c:axId val="78909440"/>
      </c:lineChart>
      <c:dateAx>
        <c:axId val="76674944"/>
        <c:scaling>
          <c:orientation val="minMax"/>
        </c:scaling>
        <c:delete val="1"/>
        <c:axPos val="b"/>
        <c:numFmt formatCode="ge" sourceLinked="1"/>
        <c:majorTickMark val="none"/>
        <c:minorTickMark val="none"/>
        <c:tickLblPos val="none"/>
        <c:crossAx val="78909440"/>
        <c:crosses val="autoZero"/>
        <c:auto val="1"/>
        <c:lblOffset val="100"/>
        <c:baseTimeUnit val="years"/>
      </c:dateAx>
      <c:valAx>
        <c:axId val="789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E30-4F11-8F09-0A5A1996E601}"/>
            </c:ext>
          </c:extLst>
        </c:ser>
        <c:dLbls>
          <c:showLegendKey val="0"/>
          <c:showVal val="0"/>
          <c:showCatName val="0"/>
          <c:showSerName val="0"/>
          <c:showPercent val="0"/>
          <c:showBubbleSize val="0"/>
        </c:dLbls>
        <c:gapWidth val="150"/>
        <c:axId val="67966848"/>
        <c:axId val="679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0-4F11-8F09-0A5A1996E601}"/>
            </c:ext>
          </c:extLst>
        </c:ser>
        <c:dLbls>
          <c:showLegendKey val="0"/>
          <c:showVal val="0"/>
          <c:showCatName val="0"/>
          <c:showSerName val="0"/>
          <c:showPercent val="0"/>
          <c:showBubbleSize val="0"/>
        </c:dLbls>
        <c:marker val="1"/>
        <c:smooth val="0"/>
        <c:axId val="67966848"/>
        <c:axId val="67977216"/>
      </c:lineChart>
      <c:dateAx>
        <c:axId val="67966848"/>
        <c:scaling>
          <c:orientation val="minMax"/>
        </c:scaling>
        <c:delete val="1"/>
        <c:axPos val="b"/>
        <c:numFmt formatCode="ge" sourceLinked="1"/>
        <c:majorTickMark val="none"/>
        <c:minorTickMark val="none"/>
        <c:tickLblPos val="none"/>
        <c:crossAx val="67977216"/>
        <c:crosses val="autoZero"/>
        <c:auto val="1"/>
        <c:lblOffset val="100"/>
        <c:baseTimeUnit val="years"/>
      </c:dateAx>
      <c:valAx>
        <c:axId val="679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B-4A14-BDF6-412DEE030273}"/>
            </c:ext>
          </c:extLst>
        </c:ser>
        <c:dLbls>
          <c:showLegendKey val="0"/>
          <c:showVal val="0"/>
          <c:showCatName val="0"/>
          <c:showSerName val="0"/>
          <c:showPercent val="0"/>
          <c:showBubbleSize val="0"/>
        </c:dLbls>
        <c:gapWidth val="150"/>
        <c:axId val="68000000"/>
        <c:axId val="76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B-4A14-BDF6-412DEE030273}"/>
            </c:ext>
          </c:extLst>
        </c:ser>
        <c:dLbls>
          <c:showLegendKey val="0"/>
          <c:showVal val="0"/>
          <c:showCatName val="0"/>
          <c:showSerName val="0"/>
          <c:showPercent val="0"/>
          <c:showBubbleSize val="0"/>
        </c:dLbls>
        <c:marker val="1"/>
        <c:smooth val="0"/>
        <c:axId val="68000000"/>
        <c:axId val="76349824"/>
      </c:lineChart>
      <c:dateAx>
        <c:axId val="68000000"/>
        <c:scaling>
          <c:orientation val="minMax"/>
        </c:scaling>
        <c:delete val="1"/>
        <c:axPos val="b"/>
        <c:numFmt formatCode="ge" sourceLinked="1"/>
        <c:majorTickMark val="none"/>
        <c:minorTickMark val="none"/>
        <c:tickLblPos val="none"/>
        <c:crossAx val="76349824"/>
        <c:crosses val="autoZero"/>
        <c:auto val="1"/>
        <c:lblOffset val="100"/>
        <c:baseTimeUnit val="years"/>
      </c:dateAx>
      <c:valAx>
        <c:axId val="76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7-435B-941A-D04F6304169E}"/>
            </c:ext>
          </c:extLst>
        </c:ser>
        <c:dLbls>
          <c:showLegendKey val="0"/>
          <c:showVal val="0"/>
          <c:showCatName val="0"/>
          <c:showSerName val="0"/>
          <c:showPercent val="0"/>
          <c:showBubbleSize val="0"/>
        </c:dLbls>
        <c:gapWidth val="150"/>
        <c:axId val="76380800"/>
        <c:axId val="763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7-435B-941A-D04F6304169E}"/>
            </c:ext>
          </c:extLst>
        </c:ser>
        <c:dLbls>
          <c:showLegendKey val="0"/>
          <c:showVal val="0"/>
          <c:showCatName val="0"/>
          <c:showSerName val="0"/>
          <c:showPercent val="0"/>
          <c:showBubbleSize val="0"/>
        </c:dLbls>
        <c:marker val="1"/>
        <c:smooth val="0"/>
        <c:axId val="76380800"/>
        <c:axId val="76387072"/>
      </c:lineChart>
      <c:dateAx>
        <c:axId val="76380800"/>
        <c:scaling>
          <c:orientation val="minMax"/>
        </c:scaling>
        <c:delete val="1"/>
        <c:axPos val="b"/>
        <c:numFmt formatCode="ge" sourceLinked="1"/>
        <c:majorTickMark val="none"/>
        <c:minorTickMark val="none"/>
        <c:tickLblPos val="none"/>
        <c:crossAx val="76387072"/>
        <c:crosses val="autoZero"/>
        <c:auto val="1"/>
        <c:lblOffset val="100"/>
        <c:baseTimeUnit val="years"/>
      </c:dateAx>
      <c:valAx>
        <c:axId val="763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0-4D40-B649-8790AADDE0D1}"/>
            </c:ext>
          </c:extLst>
        </c:ser>
        <c:dLbls>
          <c:showLegendKey val="0"/>
          <c:showVal val="0"/>
          <c:showCatName val="0"/>
          <c:showSerName val="0"/>
          <c:showPercent val="0"/>
          <c:showBubbleSize val="0"/>
        </c:dLbls>
        <c:gapWidth val="150"/>
        <c:axId val="78863744"/>
        <c:axId val="7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0-4D40-B649-8790AADDE0D1}"/>
            </c:ext>
          </c:extLst>
        </c:ser>
        <c:dLbls>
          <c:showLegendKey val="0"/>
          <c:showVal val="0"/>
          <c:showCatName val="0"/>
          <c:showSerName val="0"/>
          <c:showPercent val="0"/>
          <c:showBubbleSize val="0"/>
        </c:dLbls>
        <c:marker val="1"/>
        <c:smooth val="0"/>
        <c:axId val="78863744"/>
        <c:axId val="78865920"/>
      </c:lineChart>
      <c:dateAx>
        <c:axId val="78863744"/>
        <c:scaling>
          <c:orientation val="minMax"/>
        </c:scaling>
        <c:delete val="1"/>
        <c:axPos val="b"/>
        <c:numFmt formatCode="ge" sourceLinked="1"/>
        <c:majorTickMark val="none"/>
        <c:minorTickMark val="none"/>
        <c:tickLblPos val="none"/>
        <c:crossAx val="78865920"/>
        <c:crosses val="autoZero"/>
        <c:auto val="1"/>
        <c:lblOffset val="100"/>
        <c:baseTimeUnit val="years"/>
      </c:dateAx>
      <c:valAx>
        <c:axId val="78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F-4F69-A182-2B7D287A2526}"/>
            </c:ext>
          </c:extLst>
        </c:ser>
        <c:dLbls>
          <c:showLegendKey val="0"/>
          <c:showVal val="0"/>
          <c:showCatName val="0"/>
          <c:showSerName val="0"/>
          <c:showPercent val="0"/>
          <c:showBubbleSize val="0"/>
        </c:dLbls>
        <c:gapWidth val="150"/>
        <c:axId val="78884864"/>
        <c:axId val="78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F-4F69-A182-2B7D287A2526}"/>
            </c:ext>
          </c:extLst>
        </c:ser>
        <c:dLbls>
          <c:showLegendKey val="0"/>
          <c:showVal val="0"/>
          <c:showCatName val="0"/>
          <c:showSerName val="0"/>
          <c:showPercent val="0"/>
          <c:showBubbleSize val="0"/>
        </c:dLbls>
        <c:marker val="1"/>
        <c:smooth val="0"/>
        <c:axId val="78884864"/>
        <c:axId val="78886784"/>
      </c:lineChart>
      <c:dateAx>
        <c:axId val="78884864"/>
        <c:scaling>
          <c:orientation val="minMax"/>
        </c:scaling>
        <c:delete val="1"/>
        <c:axPos val="b"/>
        <c:numFmt formatCode="ge" sourceLinked="1"/>
        <c:majorTickMark val="none"/>
        <c:minorTickMark val="none"/>
        <c:tickLblPos val="none"/>
        <c:crossAx val="78886784"/>
        <c:crosses val="autoZero"/>
        <c:auto val="1"/>
        <c:lblOffset val="100"/>
        <c:baseTimeUnit val="years"/>
      </c:dateAx>
      <c:valAx>
        <c:axId val="78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4213.4799999999996</c:v>
                </c:pt>
                <c:pt idx="2">
                  <c:v>706.65</c:v>
                </c:pt>
                <c:pt idx="3">
                  <c:v>953.54</c:v>
                </c:pt>
                <c:pt idx="4">
                  <c:v>801.56</c:v>
                </c:pt>
              </c:numCache>
            </c:numRef>
          </c:val>
          <c:extLst>
            <c:ext xmlns:c16="http://schemas.microsoft.com/office/drawing/2014/chart" uri="{C3380CC4-5D6E-409C-BE32-E72D297353CC}">
              <c16:uniqueId val="{00000000-5EA2-4769-8216-547E861DA797}"/>
            </c:ext>
          </c:extLst>
        </c:ser>
        <c:dLbls>
          <c:showLegendKey val="0"/>
          <c:showVal val="0"/>
          <c:showCatName val="0"/>
          <c:showSerName val="0"/>
          <c:showPercent val="0"/>
          <c:showBubbleSize val="0"/>
        </c:dLbls>
        <c:gapWidth val="150"/>
        <c:axId val="76460416"/>
        <c:axId val="764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392.19</c:v>
                </c:pt>
                <c:pt idx="2">
                  <c:v>413.5</c:v>
                </c:pt>
                <c:pt idx="3">
                  <c:v>407.42</c:v>
                </c:pt>
                <c:pt idx="4">
                  <c:v>386.46</c:v>
                </c:pt>
              </c:numCache>
            </c:numRef>
          </c:val>
          <c:smooth val="0"/>
          <c:extLst>
            <c:ext xmlns:c16="http://schemas.microsoft.com/office/drawing/2014/chart" uri="{C3380CC4-5D6E-409C-BE32-E72D297353CC}">
              <c16:uniqueId val="{00000001-5EA2-4769-8216-547E861DA797}"/>
            </c:ext>
          </c:extLst>
        </c:ser>
        <c:dLbls>
          <c:showLegendKey val="0"/>
          <c:showVal val="0"/>
          <c:showCatName val="0"/>
          <c:showSerName val="0"/>
          <c:showPercent val="0"/>
          <c:showBubbleSize val="0"/>
        </c:dLbls>
        <c:marker val="1"/>
        <c:smooth val="0"/>
        <c:axId val="76460416"/>
        <c:axId val="76462336"/>
      </c:lineChart>
      <c:dateAx>
        <c:axId val="76460416"/>
        <c:scaling>
          <c:orientation val="minMax"/>
        </c:scaling>
        <c:delete val="1"/>
        <c:axPos val="b"/>
        <c:numFmt formatCode="ge" sourceLinked="1"/>
        <c:majorTickMark val="none"/>
        <c:minorTickMark val="none"/>
        <c:tickLblPos val="none"/>
        <c:crossAx val="76462336"/>
        <c:crosses val="autoZero"/>
        <c:auto val="1"/>
        <c:lblOffset val="100"/>
        <c:baseTimeUnit val="years"/>
      </c:dateAx>
      <c:valAx>
        <c:axId val="764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0.66</c:v>
                </c:pt>
                <c:pt idx="2">
                  <c:v>9.82</c:v>
                </c:pt>
                <c:pt idx="3">
                  <c:v>14.66</c:v>
                </c:pt>
                <c:pt idx="4">
                  <c:v>15.04</c:v>
                </c:pt>
              </c:numCache>
            </c:numRef>
          </c:val>
          <c:extLst>
            <c:ext xmlns:c16="http://schemas.microsoft.com/office/drawing/2014/chart" uri="{C3380CC4-5D6E-409C-BE32-E72D297353CC}">
              <c16:uniqueId val="{00000000-F338-4444-AF2E-45113769428E}"/>
            </c:ext>
          </c:extLst>
        </c:ser>
        <c:dLbls>
          <c:showLegendKey val="0"/>
          <c:showVal val="0"/>
          <c:showCatName val="0"/>
          <c:showSerName val="0"/>
          <c:showPercent val="0"/>
          <c:showBubbleSize val="0"/>
        </c:dLbls>
        <c:gapWidth val="150"/>
        <c:axId val="76555008"/>
        <c:axId val="765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57.03</c:v>
                </c:pt>
                <c:pt idx="2">
                  <c:v>55.84</c:v>
                </c:pt>
                <c:pt idx="3">
                  <c:v>57.08</c:v>
                </c:pt>
                <c:pt idx="4">
                  <c:v>55.85</c:v>
                </c:pt>
              </c:numCache>
            </c:numRef>
          </c:val>
          <c:smooth val="0"/>
          <c:extLst>
            <c:ext xmlns:c16="http://schemas.microsoft.com/office/drawing/2014/chart" uri="{C3380CC4-5D6E-409C-BE32-E72D297353CC}">
              <c16:uniqueId val="{00000001-F338-4444-AF2E-45113769428E}"/>
            </c:ext>
          </c:extLst>
        </c:ser>
        <c:dLbls>
          <c:showLegendKey val="0"/>
          <c:showVal val="0"/>
          <c:showCatName val="0"/>
          <c:showSerName val="0"/>
          <c:showPercent val="0"/>
          <c:showBubbleSize val="0"/>
        </c:dLbls>
        <c:marker val="1"/>
        <c:smooth val="0"/>
        <c:axId val="76555008"/>
        <c:axId val="76556928"/>
      </c:lineChart>
      <c:dateAx>
        <c:axId val="76555008"/>
        <c:scaling>
          <c:orientation val="minMax"/>
        </c:scaling>
        <c:delete val="1"/>
        <c:axPos val="b"/>
        <c:numFmt formatCode="ge" sourceLinked="1"/>
        <c:majorTickMark val="none"/>
        <c:minorTickMark val="none"/>
        <c:tickLblPos val="none"/>
        <c:crossAx val="76556928"/>
        <c:crosses val="autoZero"/>
        <c:auto val="1"/>
        <c:lblOffset val="100"/>
        <c:baseTimeUnit val="years"/>
      </c:dateAx>
      <c:valAx>
        <c:axId val="76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5655</c:v>
                </c:pt>
                <c:pt idx="2">
                  <c:v>0</c:v>
                </c:pt>
                <c:pt idx="3">
                  <c:v>0</c:v>
                </c:pt>
                <c:pt idx="4">
                  <c:v>0</c:v>
                </c:pt>
              </c:numCache>
            </c:numRef>
          </c:val>
          <c:extLst>
            <c:ext xmlns:c16="http://schemas.microsoft.com/office/drawing/2014/chart" uri="{C3380CC4-5D6E-409C-BE32-E72D297353CC}">
              <c16:uniqueId val="{00000000-B3E9-44F2-A507-E8908A77A698}"/>
            </c:ext>
          </c:extLst>
        </c:ser>
        <c:dLbls>
          <c:showLegendKey val="0"/>
          <c:showVal val="0"/>
          <c:showCatName val="0"/>
          <c:showSerName val="0"/>
          <c:showPercent val="0"/>
          <c:showBubbleSize val="0"/>
        </c:dLbls>
        <c:gapWidth val="150"/>
        <c:axId val="76592256"/>
        <c:axId val="76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283.73</c:v>
                </c:pt>
                <c:pt idx="2">
                  <c:v>287.57</c:v>
                </c:pt>
                <c:pt idx="3">
                  <c:v>286.86</c:v>
                </c:pt>
                <c:pt idx="4">
                  <c:v>287.91000000000003</c:v>
                </c:pt>
              </c:numCache>
            </c:numRef>
          </c:val>
          <c:smooth val="0"/>
          <c:extLst>
            <c:ext xmlns:c16="http://schemas.microsoft.com/office/drawing/2014/chart" uri="{C3380CC4-5D6E-409C-BE32-E72D297353CC}">
              <c16:uniqueId val="{00000001-B3E9-44F2-A507-E8908A77A698}"/>
            </c:ext>
          </c:extLst>
        </c:ser>
        <c:dLbls>
          <c:showLegendKey val="0"/>
          <c:showVal val="0"/>
          <c:showCatName val="0"/>
          <c:showSerName val="0"/>
          <c:showPercent val="0"/>
          <c:showBubbleSize val="0"/>
        </c:dLbls>
        <c:marker val="1"/>
        <c:smooth val="0"/>
        <c:axId val="76592256"/>
        <c:axId val="76594176"/>
      </c:lineChart>
      <c:dateAx>
        <c:axId val="76592256"/>
        <c:scaling>
          <c:orientation val="minMax"/>
        </c:scaling>
        <c:delete val="1"/>
        <c:axPos val="b"/>
        <c:numFmt formatCode="ge" sourceLinked="1"/>
        <c:majorTickMark val="none"/>
        <c:minorTickMark val="none"/>
        <c:tickLblPos val="none"/>
        <c:crossAx val="76594176"/>
        <c:crosses val="autoZero"/>
        <c:auto val="1"/>
        <c:lblOffset val="100"/>
        <c:baseTimeUnit val="years"/>
      </c:dateAx>
      <c:valAx>
        <c:axId val="76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186060</v>
      </c>
      <c r="AM8" s="50"/>
      <c r="AN8" s="50"/>
      <c r="AO8" s="50"/>
      <c r="AP8" s="50"/>
      <c r="AQ8" s="50"/>
      <c r="AR8" s="50"/>
      <c r="AS8" s="50"/>
      <c r="AT8" s="45">
        <f>データ!T6</f>
        <v>84.98</v>
      </c>
      <c r="AU8" s="45"/>
      <c r="AV8" s="45"/>
      <c r="AW8" s="45"/>
      <c r="AX8" s="45"/>
      <c r="AY8" s="45"/>
      <c r="AZ8" s="45"/>
      <c r="BA8" s="45"/>
      <c r="BB8" s="45">
        <f>データ!U6</f>
        <v>2189.46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7.0000000000000007E-2</v>
      </c>
      <c r="Q10" s="45"/>
      <c r="R10" s="45"/>
      <c r="S10" s="45"/>
      <c r="T10" s="45"/>
      <c r="U10" s="45"/>
      <c r="V10" s="45"/>
      <c r="W10" s="45" t="str">
        <f>データ!Q6</f>
        <v>-</v>
      </c>
      <c r="X10" s="45"/>
      <c r="Y10" s="45"/>
      <c r="Z10" s="45"/>
      <c r="AA10" s="45"/>
      <c r="AB10" s="45"/>
      <c r="AC10" s="45"/>
      <c r="AD10" s="50">
        <f>データ!R6</f>
        <v>3240</v>
      </c>
      <c r="AE10" s="50"/>
      <c r="AF10" s="50"/>
      <c r="AG10" s="50"/>
      <c r="AH10" s="50"/>
      <c r="AI10" s="50"/>
      <c r="AJ10" s="50"/>
      <c r="AK10" s="2"/>
      <c r="AL10" s="50">
        <f>データ!V6</f>
        <v>139</v>
      </c>
      <c r="AM10" s="50"/>
      <c r="AN10" s="50"/>
      <c r="AO10" s="50"/>
      <c r="AP10" s="50"/>
      <c r="AQ10" s="50"/>
      <c r="AR10" s="50"/>
      <c r="AS10" s="50"/>
      <c r="AT10" s="45">
        <f>データ!W6</f>
        <v>33.729999999999997</v>
      </c>
      <c r="AU10" s="45"/>
      <c r="AV10" s="45"/>
      <c r="AW10" s="45"/>
      <c r="AX10" s="45"/>
      <c r="AY10" s="45"/>
      <c r="AZ10" s="45"/>
      <c r="BA10" s="45"/>
      <c r="BB10" s="45">
        <f>データ!X6</f>
        <v>4.12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7cbqrHxN2weYb3H7dXnysEZEdbFEXZdym3GJnYhfdHozicukBk9BKo6XaLUgtZB47amZ3Fgm2Hb2JNK5dxwG6w==" saltValue="EvNtsv8nl8XarRG1KHir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272191</v>
      </c>
      <c r="D6" s="33">
        <f t="shared" si="3"/>
        <v>47</v>
      </c>
      <c r="E6" s="33">
        <f t="shared" si="3"/>
        <v>18</v>
      </c>
      <c r="F6" s="33">
        <f t="shared" si="3"/>
        <v>0</v>
      </c>
      <c r="G6" s="33">
        <f t="shared" si="3"/>
        <v>0</v>
      </c>
      <c r="H6" s="33" t="str">
        <f t="shared" si="3"/>
        <v>大阪府　和泉市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7.0000000000000007E-2</v>
      </c>
      <c r="Q6" s="34" t="str">
        <f t="shared" si="3"/>
        <v>-</v>
      </c>
      <c r="R6" s="34">
        <f t="shared" si="3"/>
        <v>3240</v>
      </c>
      <c r="S6" s="34">
        <f t="shared" si="3"/>
        <v>186060</v>
      </c>
      <c r="T6" s="34">
        <f t="shared" si="3"/>
        <v>84.98</v>
      </c>
      <c r="U6" s="34">
        <f t="shared" si="3"/>
        <v>2189.46</v>
      </c>
      <c r="V6" s="34">
        <f t="shared" si="3"/>
        <v>139</v>
      </c>
      <c r="W6" s="34">
        <f t="shared" si="3"/>
        <v>33.729999999999997</v>
      </c>
      <c r="X6" s="34">
        <f t="shared" si="3"/>
        <v>4.12</v>
      </c>
      <c r="Y6" s="35" t="str">
        <f>IF(Y7="",NA(),Y7)</f>
        <v>-</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4213.4799999999996</v>
      </c>
      <c r="BH6" s="35">
        <f t="shared" si="7"/>
        <v>706.65</v>
      </c>
      <c r="BI6" s="35">
        <f t="shared" si="7"/>
        <v>953.54</v>
      </c>
      <c r="BJ6" s="35">
        <f t="shared" si="7"/>
        <v>801.56</v>
      </c>
      <c r="BK6" s="35" t="str">
        <f t="shared" si="7"/>
        <v>-</v>
      </c>
      <c r="BL6" s="35">
        <f t="shared" si="7"/>
        <v>392.19</v>
      </c>
      <c r="BM6" s="35">
        <f t="shared" si="7"/>
        <v>413.5</v>
      </c>
      <c r="BN6" s="35">
        <f t="shared" si="7"/>
        <v>407.42</v>
      </c>
      <c r="BO6" s="35">
        <f t="shared" si="7"/>
        <v>386.46</v>
      </c>
      <c r="BP6" s="34" t="str">
        <f>IF(BP7="","",IF(BP7="-","【-】","【"&amp;SUBSTITUTE(TEXT(BP7,"#,##0.00"),"-","△")&amp;"】"))</f>
        <v>【325.02】</v>
      </c>
      <c r="BQ6" s="35" t="str">
        <f>IF(BQ7="",NA(),BQ7)</f>
        <v>-</v>
      </c>
      <c r="BR6" s="35">
        <f t="shared" ref="BR6:BZ6" si="8">IF(BR7="",NA(),BR7)</f>
        <v>0.66</v>
      </c>
      <c r="BS6" s="35">
        <f t="shared" si="8"/>
        <v>9.82</v>
      </c>
      <c r="BT6" s="35">
        <f t="shared" si="8"/>
        <v>14.66</v>
      </c>
      <c r="BU6" s="35">
        <f t="shared" si="8"/>
        <v>15.04</v>
      </c>
      <c r="BV6" s="35" t="str">
        <f t="shared" si="8"/>
        <v>-</v>
      </c>
      <c r="BW6" s="35">
        <f t="shared" si="8"/>
        <v>57.03</v>
      </c>
      <c r="BX6" s="35">
        <f t="shared" si="8"/>
        <v>55.84</v>
      </c>
      <c r="BY6" s="35">
        <f t="shared" si="8"/>
        <v>57.08</v>
      </c>
      <c r="BZ6" s="35">
        <f t="shared" si="8"/>
        <v>55.85</v>
      </c>
      <c r="CA6" s="34" t="str">
        <f>IF(CA7="","",IF(CA7="-","【-】","【"&amp;SUBSTITUTE(TEXT(CA7,"#,##0.00"),"-","△")&amp;"】"))</f>
        <v>【60.61】</v>
      </c>
      <c r="CB6" s="35" t="str">
        <f>IF(CB7="",NA(),CB7)</f>
        <v>-</v>
      </c>
      <c r="CC6" s="35">
        <f t="shared" ref="CC6:CK6" si="9">IF(CC7="",NA(),CC7)</f>
        <v>5655</v>
      </c>
      <c r="CD6" s="35" t="str">
        <f t="shared" si="9"/>
        <v>-</v>
      </c>
      <c r="CE6" s="35" t="str">
        <f t="shared" si="9"/>
        <v>-</v>
      </c>
      <c r="CF6" s="35" t="str">
        <f t="shared" si="9"/>
        <v>-</v>
      </c>
      <c r="CG6" s="35" t="str">
        <f t="shared" si="9"/>
        <v>-</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t="str">
        <f t="shared" si="10"/>
        <v>-</v>
      </c>
      <c r="CS6" s="35">
        <f t="shared" si="10"/>
        <v>58.25</v>
      </c>
      <c r="CT6" s="35">
        <f t="shared" si="10"/>
        <v>61.55</v>
      </c>
      <c r="CU6" s="35">
        <f t="shared" si="10"/>
        <v>57.22</v>
      </c>
      <c r="CV6" s="35">
        <f t="shared" si="10"/>
        <v>54.93</v>
      </c>
      <c r="CW6" s="34" t="str">
        <f>IF(CW7="","",IF(CW7="-","【-】","【"&amp;SUBSTITUTE(TEXT(CW7,"#,##0.00"),"-","△")&amp;"】"))</f>
        <v>【57.80】</v>
      </c>
      <c r="CX6" s="35" t="str">
        <f>IF(CX7="",NA(),CX7)</f>
        <v>-</v>
      </c>
      <c r="CY6" s="35">
        <f t="shared" ref="CY6:DG6" si="11">IF(CY7="",NA(),CY7)</f>
        <v>100</v>
      </c>
      <c r="CZ6" s="35">
        <f t="shared" si="11"/>
        <v>100</v>
      </c>
      <c r="DA6" s="35">
        <f t="shared" si="11"/>
        <v>100</v>
      </c>
      <c r="DB6" s="35">
        <f t="shared" si="11"/>
        <v>100</v>
      </c>
      <c r="DC6" s="35" t="str">
        <f t="shared" si="11"/>
        <v>-</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272191</v>
      </c>
      <c r="D7" s="37">
        <v>47</v>
      </c>
      <c r="E7" s="37">
        <v>18</v>
      </c>
      <c r="F7" s="37">
        <v>0</v>
      </c>
      <c r="G7" s="37">
        <v>0</v>
      </c>
      <c r="H7" s="37" t="s">
        <v>98</v>
      </c>
      <c r="I7" s="37" t="s">
        <v>99</v>
      </c>
      <c r="J7" s="37" t="s">
        <v>100</v>
      </c>
      <c r="K7" s="37" t="s">
        <v>101</v>
      </c>
      <c r="L7" s="37" t="s">
        <v>102</v>
      </c>
      <c r="M7" s="37" t="s">
        <v>103</v>
      </c>
      <c r="N7" s="38" t="s">
        <v>104</v>
      </c>
      <c r="O7" s="38" t="s">
        <v>105</v>
      </c>
      <c r="P7" s="38">
        <v>7.0000000000000007E-2</v>
      </c>
      <c r="Q7" s="38" t="s">
        <v>104</v>
      </c>
      <c r="R7" s="38">
        <v>3240</v>
      </c>
      <c r="S7" s="38">
        <v>186060</v>
      </c>
      <c r="T7" s="38">
        <v>84.98</v>
      </c>
      <c r="U7" s="38">
        <v>2189.46</v>
      </c>
      <c r="V7" s="38">
        <v>139</v>
      </c>
      <c r="W7" s="38">
        <v>33.729999999999997</v>
      </c>
      <c r="X7" s="38">
        <v>4.12</v>
      </c>
      <c r="Y7" s="38" t="s">
        <v>104</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4213.4799999999996</v>
      </c>
      <c r="BH7" s="38">
        <v>706.65</v>
      </c>
      <c r="BI7" s="38">
        <v>953.54</v>
      </c>
      <c r="BJ7" s="38">
        <v>801.56</v>
      </c>
      <c r="BK7" s="38" t="s">
        <v>104</v>
      </c>
      <c r="BL7" s="38">
        <v>392.19</v>
      </c>
      <c r="BM7" s="38">
        <v>413.5</v>
      </c>
      <c r="BN7" s="38">
        <v>407.42</v>
      </c>
      <c r="BO7" s="38">
        <v>386.46</v>
      </c>
      <c r="BP7" s="38">
        <v>325.02</v>
      </c>
      <c r="BQ7" s="38" t="s">
        <v>104</v>
      </c>
      <c r="BR7" s="38">
        <v>0.66</v>
      </c>
      <c r="BS7" s="38">
        <v>9.82</v>
      </c>
      <c r="BT7" s="38">
        <v>14.66</v>
      </c>
      <c r="BU7" s="38">
        <v>15.04</v>
      </c>
      <c r="BV7" s="38" t="s">
        <v>104</v>
      </c>
      <c r="BW7" s="38">
        <v>57.03</v>
      </c>
      <c r="BX7" s="38">
        <v>55.84</v>
      </c>
      <c r="BY7" s="38">
        <v>57.08</v>
      </c>
      <c r="BZ7" s="38">
        <v>55.85</v>
      </c>
      <c r="CA7" s="38">
        <v>60.61</v>
      </c>
      <c r="CB7" s="38" t="s">
        <v>104</v>
      </c>
      <c r="CC7" s="38">
        <v>5655</v>
      </c>
      <c r="CD7" s="38" t="s">
        <v>104</v>
      </c>
      <c r="CE7" s="38" t="s">
        <v>104</v>
      </c>
      <c r="CF7" s="38" t="s">
        <v>104</v>
      </c>
      <c r="CG7" s="38" t="s">
        <v>104</v>
      </c>
      <c r="CH7" s="38">
        <v>283.73</v>
      </c>
      <c r="CI7" s="38">
        <v>287.57</v>
      </c>
      <c r="CJ7" s="38">
        <v>286.86</v>
      </c>
      <c r="CK7" s="38">
        <v>287.91000000000003</v>
      </c>
      <c r="CL7" s="38">
        <v>270.94</v>
      </c>
      <c r="CM7" s="38" t="s">
        <v>104</v>
      </c>
      <c r="CN7" s="38" t="s">
        <v>104</v>
      </c>
      <c r="CO7" s="38" t="s">
        <v>104</v>
      </c>
      <c r="CP7" s="38" t="s">
        <v>104</v>
      </c>
      <c r="CQ7" s="38" t="s">
        <v>104</v>
      </c>
      <c r="CR7" s="38" t="s">
        <v>104</v>
      </c>
      <c r="CS7" s="38">
        <v>58.25</v>
      </c>
      <c r="CT7" s="38">
        <v>61.55</v>
      </c>
      <c r="CU7" s="38">
        <v>57.22</v>
      </c>
      <c r="CV7" s="38">
        <v>54.93</v>
      </c>
      <c r="CW7" s="38">
        <v>57.8</v>
      </c>
      <c r="CX7" s="38" t="s">
        <v>104</v>
      </c>
      <c r="CY7" s="38">
        <v>100</v>
      </c>
      <c r="CZ7" s="38">
        <v>100</v>
      </c>
      <c r="DA7" s="38">
        <v>100</v>
      </c>
      <c r="DB7" s="38">
        <v>100</v>
      </c>
      <c r="DC7" s="38" t="s">
        <v>104</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2020-02-12T04:26:52Z</cp:lastPrinted>
  <dcterms:created xsi:type="dcterms:W3CDTF">2019-12-05T05:29:33Z</dcterms:created>
  <dcterms:modified xsi:type="dcterms:W3CDTF">2020-02-16T23:35:57Z</dcterms:modified>
  <cp:category/>
</cp:coreProperties>
</file>