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0和泉市\"/>
    </mc:Choice>
  </mc:AlternateContent>
  <workbookProtection workbookAlgorithmName="SHA-512" workbookHashValue="ZHJiFYwcI/NRWVHUZ6u7tPhfP+oAAfVN6MeT1dvMMMEisVdD2CSR5SOfPyc0IrC586FXrGXiMJF4Q6rHIhBa2Q==" workbookSaltValue="nqi/e59/r8F3QOVt1Hl2cQ==" workbookSpinCount="100000" lockStructure="1"/>
  <bookViews>
    <workbookView xWindow="0" yWindow="0" windowWidth="13410" windowHeight="72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<sst xmlns="http://schemas.openxmlformats.org/spreadsheetml/2006/main" count="220" uniqueCount="107">
  <si>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</si>
  <si>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</si>
  <si>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</si>
  <si>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</si>
  <si>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</si>
  <si>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</si>
  <si>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</si>
  <si>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</si>
  <si>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</si>
  <si>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</si>
  <si>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</si>
  <si>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</si>
  <si>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</si>
  <si>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</si>
  <si>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</si>
  <si>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</si>
  <si>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</si>
  <si>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</si>
  <si>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</si>
  <si>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</si>
  <si>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</si>
  <si>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</si>
  <si>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</si>
  <si>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</si>
  <si>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</si>
  <si>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</si>
  <si>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</si>
  <si>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</si>
  <si>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</si>
  <si>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</si>
  <si>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</si>
  <si>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</si>
  <si>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</si>
  <si>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</si>
  <si>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</si>
  <si>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</si>
  <si>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</si>
  <si>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</si>
  <si>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</si>
  <si>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</si>
  <si>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</si>
  <si>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</si>
  <si>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</si>
  <si>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</si>
  <si>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</si>
  <si>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</si>
  <si>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</si>
  <si>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</si>
  <si>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</si>
  <si>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</si>
  <si>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</si>
  <si>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</si>
  <si>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</si>
  <si>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</si>
  <si>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</si>
  <si>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</si>
  <si>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</si>
  <si>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</si>
  <si>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</si>
  <si>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</si>
  <si>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</si>
  <si>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</si>
  <si>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</si>
  <si>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</si>
  <si>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</si>
  <si>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</si>
  <si>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</si>
  <si>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</si>
  <si>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</si>
  <si>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</si>
  <si>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</si>
  <si>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</si>
  <si>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</si>
  <si>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</si>
  <si>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</si>
  <si>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</si>
  <si>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</si>
  <si>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</si>
  <si>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</si>
  <si>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</si>
  <si>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</si>
  <si>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</si>
  <si>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</si>
  <si>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</si>
  <si>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</si>
  <si>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</si>
  <si>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</si>
  <si>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</si>
  <si>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</si>
  <si>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</si>
  <si>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</si>
  <si>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</si>
  <si>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</si>
  <si>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</si>
  <si>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</si>
  <si>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</si>
  <si>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</si>
  <si>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</si>
  <si>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</si>
  <si>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</si>
  <si>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</si>
  <si>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</si>
  <si>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</si>
  <si>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</si>
  <si>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①経常収支比率は経常費用の減少により、類似団体平均値（以下、平均値）を上回っています。
　②累積欠損比率は、累積欠損金が発生していないため計上していません。
　③流動比率は、平均値を下回っているものの、平成28年度以降改善しており、支払い能力は確保できています。
　④企業債残高対給水収益比率については、企業債の発行を抑制しており、平均値よりも大幅に低いことから、企業債利息による経営圧迫の影響も類似団体より少ないと考えられます。
　⑤料金回収率については、平成26年度に会計基準が変更され、給水原価の算出方法が変更となった影響で、平成27年度以降は平均値を上回り、給水費用を料金収入で賄えています。
　⑥給水原価についても、平均値を下回り、また経常費用が減少したことにより、昨年度よりも減少しています。
　⑦施設利用率・⑧有収率については、平均値よりも高く、施設を有効に活用できていると考えられます。また、有収率は前年度と比較して下降したものの、給配水管漏水調査を継続実施して漏水の早期発見に努めた結果であるものと考えられます。</t>
    <rPh sb="14" eb="16">
      <t>ゲンショウ</t>
    </rPh>
    <rPh sb="36" eb="37">
      <t>ウワ</t>
    </rPh>
    <rPh sb="108" eb="110">
      <t>イコウ</t>
    </rPh>
    <rPh sb="173" eb="175">
      <t>オオハバ</t>
    </rPh>
    <rPh sb="267" eb="269">
      <t>ヘイセイ</t>
    </rPh>
    <rPh sb="271" eb="273">
      <t>ネンド</t>
    </rPh>
    <rPh sb="273" eb="275">
      <t>イコウ</t>
    </rPh>
    <rPh sb="276" eb="279">
      <t>ヘイキンチ</t>
    </rPh>
    <rPh sb="280" eb="282">
      <t>ウワマワ</t>
    </rPh>
    <rPh sb="284" eb="286">
      <t>キュウスイ</t>
    </rPh>
    <rPh sb="286" eb="288">
      <t>ヒヨウ</t>
    </rPh>
    <rPh sb="289" eb="291">
      <t>リョウキン</t>
    </rPh>
    <rPh sb="294" eb="295">
      <t>マカナ</t>
    </rPh>
    <rPh sb="329" eb="331">
      <t>ゲンショウ</t>
    </rPh>
    <rPh sb="339" eb="342">
      <t>サクネンド</t>
    </rPh>
    <rPh sb="345" eb="347">
      <t>ゲンショウ</t>
    </rPh>
    <rPh sb="417" eb="419">
      <t>カコウ</t>
    </rPh>
    <rPh sb="434" eb="436">
      <t>ケイゾク</t>
    </rPh>
    <phoneticPr fontId="4"/>
  </si>
  <si>
    <t>経営の健全性・効率性の指標については、類似団体と比較しても、高い水準を維持できていますが、管路の老朽化については、類似団体よりも深刻であることが分ります。
　昭和30年に給水を開始して以来、安全・安心な水の安定供給を継続してきましたが、今後、水需要の減少が見込まれ、水道事業を取り巻く状況が厳しくなるなかで、経営戦略に基づき、施設の統廃合や組織体制を整備しながら、経費の削減に努めるなど、経営の効率化を推進していきます。
　また、将来にわたって安定的に事業を継続していくため、今後も平成26年度に策定した中期的な管路更新計画に基づき、更新工事を行っていきます。</t>
    <phoneticPr fontId="4"/>
  </si>
  <si>
    <t>　①有形固定資産減価償却率については、平均値を下回っていますが、平成28年度以降老朽化が進んでいることが考えられます。
　②管路経年化率については、平均値を上回っており、管路の老朽化が進んでいると考えられます。
　③管路更新については、計画的に進めているものの、この数年間は、水道未普及地域の解消や、安定供給のための系統二重化工事による新設管の布設を優先して行っているため、管路更新率は低くなっています。</t>
    <rPh sb="12" eb="13">
      <t>リツ</t>
    </rPh>
    <rPh sb="38" eb="40">
      <t>イコウ</t>
    </rPh>
    <rPh sb="98" eb="99">
      <t>カンガ</t>
    </rPh>
    <rPh sb="133" eb="136">
      <t>スウネンカン</t>
    </rPh>
    <rPh sb="138" eb="140">
      <t>スイドウ</t>
    </rPh>
    <rPh sb="140" eb="143">
      <t>ミフキュウ</t>
    </rPh>
    <rPh sb="143" eb="145">
      <t>チイキ</t>
    </rPh>
    <rPh sb="146" eb="148">
      <t>カイショウ</t>
    </rPh>
    <rPh sb="150" eb="152">
      <t>アンテイ</t>
    </rPh>
    <rPh sb="152" eb="154">
      <t>キョウキュウ</t>
    </rPh>
    <rPh sb="158" eb="160">
      <t>ケイトウ</t>
    </rPh>
    <rPh sb="160" eb="163">
      <t>ニジュウカ</t>
    </rPh>
    <rPh sb="163" eb="165">
      <t>コウジ</t>
    </rPh>
    <rPh sb="168" eb="170">
      <t>シンセツ</t>
    </rPh>
    <rPh sb="170" eb="171">
      <t>カン</t>
    </rPh>
    <rPh sb="172" eb="174">
      <t>フセツ</t>
    </rPh>
    <rPh sb="175" eb="177">
      <t>ユウセン</t>
    </rPh>
    <rPh sb="179" eb="180">
      <t>オコナ</t>
    </rPh>
    <rPh sb="187" eb="189">
      <t>カンロ</t>
    </rPh>
    <rPh sb="189" eb="191">
      <t>コウシン</t>
    </rPh>
    <rPh sb="191" eb="192">
      <t>リツ</t>
    </rPh>
    <rPh sb="193" eb="194">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</si>
</sst>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6" borderId="5" xfId="1" applyNumberFormat="1" applyFont="1" applyFill="1" applyBorder="1" applyAlignment="1">
      <alignment vertical="center" shrinkToFi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0.94</c:v>
                </c:pt>
                <c:pt idx="1">
                  <c:v>0.5</c:v>
                </c:pt>
                <c:pt idx="2" formatCode="#,##0.00;&quot;△&quot;#,##0.00">
                  <c:v>0.39</c:v>
                </c:pt>
                <c:pt idx="3">
                  <c:v>0.7</c:v>
                </c:pt>
                <c:pt idx="4">
                  <c:v>0.45</c:v>
                </c:pt>
              </c:numCache>
            </c:numRef>
          </c:val>
          <c:extLst>
            <c:ext xmlns:c16="http://schemas.microsoft.com/office/drawing/2014/chart" uri="{C3380CC4-5D6E-409C-BE32-E72D297353CC}">
              <c16:uniqueId val="{00000000-5D68-403E-940B-240CC40F572C}"/>
            </c:ext>
          </c:extLst>
        </c:ser>
        <c:dLbls>
          <c:showLegendKey val="0"/>
          <c:showVal val="0"/>
          <c:showCatName val="0"/>
          <c:showSerName val="0"/>
          <c:showPercent val="0"/>
          <c:showBubbleSize val="0"/>
        </c:dLbls>
        <c:gapWidth val="150"/>
        <c:axId val="91629824"/>
        <c:axId val="958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5D68-403E-940B-240CC40F572C}"/>
            </c:ext>
          </c:extLst>
        </c:ser>
        <c:dLbls>
          <c:showLegendKey val="0"/>
          <c:showVal val="0"/>
          <c:showCatName val="0"/>
          <c:showSerName val="0"/>
          <c:showPercent val="0"/>
          <c:showBubbleSize val="0"/>
        </c:dLbls>
        <c:marker val="1"/>
        <c:smooth val="0"/>
        <c:axId val="91629824"/>
        <c:axId val="95896704"/>
      </c:lineChart>
      <c:dateAx>
        <c:axId val="91629824"/>
        <c:scaling>
          <c:orientation val="minMax"/>
        </c:scaling>
        <c:delete val="1"/>
        <c:axPos val="b"/>
        <c:numFmt formatCode="ge" sourceLinked="1"/>
        <c:majorTickMark val="none"/>
        <c:minorTickMark val="none"/>
        <c:tickLblPos val="none"/>
        <c:crossAx val="95896704"/>
        <c:crosses val="autoZero"/>
        <c:auto val="1"/>
        <c:lblOffset val="100"/>
        <c:baseTimeUnit val="years"/>
      </c:dateAx>
      <c:valAx>
        <c:axId val="958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66.209999999999994</c:v>
                </c:pt>
                <c:pt idx="1">
                  <c:v>66.09</c:v>
                </c:pt>
                <c:pt idx="2">
                  <c:v>69.989999999999995</c:v>
                </c:pt>
                <c:pt idx="3">
                  <c:v>69.77</c:v>
                </c:pt>
                <c:pt idx="4">
                  <c:v>69.56</c:v>
                </c:pt>
              </c:numCache>
            </c:numRef>
          </c:val>
          <c:extLst>
            <c:ext xmlns:c16="http://schemas.microsoft.com/office/drawing/2014/chart" uri="{C3380CC4-5D6E-409C-BE32-E72D297353CC}">
              <c16:uniqueId val="{00000000-5EB4-44B2-985A-954363984AA8}"/>
            </c:ext>
          </c:extLst>
        </c:ser>
        <c:dLbls>
          <c:showLegendKey val="0"/>
          <c:showVal val="0"/>
          <c:showCatName val="0"/>
          <c:showSerName val="0"/>
          <c:showPercent val="0"/>
          <c:showBubbleSize val="0"/>
        </c:dLbls>
        <c:gapWidth val="150"/>
        <c:axId val="98835456"/>
        <c:axId val="988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5EB4-44B2-985A-954363984AA8}"/>
            </c:ext>
          </c:extLst>
        </c:ser>
        <c:dLbls>
          <c:showLegendKey val="0"/>
          <c:showVal val="0"/>
          <c:showCatName val="0"/>
          <c:showSerName val="0"/>
          <c:showPercent val="0"/>
          <c:showBubbleSize val="0"/>
        </c:dLbls>
        <c:marker val="1"/>
        <c:smooth val="0"/>
        <c:axId val="98835456"/>
        <c:axId val="98837632"/>
      </c:lineChart>
      <c:dateAx>
        <c:axId val="98835456"/>
        <c:scaling>
          <c:orientation val="minMax"/>
        </c:scaling>
        <c:delete val="1"/>
        <c:axPos val="b"/>
        <c:numFmt formatCode="ge" sourceLinked="1"/>
        <c:majorTickMark val="none"/>
        <c:minorTickMark val="none"/>
        <c:tickLblPos val="none"/>
        <c:crossAx val="98837632"/>
        <c:crosses val="autoZero"/>
        <c:auto val="1"/>
        <c:lblOffset val="100"/>
        <c:baseTimeUnit val="years"/>
      </c:dateAx>
      <c:valAx>
        <c:axId val="98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92.56</c:v>
                </c:pt>
                <c:pt idx="1">
                  <c:v>92.56</c:v>
                </c:pt>
                <c:pt idx="2">
                  <c:v>93.05</c:v>
                </c:pt>
                <c:pt idx="3">
                  <c:v>93.45</c:v>
                </c:pt>
                <c:pt idx="4">
                  <c:v>93.11</c:v>
                </c:pt>
              </c:numCache>
            </c:numRef>
          </c:val>
          <c:extLst>
            <c:ext xmlns:c16="http://schemas.microsoft.com/office/drawing/2014/chart" uri="{C3380CC4-5D6E-409C-BE32-E72D297353CC}">
              <c16:uniqueId val="{00000000-2FC8-47F1-BB3A-60B90F059181}"/>
            </c:ext>
          </c:extLst>
        </c:ser>
        <c:dLbls>
          <c:showLegendKey val="0"/>
          <c:showVal val="0"/>
          <c:showCatName val="0"/>
          <c:showSerName val="0"/>
          <c:showPercent val="0"/>
          <c:showBubbleSize val="0"/>
        </c:dLbls>
        <c:gapWidth val="150"/>
        <c:axId val="98872704"/>
        <c:axId val="988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2FC8-47F1-BB3A-60B90F059181}"/>
            </c:ext>
          </c:extLst>
        </c:ser>
        <c:dLbls>
          <c:showLegendKey val="0"/>
          <c:showVal val="0"/>
          <c:showCatName val="0"/>
          <c:showSerName val="0"/>
          <c:showPercent val="0"/>
          <c:showBubbleSize val="0"/>
        </c:dLbls>
        <c:marker val="1"/>
        <c:smooth val="0"/>
        <c:axId val="98872704"/>
        <c:axId val="98874880"/>
      </c:lineChart>
      <c:dateAx>
        <c:axId val="98872704"/>
        <c:scaling>
          <c:orientation val="minMax"/>
        </c:scaling>
        <c:delete val="1"/>
        <c:axPos val="b"/>
        <c:numFmt formatCode="ge" sourceLinked="1"/>
        <c:majorTickMark val="none"/>
        <c:minorTickMark val="none"/>
        <c:tickLblPos val="none"/>
        <c:crossAx val="98874880"/>
        <c:crosses val="autoZero"/>
        <c:auto val="1"/>
        <c:lblOffset val="100"/>
        <c:baseTimeUnit val="years"/>
      </c:dateAx>
      <c:valAx>
        <c:axId val="988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113.47</c:v>
                </c:pt>
                <c:pt idx="1">
                  <c:v>114.92</c:v>
                </c:pt>
                <c:pt idx="2">
                  <c:v>116.44</c:v>
                </c:pt>
                <c:pt idx="3">
                  <c:v>113.58</c:v>
                </c:pt>
                <c:pt idx="4">
                  <c:v>113.83</c:v>
                </c:pt>
              </c:numCache>
            </c:numRef>
          </c:val>
          <c:extLst>
            <c:ext xmlns:c16="http://schemas.microsoft.com/office/drawing/2014/chart" uri="{C3380CC4-5D6E-409C-BE32-E72D297353CC}">
              <c16:uniqueId val="{00000000-693E-4BED-BEE6-5312A01FDB7F}"/>
            </c:ext>
          </c:extLst>
        </c:ser>
        <c:dLbls>
          <c:showLegendKey val="0"/>
          <c:showVal val="0"/>
          <c:showCatName val="0"/>
          <c:showSerName val="0"/>
          <c:showPercent val="0"/>
          <c:showBubbleSize val="0"/>
        </c:dLbls>
        <c:gapWidth val="150"/>
        <c:axId val="95923584"/>
        <c:axId val="959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693E-4BED-BEE6-5312A01FDB7F}"/>
            </c:ext>
          </c:extLst>
        </c:ser>
        <c:dLbls>
          <c:showLegendKey val="0"/>
          <c:showVal val="0"/>
          <c:showCatName val="0"/>
          <c:showSerName val="0"/>
          <c:showPercent val="0"/>
          <c:showBubbleSize val="0"/>
        </c:dLbls>
        <c:marker val="1"/>
        <c:smooth val="0"/>
        <c:axId val="95923584"/>
        <c:axId val="95929856"/>
      </c:lineChart>
      <c:dateAx>
        <c:axId val="95923584"/>
        <c:scaling>
          <c:orientation val="minMax"/>
        </c:scaling>
        <c:delete val="1"/>
        <c:axPos val="b"/>
        <c:numFmt formatCode="ge" sourceLinked="1"/>
        <c:majorTickMark val="none"/>
        <c:minorTickMark val="none"/>
        <c:tickLblPos val="none"/>
        <c:crossAx val="95929856"/>
        <c:crosses val="autoZero"/>
        <c:auto val="1"/>
        <c:lblOffset val="100"/>
        <c:baseTimeUnit val="years"/>
      </c:dateAx>
      <c:valAx>
        <c:axId val="9592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42.74</c:v>
                </c:pt>
                <c:pt idx="1">
                  <c:v>44.27</c:v>
                </c:pt>
                <c:pt idx="2">
                  <c:v>43.71</c:v>
                </c:pt>
                <c:pt idx="3">
                  <c:v>45.33</c:v>
                </c:pt>
                <c:pt idx="4">
                  <c:v>46.92</c:v>
                </c:pt>
              </c:numCache>
            </c:numRef>
          </c:val>
          <c:extLst>
            <c:ext xmlns:c16="http://schemas.microsoft.com/office/drawing/2014/chart" uri="{C3380CC4-5D6E-409C-BE32-E72D297353CC}">
              <c16:uniqueId val="{00000000-C2C9-4381-A118-D39CF5E4D885}"/>
            </c:ext>
          </c:extLst>
        </c:ser>
        <c:dLbls>
          <c:showLegendKey val="0"/>
          <c:showVal val="0"/>
          <c:showCatName val="0"/>
          <c:showSerName val="0"/>
          <c:showPercent val="0"/>
          <c:showBubbleSize val="0"/>
        </c:dLbls>
        <c:gapWidth val="150"/>
        <c:axId val="99102720"/>
        <c:axId val="991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C2C9-4381-A118-D39CF5E4D885}"/>
            </c:ext>
          </c:extLst>
        </c:ser>
        <c:dLbls>
          <c:showLegendKey val="0"/>
          <c:showVal val="0"/>
          <c:showCatName val="0"/>
          <c:showSerName val="0"/>
          <c:showPercent val="0"/>
          <c:showBubbleSize val="0"/>
        </c:dLbls>
        <c:marker val="1"/>
        <c:smooth val="0"/>
        <c:axId val="99102720"/>
        <c:axId val="99104640"/>
      </c:lineChart>
      <c:dateAx>
        <c:axId val="99102720"/>
        <c:scaling>
          <c:orientation val="minMax"/>
        </c:scaling>
        <c:delete val="1"/>
        <c:axPos val="b"/>
        <c:numFmt formatCode="ge" sourceLinked="1"/>
        <c:majorTickMark val="none"/>
        <c:minorTickMark val="none"/>
        <c:tickLblPos val="none"/>
        <c:crossAx val="99104640"/>
        <c:crosses val="autoZero"/>
        <c:auto val="1"/>
        <c:lblOffset val="100"/>
        <c:baseTimeUnit val="years"/>
      </c:dateAx>
      <c:valAx>
        <c:axId val="991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18.93</c:v>
                </c:pt>
                <c:pt idx="1">
                  <c:v>21.41</c:v>
                </c:pt>
                <c:pt idx="2">
                  <c:v>21.41</c:v>
                </c:pt>
                <c:pt idx="3">
                  <c:v>21.2</c:v>
                </c:pt>
                <c:pt idx="4">
                  <c:v>21.97</c:v>
                </c:pt>
              </c:numCache>
            </c:numRef>
          </c:val>
          <c:extLst>
            <c:ext xmlns:c16="http://schemas.microsoft.com/office/drawing/2014/chart" uri="{C3380CC4-5D6E-409C-BE32-E72D297353CC}">
              <c16:uniqueId val="{00000000-1D56-42AB-9BCF-279B0B5F7DE3}"/>
            </c:ext>
          </c:extLst>
        </c:ser>
        <c:dLbls>
          <c:showLegendKey val="0"/>
          <c:showVal val="0"/>
          <c:showCatName val="0"/>
          <c:showSerName val="0"/>
          <c:showPercent val="0"/>
          <c:showBubbleSize val="0"/>
        </c:dLbls>
        <c:gapWidth val="150"/>
        <c:axId val="99137408"/>
        <c:axId val="991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1D56-42AB-9BCF-279B0B5F7DE3}"/>
            </c:ext>
          </c:extLst>
        </c:ser>
        <c:dLbls>
          <c:showLegendKey val="0"/>
          <c:showVal val="0"/>
          <c:showCatName val="0"/>
          <c:showSerName val="0"/>
          <c:showPercent val="0"/>
          <c:showBubbleSize val="0"/>
        </c:dLbls>
        <c:marker val="1"/>
        <c:smooth val="0"/>
        <c:axId val="99137408"/>
        <c:axId val="99139584"/>
      </c:lineChart>
      <c:dateAx>
        <c:axId val="99137408"/>
        <c:scaling>
          <c:orientation val="minMax"/>
        </c:scaling>
        <c:delete val="1"/>
        <c:axPos val="b"/>
        <c:numFmt formatCode="ge" sourceLinked="1"/>
        <c:majorTickMark val="none"/>
        <c:minorTickMark val="none"/>
        <c:tickLblPos val="none"/>
        <c:crossAx val="99139584"/>
        <c:crosses val="autoZero"/>
        <c:auto val="1"/>
        <c:lblOffset val="100"/>
        <c:baseTimeUnit val="years"/>
      </c:dateAx>
      <c:valAx>
        <c:axId val="991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D4-44CB-81A4-2446595FD1D1}"/>
            </c:ext>
          </c:extLst>
        </c:ser>
        <c:dLbls>
          <c:showLegendKey val="0"/>
          <c:showVal val="0"/>
          <c:showCatName val="0"/>
          <c:showSerName val="0"/>
          <c:showPercent val="0"/>
          <c:showBubbleSize val="0"/>
        </c:dLbls>
        <c:gapWidth val="150"/>
        <c:axId val="96078848"/>
        <c:axId val="961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16D4-44CB-81A4-2446595FD1D1}"/>
            </c:ext>
          </c:extLst>
        </c:ser>
        <c:dLbls>
          <c:showLegendKey val="0"/>
          <c:showVal val="0"/>
          <c:showCatName val="0"/>
          <c:showSerName val="0"/>
          <c:showPercent val="0"/>
          <c:showBubbleSize val="0"/>
        </c:dLbls>
        <c:marker val="1"/>
        <c:smooth val="0"/>
        <c:axId val="96078848"/>
        <c:axId val="96105600"/>
      </c:lineChart>
      <c:dateAx>
        <c:axId val="96078848"/>
        <c:scaling>
          <c:orientation val="minMax"/>
        </c:scaling>
        <c:delete val="1"/>
        <c:axPos val="b"/>
        <c:numFmt formatCode="ge" sourceLinked="1"/>
        <c:majorTickMark val="none"/>
        <c:minorTickMark val="none"/>
        <c:tickLblPos val="none"/>
        <c:crossAx val="96105600"/>
        <c:crosses val="autoZero"/>
        <c:auto val="1"/>
        <c:lblOffset val="100"/>
        <c:baseTimeUnit val="years"/>
      </c:dateAx>
      <c:valAx>
        <c:axId val="9610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0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253.49</c:v>
                </c:pt>
                <c:pt idx="1">
                  <c:v>234.74</c:v>
                </c:pt>
                <c:pt idx="2">
                  <c:v>211.15</c:v>
                </c:pt>
                <c:pt idx="3">
                  <c:v>282.52999999999997</c:v>
                </c:pt>
                <c:pt idx="4">
                  <c:v>306.47000000000003</c:v>
                </c:pt>
              </c:numCache>
            </c:numRef>
          </c:val>
          <c:extLst>
            <c:ext xmlns:c16="http://schemas.microsoft.com/office/drawing/2014/chart" uri="{C3380CC4-5D6E-409C-BE32-E72D297353CC}">
              <c16:uniqueId val="{00000000-2561-4775-ACD6-AD4C529D9EE9}"/>
            </c:ext>
          </c:extLst>
        </c:ser>
        <c:dLbls>
          <c:showLegendKey val="0"/>
          <c:showVal val="0"/>
          <c:showCatName val="0"/>
          <c:showSerName val="0"/>
          <c:showPercent val="0"/>
          <c:showBubbleSize val="0"/>
        </c:dLbls>
        <c:gapWidth val="150"/>
        <c:axId val="96126848"/>
        <c:axId val="961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2561-4775-ACD6-AD4C529D9EE9}"/>
            </c:ext>
          </c:extLst>
        </c:ser>
        <c:dLbls>
          <c:showLegendKey val="0"/>
          <c:showVal val="0"/>
          <c:showCatName val="0"/>
          <c:showSerName val="0"/>
          <c:showPercent val="0"/>
          <c:showBubbleSize val="0"/>
        </c:dLbls>
        <c:marker val="1"/>
        <c:smooth val="0"/>
        <c:axId val="96126848"/>
        <c:axId val="96129024"/>
      </c:lineChart>
      <c:dateAx>
        <c:axId val="96126848"/>
        <c:scaling>
          <c:orientation val="minMax"/>
        </c:scaling>
        <c:delete val="1"/>
        <c:axPos val="b"/>
        <c:numFmt formatCode="ge" sourceLinked="1"/>
        <c:majorTickMark val="none"/>
        <c:minorTickMark val="none"/>
        <c:tickLblPos val="none"/>
        <c:crossAx val="96129024"/>
        <c:crosses val="autoZero"/>
        <c:auto val="1"/>
        <c:lblOffset val="100"/>
        <c:baseTimeUnit val="years"/>
      </c:dateAx>
      <c:valAx>
        <c:axId val="9612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1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140.94</c:v>
                </c:pt>
                <c:pt idx="1">
                  <c:v>128.72</c:v>
                </c:pt>
                <c:pt idx="2">
                  <c:v>119.34</c:v>
                </c:pt>
                <c:pt idx="3">
                  <c:v>110.5</c:v>
                </c:pt>
                <c:pt idx="4">
                  <c:v>102.44</c:v>
                </c:pt>
              </c:numCache>
            </c:numRef>
          </c:val>
          <c:extLst>
            <c:ext xmlns:c16="http://schemas.microsoft.com/office/drawing/2014/chart" uri="{C3380CC4-5D6E-409C-BE32-E72D297353CC}">
              <c16:uniqueId val="{00000000-606E-4FFF-B8D5-8EFB8DEB6E35}"/>
            </c:ext>
          </c:extLst>
        </c:ser>
        <c:dLbls>
          <c:showLegendKey val="0"/>
          <c:showVal val="0"/>
          <c:showCatName val="0"/>
          <c:showSerName val="0"/>
          <c:showPercent val="0"/>
          <c:showBubbleSize val="0"/>
        </c:dLbls>
        <c:gapWidth val="150"/>
        <c:axId val="99240192"/>
        <c:axId val="992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606E-4FFF-B8D5-8EFB8DEB6E35}"/>
            </c:ext>
          </c:extLst>
        </c:ser>
        <c:dLbls>
          <c:showLegendKey val="0"/>
          <c:showVal val="0"/>
          <c:showCatName val="0"/>
          <c:showSerName val="0"/>
          <c:showPercent val="0"/>
          <c:showBubbleSize val="0"/>
        </c:dLbls>
        <c:marker val="1"/>
        <c:smooth val="0"/>
        <c:axId val="99240192"/>
        <c:axId val="99254656"/>
      </c:lineChart>
      <c:dateAx>
        <c:axId val="99240192"/>
        <c:scaling>
          <c:orientation val="minMax"/>
        </c:scaling>
        <c:delete val="1"/>
        <c:axPos val="b"/>
        <c:numFmt formatCode="ge" sourceLinked="1"/>
        <c:majorTickMark val="none"/>
        <c:minorTickMark val="none"/>
        <c:tickLblPos val="none"/>
        <c:crossAx val="99254656"/>
        <c:crosses val="autoZero"/>
        <c:auto val="1"/>
        <c:lblOffset val="100"/>
        <c:baseTimeUnit val="years"/>
      </c:dateAx>
      <c:valAx>
        <c:axId val="9925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106.19</c:v>
                </c:pt>
                <c:pt idx="1">
                  <c:v>110.53</c:v>
                </c:pt>
                <c:pt idx="2">
                  <c:v>112.5</c:v>
                </c:pt>
                <c:pt idx="3">
                  <c:v>108.4</c:v>
                </c:pt>
                <c:pt idx="4">
                  <c:v>109.01</c:v>
                </c:pt>
              </c:numCache>
            </c:numRef>
          </c:val>
          <c:extLst>
            <c:ext xmlns:c16="http://schemas.microsoft.com/office/drawing/2014/chart" uri="{C3380CC4-5D6E-409C-BE32-E72D297353CC}">
              <c16:uniqueId val="{00000000-DC5F-4705-8B24-E81816B4ECD2}"/>
            </c:ext>
          </c:extLst>
        </c:ser>
        <c:dLbls>
          <c:showLegendKey val="0"/>
          <c:showVal val="0"/>
          <c:showCatName val="0"/>
          <c:showSerName val="0"/>
          <c:showPercent val="0"/>
          <c:showBubbleSize val="0"/>
        </c:dLbls>
        <c:gapWidth val="150"/>
        <c:axId val="99285248"/>
        <c:axId val="992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DC5F-4705-8B24-E81816B4ECD2}"/>
            </c:ext>
          </c:extLst>
        </c:ser>
        <c:dLbls>
          <c:showLegendKey val="0"/>
          <c:showVal val="0"/>
          <c:showCatName val="0"/>
          <c:showSerName val="0"/>
          <c:showPercent val="0"/>
          <c:showBubbleSize val="0"/>
        </c:dLbls>
        <c:marker val="1"/>
        <c:smooth val="0"/>
        <c:axId val="99285248"/>
        <c:axId val="99287424"/>
      </c:lineChart>
      <c:dateAx>
        <c:axId val="99285248"/>
        <c:scaling>
          <c:orientation val="minMax"/>
        </c:scaling>
        <c:delete val="1"/>
        <c:axPos val="b"/>
        <c:numFmt formatCode="ge" sourceLinked="1"/>
        <c:majorTickMark val="none"/>
        <c:minorTickMark val="none"/>
        <c:tickLblPos val="none"/>
        <c:crossAx val="99287424"/>
        <c:crosses val="autoZero"/>
        <c:auto val="1"/>
        <c:lblOffset val="100"/>
        <c:baseTimeUnit val="years"/>
      </c:dateAx>
      <c:valAx>
        <c:axId val="992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137.76</c:v>
                </c:pt>
                <c:pt idx="1">
                  <c:v>132.47999999999999</c:v>
                </c:pt>
                <c:pt idx="2">
                  <c:v>130.57</c:v>
                </c:pt>
                <c:pt idx="3">
                  <c:v>135.36000000000001</c:v>
                </c:pt>
                <c:pt idx="4">
                  <c:v>134.34</c:v>
                </c:pt>
              </c:numCache>
            </c:numRef>
          </c:val>
          <c:extLst>
            <c:ext xmlns:c16="http://schemas.microsoft.com/office/drawing/2014/chart" uri="{C3380CC4-5D6E-409C-BE32-E72D297353CC}">
              <c16:uniqueId val="{00000000-0890-44DA-808E-7E357CDC1DB3}"/>
            </c:ext>
          </c:extLst>
        </c:ser>
        <c:dLbls>
          <c:showLegendKey val="0"/>
          <c:showVal val="0"/>
          <c:showCatName val="0"/>
          <c:showSerName val="0"/>
          <c:showPercent val="0"/>
          <c:showBubbleSize val="0"/>
        </c:dLbls>
        <c:gapWidth val="150"/>
        <c:axId val="99322496"/>
        <c:axId val="993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0890-44DA-808E-7E357CDC1DB3}"/>
            </c:ext>
          </c:extLst>
        </c:ser>
        <c:dLbls>
          <c:showLegendKey val="0"/>
          <c:showVal val="0"/>
          <c:showCatName val="0"/>
          <c:showSerName val="0"/>
          <c:showPercent val="0"/>
          <c:showBubbleSize val="0"/>
        </c:dLbls>
        <c:marker val="1"/>
        <c:smooth val="0"/>
        <c:axId val="99322496"/>
        <c:axId val="99328768"/>
      </c:lineChart>
      <c:dateAx>
        <c:axId val="99322496"/>
        <c:scaling>
          <c:orientation val="minMax"/>
        </c:scaling>
        <c:delete val="1"/>
        <c:axPos val="b"/>
        <c:numFmt formatCode="ge" sourceLinked="1"/>
        <c:majorTickMark val="none"/>
        <c:minorTickMark val="none"/>
        <c:tickLblPos val="none"/>
        <c:crossAx val="99328768"/>
        <c:crosses val="autoZero"/>
        <c:auto val="1"/>
        <c:lblOffset val="100"/>
        <c:baseTimeUnit val="years"/>
      </c:dateAx>
      <c:valAx>
        <c:axId val="993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和泉市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非設置</v>
      </c>
      <c r="AE8" s="83"/>
      <c r="AF8" s="83"/>
      <c r="AG8" s="83"/>
      <c r="AH8" s="83"/>
      <c r="AI8" s="83"/>
      <c r="AJ8" s="83"/>
      <c r="AK8" s="4"/>
      <c r="AL8" s="71">
        <f>データ!$R$6</f>
        <v>186060</v>
      </c>
      <c r="AM8" s="71"/>
      <c r="AN8" s="71"/>
      <c r="AO8" s="71"/>
      <c r="AP8" s="71"/>
      <c r="AQ8" s="71"/>
      <c r="AR8" s="71"/>
      <c r="AS8" s="71"/>
      <c r="AT8" s="67">
        <f>データ!$S$6</f>
        <v>84.98</v>
      </c>
      <c r="AU8" s="68"/>
      <c r="AV8" s="68"/>
      <c r="AW8" s="68"/>
      <c r="AX8" s="68"/>
      <c r="AY8" s="68"/>
      <c r="AZ8" s="68"/>
      <c r="BA8" s="68"/>
      <c r="BB8" s="70">
        <f>データ!$T$6</f>
        <v>2189.46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86.57</v>
      </c>
      <c r="J10" s="68"/>
      <c r="K10" s="68"/>
      <c r="L10" s="68"/>
      <c r="M10" s="68"/>
      <c r="N10" s="68"/>
      <c r="O10" s="69"/>
      <c r="P10" s="70">
        <f>データ!$P$6</f>
        <v>99.99</v>
      </c>
      <c r="Q10" s="70"/>
      <c r="R10" s="70"/>
      <c r="S10" s="70"/>
      <c r="T10" s="70"/>
      <c r="U10" s="70"/>
      <c r="V10" s="70"/>
      <c r="W10" s="71">
        <f>データ!$Q$6</f>
        <v>2527</v>
      </c>
      <c r="X10" s="71"/>
      <c r="Y10" s="71"/>
      <c r="Z10" s="71"/>
      <c r="AA10" s="71"/>
      <c r="AB10" s="71"/>
      <c r="AC10" s="71"/>
      <c r="AD10" s="2"/>
      <c r="AE10" s="2"/>
      <c r="AF10" s="2"/>
      <c r="AG10" s="2"/>
      <c r="AH10" s="4"/>
      <c r="AI10" s="4"/>
      <c r="AJ10" s="4"/>
      <c r="AK10" s="4"/>
      <c r="AL10" s="71">
        <f>データ!$U$6</f>
        <v>183593</v>
      </c>
      <c r="AM10" s="71"/>
      <c r="AN10" s="71"/>
      <c r="AO10" s="71"/>
      <c r="AP10" s="71"/>
      <c r="AQ10" s="71"/>
      <c r="AR10" s="71"/>
      <c r="AS10" s="71"/>
      <c r="AT10" s="67">
        <f>データ!$V$6</f>
        <v>70.92</v>
      </c>
      <c r="AU10" s="68"/>
      <c r="AV10" s="68"/>
      <c r="AW10" s="68"/>
      <c r="AX10" s="68"/>
      <c r="AY10" s="68"/>
      <c r="AZ10" s="68"/>
      <c r="BA10" s="68"/>
      <c r="BB10" s="70">
        <f>データ!$W$6</f>
        <v>2588.73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106</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105</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F6gdsUbRX0eC2KkBXjmRFypyKLjWXJ8PFcZNyZCeVkglqSgwsf+Vvt4jf1tvhr3dcf1/WgBlPYIdGRberB5kw==" saltValue="UMJGn64+Mgqi2xz+HRou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Y1" workbookViewId="0">
      <selection activeCell="EF11" sqref="EF11"/>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272191</v>
      </c>
      <c r="D6" s="34">
        <f t="shared" si="3"/>
        <v>46</v>
      </c>
      <c r="E6" s="34">
        <f t="shared" si="3"/>
        <v>1</v>
      </c>
      <c r="F6" s="34">
        <f t="shared" si="3"/>
        <v>0</v>
      </c>
      <c r="G6" s="34">
        <f t="shared" si="3"/>
        <v>1</v>
      </c>
      <c r="H6" s="34" t="str">
        <f t="shared" si="3"/>
        <v>大阪府　和泉市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86.57</v>
      </c>
      <c r="P6" s="35">
        <f t="shared" si="3"/>
        <v>99.99</v>
      </c>
      <c r="Q6" s="35">
        <f t="shared" si="3"/>
        <v>2527</v>
      </c>
      <c r="R6" s="35">
        <f t="shared" si="3"/>
        <v>186060</v>
      </c>
      <c r="S6" s="35">
        <f t="shared" si="3"/>
        <v>84.98</v>
      </c>
      <c r="T6" s="35">
        <f t="shared" si="3"/>
        <v>2189.46</v>
      </c>
      <c r="U6" s="35">
        <f t="shared" si="3"/>
        <v>183593</v>
      </c>
      <c r="V6" s="35">
        <f t="shared" si="3"/>
        <v>70.92</v>
      </c>
      <c r="W6" s="35">
        <f t="shared" si="3"/>
        <v>2588.73</v>
      </c>
      <c r="X6" s="36">
        <f>IF(X7="",NA(),X7)</f>
        <v>113.47</v>
      </c>
      <c r="Y6" s="36">
        <f t="shared" ref="Y6:AG6" si="4">IF(Y7="",NA(),Y7)</f>
        <v>114.92</v>
      </c>
      <c r="Z6" s="36">
        <f t="shared" si="4"/>
        <v>116.44</v>
      </c>
      <c r="AA6" s="36">
        <f t="shared" si="4"/>
        <v>113.58</v>
      </c>
      <c r="AB6" s="36">
        <f t="shared" si="4"/>
        <v>113.83</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253.49</v>
      </c>
      <c r="AU6" s="36">
        <f t="shared" ref="AU6:BC6" si="6">IF(AU7="",NA(),AU7)</f>
        <v>234.74</v>
      </c>
      <c r="AV6" s="36">
        <f t="shared" si="6"/>
        <v>211.15</v>
      </c>
      <c r="AW6" s="36">
        <f t="shared" si="6"/>
        <v>282.52999999999997</v>
      </c>
      <c r="AX6" s="36">
        <f t="shared" si="6"/>
        <v>306.47000000000003</v>
      </c>
      <c r="AY6" s="36">
        <f t="shared" si="6"/>
        <v>289.8</v>
      </c>
      <c r="AZ6" s="36">
        <f t="shared" si="6"/>
        <v>299.44</v>
      </c>
      <c r="BA6" s="36">
        <f t="shared" si="6"/>
        <v>311.99</v>
      </c>
      <c r="BB6" s="36">
        <f t="shared" si="6"/>
        <v>307.83</v>
      </c>
      <c r="BC6" s="36">
        <f t="shared" si="6"/>
        <v>318.89</v>
      </c>
      <c r="BD6" s="35" t="str">
        <f>IF(BD7="","",IF(BD7="-","【-】","【"&amp;SUBSTITUTE(TEXT(BD7,"#,##0.00"),"-","△")&amp;"】"))</f>
        <v>【261.93】</v>
      </c>
      <c r="BE6" s="36">
        <f>IF(BE7="",NA(),BE7)</f>
        <v>140.94</v>
      </c>
      <c r="BF6" s="36">
        <f t="shared" ref="BF6:BN6" si="7">IF(BF7="",NA(),BF7)</f>
        <v>128.72</v>
      </c>
      <c r="BG6" s="36">
        <f t="shared" si="7"/>
        <v>119.34</v>
      </c>
      <c r="BH6" s="36">
        <f t="shared" si="7"/>
        <v>110.5</v>
      </c>
      <c r="BI6" s="36">
        <f t="shared" si="7"/>
        <v>102.44</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106.19</v>
      </c>
      <c r="BQ6" s="36">
        <f t="shared" ref="BQ6:BY6" si="8">IF(BQ7="",NA(),BQ7)</f>
        <v>110.53</v>
      </c>
      <c r="BR6" s="36">
        <f t="shared" si="8"/>
        <v>112.5</v>
      </c>
      <c r="BS6" s="36">
        <f t="shared" si="8"/>
        <v>108.4</v>
      </c>
      <c r="BT6" s="36">
        <f t="shared" si="8"/>
        <v>109.01</v>
      </c>
      <c r="BU6" s="36">
        <f t="shared" si="8"/>
        <v>107.05</v>
      </c>
      <c r="BV6" s="36">
        <f t="shared" si="8"/>
        <v>106.4</v>
      </c>
      <c r="BW6" s="36">
        <f t="shared" si="8"/>
        <v>107.61</v>
      </c>
      <c r="BX6" s="36">
        <f t="shared" si="8"/>
        <v>106.02</v>
      </c>
      <c r="BY6" s="36">
        <f t="shared" si="8"/>
        <v>104.84</v>
      </c>
      <c r="BZ6" s="35" t="str">
        <f>IF(BZ7="","",IF(BZ7="-","【-】","【"&amp;SUBSTITUTE(TEXT(BZ7,"#,##0.00"),"-","△")&amp;"】"))</f>
        <v>【103.91】</v>
      </c>
      <c r="CA6" s="36">
        <f>IF(CA7="",NA(),CA7)</f>
        <v>137.76</v>
      </c>
      <c r="CB6" s="36">
        <f t="shared" ref="CB6:CJ6" si="9">IF(CB7="",NA(),CB7)</f>
        <v>132.47999999999999</v>
      </c>
      <c r="CC6" s="36">
        <f t="shared" si="9"/>
        <v>130.57</v>
      </c>
      <c r="CD6" s="36">
        <f t="shared" si="9"/>
        <v>135.36000000000001</v>
      </c>
      <c r="CE6" s="36">
        <f t="shared" si="9"/>
        <v>134.34</v>
      </c>
      <c r="CF6" s="36">
        <f t="shared" si="9"/>
        <v>155.09</v>
      </c>
      <c r="CG6" s="36">
        <f t="shared" si="9"/>
        <v>156.29</v>
      </c>
      <c r="CH6" s="36">
        <f t="shared" si="9"/>
        <v>155.69</v>
      </c>
      <c r="CI6" s="36">
        <f t="shared" si="9"/>
        <v>158.6</v>
      </c>
      <c r="CJ6" s="36">
        <f t="shared" si="9"/>
        <v>161.82</v>
      </c>
      <c r="CK6" s="35" t="str">
        <f>IF(CK7="","",IF(CK7="-","【-】","【"&amp;SUBSTITUTE(TEXT(CK7,"#,##0.00"),"-","△")&amp;"】"))</f>
        <v>【167.11】</v>
      </c>
      <c r="CL6" s="36">
        <f>IF(CL7="",NA(),CL7)</f>
        <v>66.209999999999994</v>
      </c>
      <c r="CM6" s="36">
        <f t="shared" ref="CM6:CU6" si="10">IF(CM7="",NA(),CM7)</f>
        <v>66.09</v>
      </c>
      <c r="CN6" s="36">
        <f t="shared" si="10"/>
        <v>69.989999999999995</v>
      </c>
      <c r="CO6" s="36">
        <f t="shared" si="10"/>
        <v>69.77</v>
      </c>
      <c r="CP6" s="36">
        <f t="shared" si="10"/>
        <v>69.56</v>
      </c>
      <c r="CQ6" s="36">
        <f t="shared" si="10"/>
        <v>61.61</v>
      </c>
      <c r="CR6" s="36">
        <f t="shared" si="10"/>
        <v>62.34</v>
      </c>
      <c r="CS6" s="36">
        <f t="shared" si="10"/>
        <v>62.46</v>
      </c>
      <c r="CT6" s="36">
        <f t="shared" si="10"/>
        <v>62.88</v>
      </c>
      <c r="CU6" s="36">
        <f t="shared" si="10"/>
        <v>62.32</v>
      </c>
      <c r="CV6" s="35" t="str">
        <f>IF(CV7="","",IF(CV7="-","【-】","【"&amp;SUBSTITUTE(TEXT(CV7,"#,##0.00"),"-","△")&amp;"】"))</f>
        <v>【60.27】</v>
      </c>
      <c r="CW6" s="36">
        <f>IF(CW7="",NA(),CW7)</f>
        <v>92.56</v>
      </c>
      <c r="CX6" s="36">
        <f t="shared" ref="CX6:DF6" si="11">IF(CX7="",NA(),CX7)</f>
        <v>92.56</v>
      </c>
      <c r="CY6" s="36">
        <f t="shared" si="11"/>
        <v>93.05</v>
      </c>
      <c r="CZ6" s="36">
        <f t="shared" si="11"/>
        <v>93.45</v>
      </c>
      <c r="DA6" s="36">
        <f t="shared" si="11"/>
        <v>93.11</v>
      </c>
      <c r="DB6" s="36">
        <f t="shared" si="11"/>
        <v>90.23</v>
      </c>
      <c r="DC6" s="36">
        <f t="shared" si="11"/>
        <v>90.15</v>
      </c>
      <c r="DD6" s="36">
        <f t="shared" si="11"/>
        <v>90.62</v>
      </c>
      <c r="DE6" s="36">
        <f t="shared" si="11"/>
        <v>90.13</v>
      </c>
      <c r="DF6" s="36">
        <f t="shared" si="11"/>
        <v>90.19</v>
      </c>
      <c r="DG6" s="35" t="str">
        <f>IF(DG7="","",IF(DG7="-","【-】","【"&amp;SUBSTITUTE(TEXT(DG7,"#,##0.00"),"-","△")&amp;"】"))</f>
        <v>【89.92】</v>
      </c>
      <c r="DH6" s="36">
        <f>IF(DH7="",NA(),DH7)</f>
        <v>42.74</v>
      </c>
      <c r="DI6" s="36">
        <f t="shared" ref="DI6:DQ6" si="12">IF(DI7="",NA(),DI7)</f>
        <v>44.27</v>
      </c>
      <c r="DJ6" s="36">
        <f t="shared" si="12"/>
        <v>43.71</v>
      </c>
      <c r="DK6" s="36">
        <f t="shared" si="12"/>
        <v>45.33</v>
      </c>
      <c r="DL6" s="36">
        <f t="shared" si="12"/>
        <v>46.92</v>
      </c>
      <c r="DM6" s="36">
        <f t="shared" si="12"/>
        <v>46.36</v>
      </c>
      <c r="DN6" s="36">
        <f t="shared" si="12"/>
        <v>47.37</v>
      </c>
      <c r="DO6" s="36">
        <f t="shared" si="12"/>
        <v>48.01</v>
      </c>
      <c r="DP6" s="36">
        <f t="shared" si="12"/>
        <v>48.01</v>
      </c>
      <c r="DQ6" s="36">
        <f t="shared" si="12"/>
        <v>48.86</v>
      </c>
      <c r="DR6" s="35" t="str">
        <f>IF(DR7="","",IF(DR7="-","【-】","【"&amp;SUBSTITUTE(TEXT(DR7,"#,##0.00"),"-","△")&amp;"】"))</f>
        <v>【48.85】</v>
      </c>
      <c r="DS6" s="36">
        <f>IF(DS7="",NA(),DS7)</f>
        <v>18.93</v>
      </c>
      <c r="DT6" s="36">
        <f t="shared" ref="DT6:EB6" si="13">IF(DT7="",NA(),DT7)</f>
        <v>21.41</v>
      </c>
      <c r="DU6" s="36">
        <f t="shared" si="13"/>
        <v>21.41</v>
      </c>
      <c r="DV6" s="36">
        <f t="shared" si="13"/>
        <v>21.2</v>
      </c>
      <c r="DW6" s="36">
        <f t="shared" si="13"/>
        <v>21.97</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0.94</v>
      </c>
      <c r="EE6" s="36">
        <f t="shared" ref="EE6:EM6" si="14">IF(EE7="",NA(),EE7)</f>
        <v>0.5</v>
      </c>
      <c r="EF6" s="35">
        <f t="shared" si="14"/>
        <v>0.39</v>
      </c>
      <c r="EG6" s="36">
        <f t="shared" si="14"/>
        <v>0.7</v>
      </c>
      <c r="EH6" s="36">
        <f t="shared" si="14"/>
        <v>0.45</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272191</v>
      </c>
      <c r="D7" s="38">
        <v>46</v>
      </c>
      <c r="E7" s="38">
        <v>1</v>
      </c>
      <c r="F7" s="38">
        <v>0</v>
      </c>
      <c r="G7" s="38">
        <v>1</v>
      </c>
      <c r="H7" s="38" t="s">
        <v>92</v>
      </c>
      <c r="I7" s="38" t="s">
        <v>93</v>
      </c>
      <c r="J7" s="38" t="s">
        <v>94</v>
      </c>
      <c r="K7" s="38" t="s">
        <v>95</v>
      </c>
      <c r="L7" s="38" t="s">
        <v>96</v>
      </c>
      <c r="M7" s="38" t="s">
        <v>97</v>
      </c>
      <c r="N7" s="39" t="s">
        <v>98</v>
      </c>
      <c r="O7" s="39">
        <v>86.57</v>
      </c>
      <c r="P7" s="39">
        <v>99.99</v>
      </c>
      <c r="Q7" s="39">
        <v>2527</v>
      </c>
      <c r="R7" s="39">
        <v>186060</v>
      </c>
      <c r="S7" s="39">
        <v>84.98</v>
      </c>
      <c r="T7" s="39">
        <v>2189.46</v>
      </c>
      <c r="U7" s="39">
        <v>183593</v>
      </c>
      <c r="V7" s="39">
        <v>70.92</v>
      </c>
      <c r="W7" s="39">
        <v>2588.73</v>
      </c>
      <c r="X7" s="39">
        <v>113.47</v>
      </c>
      <c r="Y7" s="39">
        <v>114.92</v>
      </c>
      <c r="Z7" s="39">
        <v>116.44</v>
      </c>
      <c r="AA7" s="39">
        <v>113.58</v>
      </c>
      <c r="AB7" s="39">
        <v>113.83</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253.49</v>
      </c>
      <c r="AU7" s="39">
        <v>234.74</v>
      </c>
      <c r="AV7" s="39">
        <v>211.15</v>
      </c>
      <c r="AW7" s="39">
        <v>282.52999999999997</v>
      </c>
      <c r="AX7" s="39">
        <v>306.47000000000003</v>
      </c>
      <c r="AY7" s="39">
        <v>289.8</v>
      </c>
      <c r="AZ7" s="39">
        <v>299.44</v>
      </c>
      <c r="BA7" s="39">
        <v>311.99</v>
      </c>
      <c r="BB7" s="39">
        <v>307.83</v>
      </c>
      <c r="BC7" s="39">
        <v>318.89</v>
      </c>
      <c r="BD7" s="39">
        <v>261.93</v>
      </c>
      <c r="BE7" s="39">
        <v>140.94</v>
      </c>
      <c r="BF7" s="39">
        <v>128.72</v>
      </c>
      <c r="BG7" s="39">
        <v>119.34</v>
      </c>
      <c r="BH7" s="39">
        <v>110.5</v>
      </c>
      <c r="BI7" s="39">
        <v>102.44</v>
      </c>
      <c r="BJ7" s="39">
        <v>301.99</v>
      </c>
      <c r="BK7" s="39">
        <v>298.08999999999997</v>
      </c>
      <c r="BL7" s="39">
        <v>291.77999999999997</v>
      </c>
      <c r="BM7" s="39">
        <v>295.44</v>
      </c>
      <c r="BN7" s="39">
        <v>290.07</v>
      </c>
      <c r="BO7" s="39">
        <v>270.45999999999998</v>
      </c>
      <c r="BP7" s="39">
        <v>106.19</v>
      </c>
      <c r="BQ7" s="39">
        <v>110.53</v>
      </c>
      <c r="BR7" s="39">
        <v>112.5</v>
      </c>
      <c r="BS7" s="39">
        <v>108.4</v>
      </c>
      <c r="BT7" s="39">
        <v>109.01</v>
      </c>
      <c r="BU7" s="39">
        <v>107.05</v>
      </c>
      <c r="BV7" s="39">
        <v>106.4</v>
      </c>
      <c r="BW7" s="39">
        <v>107.61</v>
      </c>
      <c r="BX7" s="39">
        <v>106.02</v>
      </c>
      <c r="BY7" s="39">
        <v>104.84</v>
      </c>
      <c r="BZ7" s="39">
        <v>103.91</v>
      </c>
      <c r="CA7" s="39">
        <v>137.76</v>
      </c>
      <c r="CB7" s="39">
        <v>132.47999999999999</v>
      </c>
      <c r="CC7" s="39">
        <v>130.57</v>
      </c>
      <c r="CD7" s="39">
        <v>135.36000000000001</v>
      </c>
      <c r="CE7" s="39">
        <v>134.34</v>
      </c>
      <c r="CF7" s="39">
        <v>155.09</v>
      </c>
      <c r="CG7" s="39">
        <v>156.29</v>
      </c>
      <c r="CH7" s="39">
        <v>155.69</v>
      </c>
      <c r="CI7" s="39">
        <v>158.6</v>
      </c>
      <c r="CJ7" s="39">
        <v>161.82</v>
      </c>
      <c r="CK7" s="39">
        <v>167.11</v>
      </c>
      <c r="CL7" s="39">
        <v>66.209999999999994</v>
      </c>
      <c r="CM7" s="39">
        <v>66.09</v>
      </c>
      <c r="CN7" s="39">
        <v>69.989999999999995</v>
      </c>
      <c r="CO7" s="39">
        <v>69.77</v>
      </c>
      <c r="CP7" s="39">
        <v>69.56</v>
      </c>
      <c r="CQ7" s="39">
        <v>61.61</v>
      </c>
      <c r="CR7" s="39">
        <v>62.34</v>
      </c>
      <c r="CS7" s="39">
        <v>62.46</v>
      </c>
      <c r="CT7" s="39">
        <v>62.88</v>
      </c>
      <c r="CU7" s="39">
        <v>62.32</v>
      </c>
      <c r="CV7" s="39">
        <v>60.27</v>
      </c>
      <c r="CW7" s="39">
        <v>92.56</v>
      </c>
      <c r="CX7" s="39">
        <v>92.56</v>
      </c>
      <c r="CY7" s="39">
        <v>93.05</v>
      </c>
      <c r="CZ7" s="39">
        <v>93.45</v>
      </c>
      <c r="DA7" s="39">
        <v>93.11</v>
      </c>
      <c r="DB7" s="39">
        <v>90.23</v>
      </c>
      <c r="DC7" s="39">
        <v>90.15</v>
      </c>
      <c r="DD7" s="39">
        <v>90.62</v>
      </c>
      <c r="DE7" s="39">
        <v>90.13</v>
      </c>
      <c r="DF7" s="39">
        <v>90.19</v>
      </c>
      <c r="DG7" s="39">
        <v>89.92</v>
      </c>
      <c r="DH7" s="39">
        <v>42.74</v>
      </c>
      <c r="DI7" s="39">
        <v>44.27</v>
      </c>
      <c r="DJ7" s="39">
        <v>43.71</v>
      </c>
      <c r="DK7" s="39">
        <v>45.33</v>
      </c>
      <c r="DL7" s="39">
        <v>46.92</v>
      </c>
      <c r="DM7" s="39">
        <v>46.36</v>
      </c>
      <c r="DN7" s="39">
        <v>47.37</v>
      </c>
      <c r="DO7" s="39">
        <v>48.01</v>
      </c>
      <c r="DP7" s="39">
        <v>48.01</v>
      </c>
      <c r="DQ7" s="39">
        <v>48.86</v>
      </c>
      <c r="DR7" s="39">
        <v>48.85</v>
      </c>
      <c r="DS7" s="39">
        <v>18.93</v>
      </c>
      <c r="DT7" s="39">
        <v>21.41</v>
      </c>
      <c r="DU7" s="39">
        <v>21.41</v>
      </c>
      <c r="DV7" s="39">
        <v>21.2</v>
      </c>
      <c r="DW7" s="39">
        <v>21.97</v>
      </c>
      <c r="DX7" s="39">
        <v>13.57</v>
      </c>
      <c r="DY7" s="39">
        <v>14.27</v>
      </c>
      <c r="DZ7" s="39">
        <v>16.170000000000002</v>
      </c>
      <c r="EA7" s="39">
        <v>16.600000000000001</v>
      </c>
      <c r="EB7" s="39">
        <v>18.510000000000002</v>
      </c>
      <c r="EC7" s="39">
        <v>17.8</v>
      </c>
      <c r="ED7" s="39">
        <v>0.94</v>
      </c>
      <c r="EE7" s="39">
        <v>0.5</v>
      </c>
      <c r="EF7" s="44">
        <v>0.39</v>
      </c>
      <c r="EG7" s="39">
        <v>0.7</v>
      </c>
      <c r="EH7" s="39">
        <v>0.45</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2020-02-12T04:27:33Z</cp:lastPrinted>
  <dcterms:modified xsi:type="dcterms:W3CDTF">2020-02-16T23:34:51Z</dcterms:modified>
</cp:coreProperties>
</file>