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7河内長野市○\"/>
    </mc:Choice>
  </mc:AlternateContent>
  <workbookProtection workbookAlgorithmName="SHA-512" workbookHashValue="6Iut35HWKl9LWURGeOrxRRgMa68ryVykugMyRRneKFuW/1Bfa5MthAvuSGRXCjTwnadL2FO/nXiLCr+lwYh9sg==" workbookSaltValue="jCN8AczOk1ZzgqYw6Wj4o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W10" i="4"/>
  <c r="I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<sst xmlns="http://schemas.openxmlformats.org/spreadsheetml/2006/main" count="220" uniqueCount="108">
  <si>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</si>
  <si>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</si>
  <si>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</si>
  <si>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</si>
  <si>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</si>
  <si>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</si>
  <si>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</si>
  <si>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</si>
  <si>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</si>
  <si>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</si>
  <si>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</si>
  <si>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</si>
  <si>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</si>
  <si>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</si>
  <si>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</si>
  <si>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</si>
  <si>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</si>
  <si>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</si>
  <si>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</si>
  <si>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</si>
  <si>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</si>
  <si>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</si>
  <si>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</si>
  <si>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</si>
  <si>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</si>
  <si>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</si>
  <si>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</si>
  <si>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</si>
  <si>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</si>
  <si>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</si>
  <si>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</si>
  <si>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</si>
  <si>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</si>
  <si>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</si>
  <si>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</si>
  <si>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</si>
  <si>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</si>
  <si>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</si>
  <si>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</si>
  <si>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</si>
  <si>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</si>
  <si>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</si>
  <si>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</si>
  <si>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</si>
  <si>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</si>
  <si>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</si>
  <si>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</si>
  <si>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</si>
  <si>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</si>
  <si>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</si>
  <si>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</si>
  <si>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</si>
  <si>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</si>
  <si>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</si>
  <si>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</si>
  <si>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</si>
  <si>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</si>
  <si>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</si>
  <si>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</si>
  <si>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</si>
  <si>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</si>
  <si>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</si>
  <si>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</si>
  <si>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</si>
  <si>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</si>
  <si>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</si>
  <si>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</si>
  <si>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</si>
  <si>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</si>
  <si>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</si>
  <si>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</si>
  <si>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</si>
  <si>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</si>
  <si>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</si>
  <si>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</si>
  <si>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</si>
  <si>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</si>
  <si>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</si>
  <si>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</si>
  <si>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</si>
  <si>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</si>
  <si>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</si>
  <si>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</si>
  <si>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</si>
  <si>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</si>
  <si>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</si>
  <si>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</si>
  <si>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</si>
  <si>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</si>
  <si>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</si>
  <si>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</si>
  <si>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</si>
  <si>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</si>
  <si>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河内長野市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</si>
  <si>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</si>
  <si>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</si>
  <si>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</si>
  <si>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</si>
  <si>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</si>
  <si>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</si>
  <si>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</si>
  <si>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</si>
  <si>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</si>
  <si>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</si>
  <si>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</si>
  <si>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本市の水道事業は、高低差の多い地形の特徴から多数の施設を有しており、その多くが更新時期を迎えているため、今後の更新に係る投資の増加は避けられません。
　また、施設利用率は、類似団体平均値と比較して低く、今後も人口減少が見込まれるため、浄水場の統廃合やダウンサイジングを進めていく必要があります。
　管路更新率は、現在のペースで更新すると約232年かかるため、重要な管路から計画的に更新・耐震化を進め、漏水事故や災害時の被害低減を図っていく必要があります。
　以上のことを踏まえ、平成30年度に広域化や水道料金の適正化など健全な経営を行うために、投資の方向性や財政計画を示した経営戦略の要素を組み込んだ河内長野市上下水道ビジョンを策定しました。その中で定めた上下水道の将来像を着実に実行するため、令和元年度より指標等を示し、計画の進捗管理を行いながら、施策の推進に努めていきます。</t>
    <rPh sb="198" eb="199">
      <t>スス</t>
    </rPh>
    <rPh sb="240" eb="242">
      <t>ヘイセイ</t>
    </rPh>
    <rPh sb="244" eb="246">
      <t>ネンド</t>
    </rPh>
    <rPh sb="261" eb="263">
      <t>ケンゼン</t>
    </rPh>
    <rPh sb="264" eb="266">
      <t>ケイエイ</t>
    </rPh>
    <rPh sb="267" eb="268">
      <t>オコナ</t>
    </rPh>
    <rPh sb="301" eb="306">
      <t>カワチナガノシ</t>
    </rPh>
    <rPh sb="306" eb="308">
      <t>ジョウゲ</t>
    </rPh>
    <rPh sb="308" eb="310">
      <t>スイドウ</t>
    </rPh>
    <rPh sb="324" eb="325">
      <t>ナカ</t>
    </rPh>
    <rPh sb="326" eb="327">
      <t>サダ</t>
    </rPh>
    <rPh sb="329" eb="331">
      <t>ジョウゲ</t>
    </rPh>
    <rPh sb="331" eb="333">
      <t>スイドウ</t>
    </rPh>
    <rPh sb="334" eb="337">
      <t>ショウライゾウ</t>
    </rPh>
    <rPh sb="338" eb="340">
      <t>チャクジツ</t>
    </rPh>
    <rPh sb="341" eb="343">
      <t>ジッコウ</t>
    </rPh>
    <rPh sb="348" eb="349">
      <t>レイ</t>
    </rPh>
    <rPh sb="349" eb="350">
      <t>ワ</t>
    </rPh>
    <rPh sb="350" eb="351">
      <t>ガン</t>
    </rPh>
    <rPh sb="355" eb="357">
      <t>シヒョウ</t>
    </rPh>
    <rPh sb="357" eb="358">
      <t>ナド</t>
    </rPh>
    <rPh sb="359" eb="360">
      <t>シメ</t>
    </rPh>
    <rPh sb="362" eb="364">
      <t>ケイカク</t>
    </rPh>
    <rPh sb="365" eb="367">
      <t>シンチョク</t>
    </rPh>
    <rPh sb="367" eb="369">
      <t>カンリ</t>
    </rPh>
    <rPh sb="370" eb="371">
      <t>オコナ</t>
    </rPh>
    <rPh sb="376" eb="378">
      <t>シサク</t>
    </rPh>
    <rPh sb="379" eb="381">
      <t>スイシン</t>
    </rPh>
    <rPh sb="382" eb="383">
      <t>ツト</t>
    </rPh>
    <phoneticPr fontId="16"/>
  </si>
  <si>
    <t>　平成30年度の経常収支比率は滝畑ダムをはじめ各浄水場の水運用が順調だったため、受水費及び動力費が減少し、1.24ポイント改善したものの、類似団体平均値を下回っている状況です。
　流動比率は前年度と比較し、未払金が大幅に減少したため、上昇しました。
　企業債残高対給水収益比率は、大規模施設更新工事の完了により企業債残高は減少したものの、給水収益も減少したため、平成30年度は、前年度比1.24ポイント上昇しました。
　料金回収率が類似団体平均値を下回っているのは、給水収益以外の旧簡易水道施設の維持管理費等にかかる繰出金や、富田林市との共同施設（浄水場）の運営経費にかかる負担金収入が多いことによるものです。
　給水原価については、本市はダム水をはじめとして自己水の割合が高く、高低差の多い地形条件のため浄水配水施設を多く所有し、それらの施設の減価償却費が高いためです。平成30年度は有収水量が減少しているものの、順調な水運用により総費用が減少したため、給水原価は低下しました。
　施設利用率が類似団体平均値に比べて低くなっているのは、人口減少等の水道使用量減少により施設規模が過大になっていることが考えられます。</t>
    <rPh sb="1" eb="3">
      <t>ヘイセイ</t>
    </rPh>
    <rPh sb="5" eb="7">
      <t>ネンド</t>
    </rPh>
    <rPh sb="15" eb="17">
      <t>タキハタ</t>
    </rPh>
    <rPh sb="23" eb="24">
      <t>カク</t>
    </rPh>
    <rPh sb="24" eb="27">
      <t>ジョウスイジョウ</t>
    </rPh>
    <rPh sb="28" eb="29">
      <t>ミズ</t>
    </rPh>
    <rPh sb="29" eb="31">
      <t>ウンヨウ</t>
    </rPh>
    <rPh sb="32" eb="34">
      <t>ジュンチョウ</t>
    </rPh>
    <rPh sb="40" eb="42">
      <t>ジュスイ</t>
    </rPh>
    <rPh sb="42" eb="43">
      <t>ヒ</t>
    </rPh>
    <rPh sb="43" eb="44">
      <t>オヨ</t>
    </rPh>
    <rPh sb="45" eb="47">
      <t>ドウリョク</t>
    </rPh>
    <rPh sb="47" eb="48">
      <t>ヒ</t>
    </rPh>
    <rPh sb="49" eb="51">
      <t>ゲンショウ</t>
    </rPh>
    <rPh sb="61" eb="63">
      <t>カイゼン</t>
    </rPh>
    <rPh sb="69" eb="71">
      <t>ルイジ</t>
    </rPh>
    <rPh sb="71" eb="73">
      <t>ダンタイ</t>
    </rPh>
    <rPh sb="73" eb="76">
      <t>ヘイキンチ</t>
    </rPh>
    <rPh sb="77" eb="79">
      <t>シタマワ</t>
    </rPh>
    <rPh sb="83" eb="85">
      <t>ジョウキョウ</t>
    </rPh>
    <rPh sb="90" eb="92">
      <t>リュウドウ</t>
    </rPh>
    <rPh sb="92" eb="94">
      <t>ヒリツ</t>
    </rPh>
    <rPh sb="95" eb="98">
      <t>ゼンネンド</t>
    </rPh>
    <rPh sb="99" eb="101">
      <t>ヒカク</t>
    </rPh>
    <rPh sb="103" eb="105">
      <t>ミバラ</t>
    </rPh>
    <rPh sb="105" eb="106">
      <t>キン</t>
    </rPh>
    <rPh sb="107" eb="109">
      <t>オオハバ</t>
    </rPh>
    <rPh sb="110" eb="112">
      <t>ゲンショウ</t>
    </rPh>
    <rPh sb="117" eb="119">
      <t>ジョウショウ</t>
    </rPh>
    <rPh sb="126" eb="128">
      <t>キギョウ</t>
    </rPh>
    <rPh sb="128" eb="129">
      <t>サイ</t>
    </rPh>
    <rPh sb="129" eb="131">
      <t>ザンダカ</t>
    </rPh>
    <rPh sb="131" eb="132">
      <t>タイ</t>
    </rPh>
    <rPh sb="132" eb="134">
      <t>キュウスイ</t>
    </rPh>
    <rPh sb="134" eb="136">
      <t>シュウエキ</t>
    </rPh>
    <rPh sb="136" eb="138">
      <t>ヒリツ</t>
    </rPh>
    <rPh sb="140" eb="143">
      <t>ダイキボ</t>
    </rPh>
    <rPh sb="143" eb="145">
      <t>シセツ</t>
    </rPh>
    <rPh sb="145" eb="147">
      <t>コウシン</t>
    </rPh>
    <rPh sb="147" eb="149">
      <t>コウジ</t>
    </rPh>
    <rPh sb="150" eb="152">
      <t>カンリョウ</t>
    </rPh>
    <rPh sb="155" eb="157">
      <t>キギョウ</t>
    </rPh>
    <rPh sb="157" eb="158">
      <t>サイ</t>
    </rPh>
    <rPh sb="158" eb="160">
      <t>ザンダカ</t>
    </rPh>
    <rPh sb="161" eb="163">
      <t>ゲンショウ</t>
    </rPh>
    <rPh sb="169" eb="171">
      <t>キュウスイ</t>
    </rPh>
    <rPh sb="171" eb="173">
      <t>シュウエキ</t>
    </rPh>
    <rPh sb="174" eb="176">
      <t>ゲンショウ</t>
    </rPh>
    <rPh sb="189" eb="192">
      <t>ゼンネンド</t>
    </rPh>
    <rPh sb="192" eb="193">
      <t>ヒ</t>
    </rPh>
    <rPh sb="201" eb="203">
      <t>ジョウショウ</t>
    </rPh>
    <rPh sb="370" eb="372">
      <t>シセツ</t>
    </rPh>
    <rPh sb="386" eb="388">
      <t>ヘイセイ</t>
    </rPh>
    <rPh sb="390" eb="392">
      <t>ネンド</t>
    </rPh>
    <rPh sb="393" eb="395">
      <t>ユウシュウ</t>
    </rPh>
    <rPh sb="395" eb="397">
      <t>スイリョウ</t>
    </rPh>
    <rPh sb="398" eb="400">
      <t>ゲンショウ</t>
    </rPh>
    <rPh sb="408" eb="410">
      <t>ジュンチョウ</t>
    </rPh>
    <rPh sb="411" eb="412">
      <t>ミズ</t>
    </rPh>
    <rPh sb="412" eb="414">
      <t>ウンヨウ</t>
    </rPh>
    <rPh sb="417" eb="418">
      <t>ソウ</t>
    </rPh>
    <rPh sb="418" eb="420">
      <t>ヒヨウ</t>
    </rPh>
    <rPh sb="421" eb="423">
      <t>ゲンショウ</t>
    </rPh>
    <rPh sb="428" eb="430">
      <t>キュウスイ</t>
    </rPh>
    <rPh sb="430" eb="432">
      <t>ゲンカ</t>
    </rPh>
    <rPh sb="433" eb="435">
      <t>テイカ</t>
    </rPh>
    <rPh sb="448" eb="450">
      <t>ルイジ</t>
    </rPh>
    <rPh sb="450" eb="452">
      <t>ダンタイ</t>
    </rPh>
    <rPh sb="469" eb="471">
      <t>ジンコウ</t>
    </rPh>
    <rPh sb="471" eb="473">
      <t>ゲンショウ</t>
    </rPh>
    <rPh sb="473" eb="474">
      <t>トウ</t>
    </rPh>
    <rPh sb="475" eb="477">
      <t>スイドウ</t>
    </rPh>
    <rPh sb="477" eb="480">
      <t>シヨウリョウ</t>
    </rPh>
    <rPh sb="480" eb="482">
      <t>ゲンショウ</t>
    </rPh>
    <phoneticPr fontId="16"/>
  </si>
  <si>
    <t xml:space="preserve">　本市の有形固定資産減価償却率は50％を超えており、施設の老朽化が相当進んでいることを示しています。施設の老朽化対策等については、平成30年度に水道施設整備計画を策定しており、基幹施設の耐震化及び更新工事を必要に応じて実施していきます。管路に関しては重要給水施設への管路の耐震化を優先し、順次実施しています。
　管路経年化率が平成26年以降上昇しているのは、本市は昭和40年～50年代頃に大規模な住宅団地の開発が進み、その時期の配水管が更新時期を迎えているためです。管路更新率については、類似団体平均値を下回っていますが、重要管路を優先して更新を行っています。
</t>
    <rPh sb="65" eb="67">
      <t>ヘイセイ</t>
    </rPh>
    <rPh sb="69" eb="71">
      <t>ネンド</t>
    </rPh>
    <rPh sb="81" eb="83">
      <t>サクテイ</t>
    </rPh>
    <rPh sb="88" eb="90">
      <t>キカン</t>
    </rPh>
    <rPh sb="90" eb="92">
      <t>シセツ</t>
    </rPh>
    <rPh sb="93" eb="96">
      <t>タイシンカ</t>
    </rPh>
    <rPh sb="96" eb="97">
      <t>オヨ</t>
    </rPh>
    <rPh sb="98" eb="100">
      <t>コウシン</t>
    </rPh>
    <rPh sb="100" eb="102">
      <t>コウジ</t>
    </rPh>
    <rPh sb="103" eb="105">
      <t>ヒツヨウ</t>
    </rPh>
    <rPh sb="106" eb="107">
      <t>オウ</t>
    </rPh>
    <rPh sb="109" eb="111">
      <t>ジッシ</t>
    </rPh>
    <rPh sb="118" eb="120">
      <t>カンロ</t>
    </rPh>
    <rPh sb="121" eb="122">
      <t>カン</t>
    </rPh>
    <rPh sb="125" eb="127">
      <t>ジュウヨウ</t>
    </rPh>
    <rPh sb="127" eb="129">
      <t>キュウスイ</t>
    </rPh>
    <rPh sb="129" eb="131">
      <t>シセツ</t>
    </rPh>
    <rPh sb="133" eb="135">
      <t>カンロ</t>
    </rPh>
    <rPh sb="136" eb="139">
      <t>タイシンカ</t>
    </rPh>
    <rPh sb="140" eb="142">
      <t>ユウセン</t>
    </rPh>
    <rPh sb="144" eb="146">
      <t>ジュンジ</t>
    </rPh>
    <rPh sb="146" eb="148">
      <t>ジッシ</t>
    </rPh>
    <rPh sb="233" eb="235">
      <t>カンロ</t>
    </rPh>
    <rPh sb="235" eb="237">
      <t>コウシン</t>
    </rPh>
    <rPh sb="237" eb="238">
      <t>リツ</t>
    </rPh>
    <rPh sb="252" eb="254">
      <t>シタマワ</t>
    </rPh>
    <rPh sb="261" eb="263">
      <t>ジュウヨウ</t>
    </rPh>
    <rPh sb="263" eb="265">
      <t>カンロ</t>
    </rPh>
    <rPh sb="266" eb="268">
      <t>ユウセン</t>
    </rPh>
    <rPh sb="270" eb="272">
      <t>コウシン</t>
    </rPh>
    <rPh sb="273" eb="274">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</si>
</sst>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0.77</c:v>
                </c:pt>
                <c:pt idx="1">
                  <c:v>0.88</c:v>
                </c:pt>
                <c:pt idx="2">
                  <c:v>0.51</c:v>
                </c:pt>
                <c:pt idx="3">
                  <c:v>0.98</c:v>
                </c:pt>
                <c:pt idx="4">
                  <c:v>0.43</c:v>
                </c:pt>
              </c:numCache>
            </c:numRef>
          </c:val>
          <c:extLst>
            <c:ext xmlns:c16="http://schemas.microsoft.com/office/drawing/2014/chart" uri="{C3380CC4-5D6E-409C-BE32-E72D297353CC}">
              <c16:uniqueId val="{00000000-D991-4680-AE04-479BED8F1F4A}"/>
            </c:ext>
          </c:extLst>
        </c:ser>
        <c:dLbls>
          <c:showLegendKey val="0"/>
          <c:showVal val="0"/>
          <c:showCatName val="0"/>
          <c:showSerName val="0"/>
          <c:showPercent val="0"/>
          <c:showBubbleSize val="0"/>
        </c:dLbls>
        <c:gapWidth val="150"/>
        <c:axId val="265543040"/>
        <c:axId val="26928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D991-4680-AE04-479BED8F1F4A}"/>
            </c:ext>
          </c:extLst>
        </c:ser>
        <c:dLbls>
          <c:showLegendKey val="0"/>
          <c:showVal val="0"/>
          <c:showCatName val="0"/>
          <c:showSerName val="0"/>
          <c:showPercent val="0"/>
          <c:showBubbleSize val="0"/>
        </c:dLbls>
        <c:marker val="1"/>
        <c:smooth val="0"/>
        <c:axId val="265543040"/>
        <c:axId val="269280768"/>
      </c:lineChart>
      <c:dateAx>
        <c:axId val="265543040"/>
        <c:scaling>
          <c:orientation val="minMax"/>
        </c:scaling>
        <c:delete val="1"/>
        <c:axPos val="b"/>
        <c:numFmt formatCode="ge" sourceLinked="1"/>
        <c:majorTickMark val="none"/>
        <c:minorTickMark val="none"/>
        <c:tickLblPos val="none"/>
        <c:crossAx val="269280768"/>
        <c:crosses val="autoZero"/>
        <c:auto val="1"/>
        <c:lblOffset val="100"/>
        <c:baseTimeUnit val="years"/>
      </c:dateAx>
      <c:valAx>
        <c:axId val="2692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55.08</c:v>
                </c:pt>
                <c:pt idx="1">
                  <c:v>54.93</c:v>
                </c:pt>
                <c:pt idx="2">
                  <c:v>54.93</c:v>
                </c:pt>
                <c:pt idx="3">
                  <c:v>54.19</c:v>
                </c:pt>
                <c:pt idx="4">
                  <c:v>52.81</c:v>
                </c:pt>
              </c:numCache>
            </c:numRef>
          </c:val>
          <c:extLst>
            <c:ext xmlns:c16="http://schemas.microsoft.com/office/drawing/2014/chart" uri="{C3380CC4-5D6E-409C-BE32-E72D297353CC}">
              <c16:uniqueId val="{00000000-EEF6-43CB-AC3F-F2159CF6B353}"/>
            </c:ext>
          </c:extLst>
        </c:ser>
        <c:dLbls>
          <c:showLegendKey val="0"/>
          <c:showVal val="0"/>
          <c:showCatName val="0"/>
          <c:showSerName val="0"/>
          <c:showPercent val="0"/>
          <c:showBubbleSize val="0"/>
        </c:dLbls>
        <c:gapWidth val="150"/>
        <c:axId val="173731840"/>
        <c:axId val="17373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EEF6-43CB-AC3F-F2159CF6B353}"/>
            </c:ext>
          </c:extLst>
        </c:ser>
        <c:dLbls>
          <c:showLegendKey val="0"/>
          <c:showVal val="0"/>
          <c:showCatName val="0"/>
          <c:showSerName val="0"/>
          <c:showPercent val="0"/>
          <c:showBubbleSize val="0"/>
        </c:dLbls>
        <c:marker val="1"/>
        <c:smooth val="0"/>
        <c:axId val="173731840"/>
        <c:axId val="173733760"/>
      </c:lineChart>
      <c:dateAx>
        <c:axId val="173731840"/>
        <c:scaling>
          <c:orientation val="minMax"/>
        </c:scaling>
        <c:delete val="1"/>
        <c:axPos val="b"/>
        <c:numFmt formatCode="ge" sourceLinked="1"/>
        <c:majorTickMark val="none"/>
        <c:minorTickMark val="none"/>
        <c:tickLblPos val="none"/>
        <c:crossAx val="173733760"/>
        <c:crosses val="autoZero"/>
        <c:auto val="1"/>
        <c:lblOffset val="100"/>
        <c:baseTimeUnit val="years"/>
      </c:dateAx>
      <c:valAx>
        <c:axId val="1737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c:v>
                </c:pt>
                <c:pt idx="1">
                  <c:v>92.77</c:v>
                </c:pt>
                <c:pt idx="2">
                  <c:v>92.38</c:v>
                </c:pt>
                <c:pt idx="3">
                  <c:v>92.78</c:v>
                </c:pt>
                <c:pt idx="4">
                  <c:v>93.3</c:v>
                </c:pt>
              </c:numCache>
            </c:numRef>
          </c:val>
          <c:extLst>
            <c:ext xmlns:c16="http://schemas.microsoft.com/office/drawing/2014/chart" uri="{C3380CC4-5D6E-409C-BE32-E72D297353CC}">
              <c16:uniqueId val="{00000000-9B59-4F7D-94C0-172B9FF3C6C6}"/>
            </c:ext>
          </c:extLst>
        </c:ser>
        <c:dLbls>
          <c:showLegendKey val="0"/>
          <c:showVal val="0"/>
          <c:showCatName val="0"/>
          <c:showSerName val="0"/>
          <c:showPercent val="0"/>
          <c:showBubbleSize val="0"/>
        </c:dLbls>
        <c:gapWidth val="150"/>
        <c:axId val="265445760"/>
        <c:axId val="26544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9B59-4F7D-94C0-172B9FF3C6C6}"/>
            </c:ext>
          </c:extLst>
        </c:ser>
        <c:dLbls>
          <c:showLegendKey val="0"/>
          <c:showVal val="0"/>
          <c:showCatName val="0"/>
          <c:showSerName val="0"/>
          <c:showPercent val="0"/>
          <c:showBubbleSize val="0"/>
        </c:dLbls>
        <c:marker val="1"/>
        <c:smooth val="0"/>
        <c:axId val="265445760"/>
        <c:axId val="265447680"/>
      </c:lineChart>
      <c:dateAx>
        <c:axId val="265445760"/>
        <c:scaling>
          <c:orientation val="minMax"/>
        </c:scaling>
        <c:delete val="1"/>
        <c:axPos val="b"/>
        <c:numFmt formatCode="ge" sourceLinked="1"/>
        <c:majorTickMark val="none"/>
        <c:minorTickMark val="none"/>
        <c:tickLblPos val="none"/>
        <c:crossAx val="265447680"/>
        <c:crosses val="autoZero"/>
        <c:auto val="1"/>
        <c:lblOffset val="100"/>
        <c:baseTimeUnit val="years"/>
      </c:dateAx>
      <c:valAx>
        <c:axId val="2654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114.47</c:v>
                </c:pt>
                <c:pt idx="1">
                  <c:v>113.31</c:v>
                </c:pt>
                <c:pt idx="2">
                  <c:v>110.84</c:v>
                </c:pt>
                <c:pt idx="3">
                  <c:v>105.12</c:v>
                </c:pt>
                <c:pt idx="4">
                  <c:v>106.36</c:v>
                </c:pt>
              </c:numCache>
            </c:numRef>
          </c:val>
          <c:extLst>
            <c:ext xmlns:c16="http://schemas.microsoft.com/office/drawing/2014/chart" uri="{C3380CC4-5D6E-409C-BE32-E72D297353CC}">
              <c16:uniqueId val="{00000000-BD67-43F7-8732-19E6254D926C}"/>
            </c:ext>
          </c:extLst>
        </c:ser>
        <c:dLbls>
          <c:showLegendKey val="0"/>
          <c:showVal val="0"/>
          <c:showCatName val="0"/>
          <c:showSerName val="0"/>
          <c:showPercent val="0"/>
          <c:showBubbleSize val="0"/>
        </c:dLbls>
        <c:gapWidth val="150"/>
        <c:axId val="274807424"/>
        <c:axId val="2749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BD67-43F7-8732-19E6254D926C}"/>
            </c:ext>
          </c:extLst>
        </c:ser>
        <c:dLbls>
          <c:showLegendKey val="0"/>
          <c:showVal val="0"/>
          <c:showCatName val="0"/>
          <c:showSerName val="0"/>
          <c:showPercent val="0"/>
          <c:showBubbleSize val="0"/>
        </c:dLbls>
        <c:marker val="1"/>
        <c:smooth val="0"/>
        <c:axId val="274807424"/>
        <c:axId val="274965632"/>
      </c:lineChart>
      <c:dateAx>
        <c:axId val="274807424"/>
        <c:scaling>
          <c:orientation val="minMax"/>
        </c:scaling>
        <c:delete val="1"/>
        <c:axPos val="b"/>
        <c:numFmt formatCode="ge" sourceLinked="1"/>
        <c:majorTickMark val="none"/>
        <c:minorTickMark val="none"/>
        <c:tickLblPos val="none"/>
        <c:crossAx val="274965632"/>
        <c:crosses val="autoZero"/>
        <c:auto val="1"/>
        <c:lblOffset val="100"/>
        <c:baseTimeUnit val="years"/>
      </c:dateAx>
      <c:valAx>
        <c:axId val="27496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48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51.84</c:v>
                </c:pt>
                <c:pt idx="1">
                  <c:v>53.45</c:v>
                </c:pt>
                <c:pt idx="2">
                  <c:v>53.92</c:v>
                </c:pt>
                <c:pt idx="3">
                  <c:v>55.02</c:v>
                </c:pt>
                <c:pt idx="4">
                  <c:v>56.83</c:v>
                </c:pt>
              </c:numCache>
            </c:numRef>
          </c:val>
          <c:extLst>
            <c:ext xmlns:c16="http://schemas.microsoft.com/office/drawing/2014/chart" uri="{C3380CC4-5D6E-409C-BE32-E72D297353CC}">
              <c16:uniqueId val="{00000000-85BE-499C-B89D-534577AE70E2}"/>
            </c:ext>
          </c:extLst>
        </c:ser>
        <c:dLbls>
          <c:showLegendKey val="0"/>
          <c:showVal val="0"/>
          <c:showCatName val="0"/>
          <c:showSerName val="0"/>
          <c:showPercent val="0"/>
          <c:showBubbleSize val="0"/>
        </c:dLbls>
        <c:gapWidth val="150"/>
        <c:axId val="288584832"/>
        <c:axId val="28858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85BE-499C-B89D-534577AE70E2}"/>
            </c:ext>
          </c:extLst>
        </c:ser>
        <c:dLbls>
          <c:showLegendKey val="0"/>
          <c:showVal val="0"/>
          <c:showCatName val="0"/>
          <c:showSerName val="0"/>
          <c:showPercent val="0"/>
          <c:showBubbleSize val="0"/>
        </c:dLbls>
        <c:marker val="1"/>
        <c:smooth val="0"/>
        <c:axId val="288584832"/>
        <c:axId val="288586752"/>
      </c:lineChart>
      <c:dateAx>
        <c:axId val="288584832"/>
        <c:scaling>
          <c:orientation val="minMax"/>
        </c:scaling>
        <c:delete val="1"/>
        <c:axPos val="b"/>
        <c:numFmt formatCode="ge" sourceLinked="1"/>
        <c:majorTickMark val="none"/>
        <c:minorTickMark val="none"/>
        <c:tickLblPos val="none"/>
        <c:crossAx val="288586752"/>
        <c:crosses val="autoZero"/>
        <c:auto val="1"/>
        <c:lblOffset val="100"/>
        <c:baseTimeUnit val="years"/>
      </c:dateAx>
      <c:valAx>
        <c:axId val="2885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18.89</c:v>
                </c:pt>
                <c:pt idx="1">
                  <c:v>28.5</c:v>
                </c:pt>
                <c:pt idx="2">
                  <c:v>29.16</c:v>
                </c:pt>
                <c:pt idx="3">
                  <c:v>29.68</c:v>
                </c:pt>
                <c:pt idx="4">
                  <c:v>30.9</c:v>
                </c:pt>
              </c:numCache>
            </c:numRef>
          </c:val>
          <c:extLst>
            <c:ext xmlns:c16="http://schemas.microsoft.com/office/drawing/2014/chart" uri="{C3380CC4-5D6E-409C-BE32-E72D297353CC}">
              <c16:uniqueId val="{00000000-FE10-4901-A4DC-7BC10612219E}"/>
            </c:ext>
          </c:extLst>
        </c:ser>
        <c:dLbls>
          <c:showLegendKey val="0"/>
          <c:showVal val="0"/>
          <c:showCatName val="0"/>
          <c:showSerName val="0"/>
          <c:showPercent val="0"/>
          <c:showBubbleSize val="0"/>
        </c:dLbls>
        <c:gapWidth val="150"/>
        <c:axId val="91403776"/>
        <c:axId val="914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FE10-4901-A4DC-7BC10612219E}"/>
            </c:ext>
          </c:extLst>
        </c:ser>
        <c:dLbls>
          <c:showLegendKey val="0"/>
          <c:showVal val="0"/>
          <c:showCatName val="0"/>
          <c:showSerName val="0"/>
          <c:showPercent val="0"/>
          <c:showBubbleSize val="0"/>
        </c:dLbls>
        <c:marker val="1"/>
        <c:smooth val="0"/>
        <c:axId val="91403776"/>
        <c:axId val="91405696"/>
      </c:lineChart>
      <c:dateAx>
        <c:axId val="91403776"/>
        <c:scaling>
          <c:orientation val="minMax"/>
        </c:scaling>
        <c:delete val="1"/>
        <c:axPos val="b"/>
        <c:numFmt formatCode="ge" sourceLinked="1"/>
        <c:majorTickMark val="none"/>
        <c:minorTickMark val="none"/>
        <c:tickLblPos val="none"/>
        <c:crossAx val="91405696"/>
        <c:crosses val="autoZero"/>
        <c:auto val="1"/>
        <c:lblOffset val="100"/>
        <c:baseTimeUnit val="years"/>
      </c:dateAx>
      <c:valAx>
        <c:axId val="914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F6-4443-A6C9-FB9EAF9A0589}"/>
            </c:ext>
          </c:extLst>
        </c:ser>
        <c:dLbls>
          <c:showLegendKey val="0"/>
          <c:showVal val="0"/>
          <c:showCatName val="0"/>
          <c:showSerName val="0"/>
          <c:showPercent val="0"/>
          <c:showBubbleSize val="0"/>
        </c:dLbls>
        <c:gapWidth val="150"/>
        <c:axId val="101918592"/>
        <c:axId val="17360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C1F6-4443-A6C9-FB9EAF9A0589}"/>
            </c:ext>
          </c:extLst>
        </c:ser>
        <c:dLbls>
          <c:showLegendKey val="0"/>
          <c:showVal val="0"/>
          <c:showCatName val="0"/>
          <c:showSerName val="0"/>
          <c:showPercent val="0"/>
          <c:showBubbleSize val="0"/>
        </c:dLbls>
        <c:marker val="1"/>
        <c:smooth val="0"/>
        <c:axId val="101918592"/>
        <c:axId val="173608960"/>
      </c:lineChart>
      <c:dateAx>
        <c:axId val="101918592"/>
        <c:scaling>
          <c:orientation val="minMax"/>
        </c:scaling>
        <c:delete val="1"/>
        <c:axPos val="b"/>
        <c:numFmt formatCode="ge" sourceLinked="1"/>
        <c:majorTickMark val="none"/>
        <c:minorTickMark val="none"/>
        <c:tickLblPos val="none"/>
        <c:crossAx val="173608960"/>
        <c:crosses val="autoZero"/>
        <c:auto val="1"/>
        <c:lblOffset val="100"/>
        <c:baseTimeUnit val="years"/>
      </c:dateAx>
      <c:valAx>
        <c:axId val="17360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9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383.92</c:v>
                </c:pt>
                <c:pt idx="1">
                  <c:v>391.77</c:v>
                </c:pt>
                <c:pt idx="2">
                  <c:v>416.69</c:v>
                </c:pt>
                <c:pt idx="3">
                  <c:v>340.86</c:v>
                </c:pt>
                <c:pt idx="4">
                  <c:v>503.58</c:v>
                </c:pt>
              </c:numCache>
            </c:numRef>
          </c:val>
          <c:extLst>
            <c:ext xmlns:c16="http://schemas.microsoft.com/office/drawing/2014/chart" uri="{C3380CC4-5D6E-409C-BE32-E72D297353CC}">
              <c16:uniqueId val="{00000000-D4B4-4BF3-AB6A-337BAF5DA592}"/>
            </c:ext>
          </c:extLst>
        </c:ser>
        <c:dLbls>
          <c:showLegendKey val="0"/>
          <c:showVal val="0"/>
          <c:showCatName val="0"/>
          <c:showSerName val="0"/>
          <c:showPercent val="0"/>
          <c:showBubbleSize val="0"/>
        </c:dLbls>
        <c:gapWidth val="150"/>
        <c:axId val="173627648"/>
        <c:axId val="17363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D4B4-4BF3-AB6A-337BAF5DA592}"/>
            </c:ext>
          </c:extLst>
        </c:ser>
        <c:dLbls>
          <c:showLegendKey val="0"/>
          <c:showVal val="0"/>
          <c:showCatName val="0"/>
          <c:showSerName val="0"/>
          <c:showPercent val="0"/>
          <c:showBubbleSize val="0"/>
        </c:dLbls>
        <c:marker val="1"/>
        <c:smooth val="0"/>
        <c:axId val="173627648"/>
        <c:axId val="173633920"/>
      </c:lineChart>
      <c:dateAx>
        <c:axId val="173627648"/>
        <c:scaling>
          <c:orientation val="minMax"/>
        </c:scaling>
        <c:delete val="1"/>
        <c:axPos val="b"/>
        <c:numFmt formatCode="ge" sourceLinked="1"/>
        <c:majorTickMark val="none"/>
        <c:minorTickMark val="none"/>
        <c:tickLblPos val="none"/>
        <c:crossAx val="173633920"/>
        <c:crosses val="autoZero"/>
        <c:auto val="1"/>
        <c:lblOffset val="100"/>
        <c:baseTimeUnit val="years"/>
      </c:dateAx>
      <c:valAx>
        <c:axId val="173633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6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260.12</c:v>
                </c:pt>
                <c:pt idx="1">
                  <c:v>263.45999999999998</c:v>
                </c:pt>
                <c:pt idx="2">
                  <c:v>273.14999999999998</c:v>
                </c:pt>
                <c:pt idx="3">
                  <c:v>270.64</c:v>
                </c:pt>
                <c:pt idx="4">
                  <c:v>271.88</c:v>
                </c:pt>
              </c:numCache>
            </c:numRef>
          </c:val>
          <c:extLst>
            <c:ext xmlns:c16="http://schemas.microsoft.com/office/drawing/2014/chart" uri="{C3380CC4-5D6E-409C-BE32-E72D297353CC}">
              <c16:uniqueId val="{00000000-D9A2-4057-8A09-6F682E850A03}"/>
            </c:ext>
          </c:extLst>
        </c:ser>
        <c:dLbls>
          <c:showLegendKey val="0"/>
          <c:showVal val="0"/>
          <c:showCatName val="0"/>
          <c:showSerName val="0"/>
          <c:showPercent val="0"/>
          <c:showBubbleSize val="0"/>
        </c:dLbls>
        <c:gapWidth val="150"/>
        <c:axId val="173644416"/>
        <c:axId val="17365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D9A2-4057-8A09-6F682E850A03}"/>
            </c:ext>
          </c:extLst>
        </c:ser>
        <c:dLbls>
          <c:showLegendKey val="0"/>
          <c:showVal val="0"/>
          <c:showCatName val="0"/>
          <c:showSerName val="0"/>
          <c:showPercent val="0"/>
          <c:showBubbleSize val="0"/>
        </c:dLbls>
        <c:marker val="1"/>
        <c:smooth val="0"/>
        <c:axId val="173644416"/>
        <c:axId val="173658880"/>
      </c:lineChart>
      <c:dateAx>
        <c:axId val="173644416"/>
        <c:scaling>
          <c:orientation val="minMax"/>
        </c:scaling>
        <c:delete val="1"/>
        <c:axPos val="b"/>
        <c:numFmt formatCode="ge" sourceLinked="1"/>
        <c:majorTickMark val="none"/>
        <c:minorTickMark val="none"/>
        <c:tickLblPos val="none"/>
        <c:crossAx val="173658880"/>
        <c:crosses val="autoZero"/>
        <c:auto val="1"/>
        <c:lblOffset val="100"/>
        <c:baseTimeUnit val="years"/>
      </c:dateAx>
      <c:valAx>
        <c:axId val="173658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36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101.03</c:v>
                </c:pt>
                <c:pt idx="1">
                  <c:v>98.62</c:v>
                </c:pt>
                <c:pt idx="2">
                  <c:v>97.63</c:v>
                </c:pt>
                <c:pt idx="3">
                  <c:v>91.4</c:v>
                </c:pt>
                <c:pt idx="4">
                  <c:v>92.3</c:v>
                </c:pt>
              </c:numCache>
            </c:numRef>
          </c:val>
          <c:extLst>
            <c:ext xmlns:c16="http://schemas.microsoft.com/office/drawing/2014/chart" uri="{C3380CC4-5D6E-409C-BE32-E72D297353CC}">
              <c16:uniqueId val="{00000000-B581-4D62-AD47-8310421D97E8}"/>
            </c:ext>
          </c:extLst>
        </c:ser>
        <c:dLbls>
          <c:showLegendKey val="0"/>
          <c:showVal val="0"/>
          <c:showCatName val="0"/>
          <c:showSerName val="0"/>
          <c:showPercent val="0"/>
          <c:showBubbleSize val="0"/>
        </c:dLbls>
        <c:gapWidth val="150"/>
        <c:axId val="173681664"/>
        <c:axId val="1736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B581-4D62-AD47-8310421D97E8}"/>
            </c:ext>
          </c:extLst>
        </c:ser>
        <c:dLbls>
          <c:showLegendKey val="0"/>
          <c:showVal val="0"/>
          <c:showCatName val="0"/>
          <c:showSerName val="0"/>
          <c:showPercent val="0"/>
          <c:showBubbleSize val="0"/>
        </c:dLbls>
        <c:marker val="1"/>
        <c:smooth val="0"/>
        <c:axId val="173681664"/>
        <c:axId val="173683840"/>
      </c:lineChart>
      <c:dateAx>
        <c:axId val="173681664"/>
        <c:scaling>
          <c:orientation val="minMax"/>
        </c:scaling>
        <c:delete val="1"/>
        <c:axPos val="b"/>
        <c:numFmt formatCode="ge" sourceLinked="1"/>
        <c:majorTickMark val="none"/>
        <c:minorTickMark val="none"/>
        <c:tickLblPos val="none"/>
        <c:crossAx val="173683840"/>
        <c:crosses val="autoZero"/>
        <c:auto val="1"/>
        <c:lblOffset val="100"/>
        <c:baseTimeUnit val="years"/>
      </c:dateAx>
      <c:valAx>
        <c:axId val="1736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157.66999999999999</c:v>
                </c:pt>
                <c:pt idx="1">
                  <c:v>161.59</c:v>
                </c:pt>
                <c:pt idx="2">
                  <c:v>165.4</c:v>
                </c:pt>
                <c:pt idx="3">
                  <c:v>176.84</c:v>
                </c:pt>
                <c:pt idx="4">
                  <c:v>174.68</c:v>
                </c:pt>
              </c:numCache>
            </c:numRef>
          </c:val>
          <c:extLst>
            <c:ext xmlns:c16="http://schemas.microsoft.com/office/drawing/2014/chart" uri="{C3380CC4-5D6E-409C-BE32-E72D297353CC}">
              <c16:uniqueId val="{00000000-C3EC-4AAB-8AEF-FEF66F272761}"/>
            </c:ext>
          </c:extLst>
        </c:ser>
        <c:dLbls>
          <c:showLegendKey val="0"/>
          <c:showVal val="0"/>
          <c:showCatName val="0"/>
          <c:showSerName val="0"/>
          <c:showPercent val="0"/>
          <c:showBubbleSize val="0"/>
        </c:dLbls>
        <c:gapWidth val="150"/>
        <c:axId val="173694336"/>
        <c:axId val="1737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C3EC-4AAB-8AEF-FEF66F272761}"/>
            </c:ext>
          </c:extLst>
        </c:ser>
        <c:dLbls>
          <c:showLegendKey val="0"/>
          <c:showVal val="0"/>
          <c:showCatName val="0"/>
          <c:showSerName val="0"/>
          <c:showPercent val="0"/>
          <c:showBubbleSize val="0"/>
        </c:dLbls>
        <c:marker val="1"/>
        <c:smooth val="0"/>
        <c:axId val="173694336"/>
        <c:axId val="173704704"/>
      </c:lineChart>
      <c:dateAx>
        <c:axId val="173694336"/>
        <c:scaling>
          <c:orientation val="minMax"/>
        </c:scaling>
        <c:delete val="1"/>
        <c:axPos val="b"/>
        <c:numFmt formatCode="ge" sourceLinked="1"/>
        <c:majorTickMark val="none"/>
        <c:minorTickMark val="none"/>
        <c:tickLblPos val="none"/>
        <c:crossAx val="173704704"/>
        <c:crosses val="autoZero"/>
        <c:auto val="1"/>
        <c:lblOffset val="100"/>
        <c:baseTimeUnit val="years"/>
      </c:dateAx>
      <c:valAx>
        <c:axId val="1737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6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河内長野市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59" t="str">
        <f>データ!$M$6</f>
        <v>非設置</v>
      </c>
      <c r="AE8" s="59"/>
      <c r="AF8" s="59"/>
      <c r="AG8" s="59"/>
      <c r="AH8" s="59"/>
      <c r="AI8" s="59"/>
      <c r="AJ8" s="59"/>
      <c r="AK8" s="4"/>
      <c r="AL8" s="60">
        <f>データ!$R$6</f>
        <v>105924</v>
      </c>
      <c r="AM8" s="60"/>
      <c r="AN8" s="60"/>
      <c r="AO8" s="60"/>
      <c r="AP8" s="60"/>
      <c r="AQ8" s="60"/>
      <c r="AR8" s="60"/>
      <c r="AS8" s="60"/>
      <c r="AT8" s="51">
        <f>データ!$S$6</f>
        <v>109.63</v>
      </c>
      <c r="AU8" s="52"/>
      <c r="AV8" s="52"/>
      <c r="AW8" s="52"/>
      <c r="AX8" s="52"/>
      <c r="AY8" s="52"/>
      <c r="AZ8" s="52"/>
      <c r="BA8" s="52"/>
      <c r="BB8" s="53">
        <f>データ!$T$6</f>
        <v>966.2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78.77</v>
      </c>
      <c r="J10" s="52"/>
      <c r="K10" s="52"/>
      <c r="L10" s="52"/>
      <c r="M10" s="52"/>
      <c r="N10" s="52"/>
      <c r="O10" s="63"/>
      <c r="P10" s="53">
        <f>データ!$P$6</f>
        <v>99.99</v>
      </c>
      <c r="Q10" s="53"/>
      <c r="R10" s="53"/>
      <c r="S10" s="53"/>
      <c r="T10" s="53"/>
      <c r="U10" s="53"/>
      <c r="V10" s="53"/>
      <c r="W10" s="60">
        <f>データ!$Q$6</f>
        <v>2921</v>
      </c>
      <c r="X10" s="60"/>
      <c r="Y10" s="60"/>
      <c r="Z10" s="60"/>
      <c r="AA10" s="60"/>
      <c r="AB10" s="60"/>
      <c r="AC10" s="60"/>
      <c r="AD10" s="2"/>
      <c r="AE10" s="2"/>
      <c r="AF10" s="2"/>
      <c r="AG10" s="2"/>
      <c r="AH10" s="4"/>
      <c r="AI10" s="4"/>
      <c r="AJ10" s="4"/>
      <c r="AK10" s="4"/>
      <c r="AL10" s="60">
        <f>データ!$U$6</f>
        <v>105363</v>
      </c>
      <c r="AM10" s="60"/>
      <c r="AN10" s="60"/>
      <c r="AO10" s="60"/>
      <c r="AP10" s="60"/>
      <c r="AQ10" s="60"/>
      <c r="AR10" s="60"/>
      <c r="AS10" s="60"/>
      <c r="AT10" s="51">
        <f>データ!$V$6</f>
        <v>37.270000000000003</v>
      </c>
      <c r="AU10" s="52"/>
      <c r="AV10" s="52"/>
      <c r="AW10" s="52"/>
      <c r="AX10" s="52"/>
      <c r="AY10" s="52"/>
      <c r="AZ10" s="52"/>
      <c r="BA10" s="52"/>
      <c r="BB10" s="53">
        <f>データ!$W$6</f>
        <v>2827.02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107</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msymGue2yN+Ff4dOgauq0738ltX9lIqQuJHmzXetspR3q8CM5gQ/oyCQfvwVEwZMUaNCa1jsTF1zsqsS12dlg==" saltValue="51v/RS4EEjkyyKZ7Y2Pb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272167</v>
      </c>
      <c r="D6" s="34">
        <f t="shared" si="3"/>
        <v>46</v>
      </c>
      <c r="E6" s="34">
        <f t="shared" si="3"/>
        <v>1</v>
      </c>
      <c r="F6" s="34">
        <f t="shared" si="3"/>
        <v>0</v>
      </c>
      <c r="G6" s="34">
        <f t="shared" si="3"/>
        <v>1</v>
      </c>
      <c r="H6" s="34" t="str">
        <f t="shared" si="3"/>
        <v>大阪府　河内長野市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78.77</v>
      </c>
      <c r="P6" s="35">
        <f t="shared" si="3"/>
        <v>99.99</v>
      </c>
      <c r="Q6" s="35">
        <f t="shared" si="3"/>
        <v>2921</v>
      </c>
      <c r="R6" s="35">
        <f t="shared" si="3"/>
        <v>105924</v>
      </c>
      <c r="S6" s="35">
        <f t="shared" si="3"/>
        <v>109.63</v>
      </c>
      <c r="T6" s="35">
        <f t="shared" si="3"/>
        <v>966.2</v>
      </c>
      <c r="U6" s="35">
        <f t="shared" si="3"/>
        <v>105363</v>
      </c>
      <c r="V6" s="35">
        <f t="shared" si="3"/>
        <v>37.270000000000003</v>
      </c>
      <c r="W6" s="35">
        <f t="shared" si="3"/>
        <v>2827.02</v>
      </c>
      <c r="X6" s="36">
        <f>IF(X7="",NA(),X7)</f>
        <v>114.47</v>
      </c>
      <c r="Y6" s="36">
        <f t="shared" ref="Y6:AG6" si="4">IF(Y7="",NA(),Y7)</f>
        <v>113.31</v>
      </c>
      <c r="Z6" s="36">
        <f t="shared" si="4"/>
        <v>110.84</v>
      </c>
      <c r="AA6" s="36">
        <f t="shared" si="4"/>
        <v>105.12</v>
      </c>
      <c r="AB6" s="36">
        <f t="shared" si="4"/>
        <v>106.36</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383.92</v>
      </c>
      <c r="AU6" s="36">
        <f t="shared" ref="AU6:BC6" si="6">IF(AU7="",NA(),AU7)</f>
        <v>391.77</v>
      </c>
      <c r="AV6" s="36">
        <f t="shared" si="6"/>
        <v>416.69</v>
      </c>
      <c r="AW6" s="36">
        <f t="shared" si="6"/>
        <v>340.86</v>
      </c>
      <c r="AX6" s="36">
        <f t="shared" si="6"/>
        <v>503.58</v>
      </c>
      <c r="AY6" s="36">
        <f t="shared" si="6"/>
        <v>344.19</v>
      </c>
      <c r="AZ6" s="36">
        <f t="shared" si="6"/>
        <v>352.05</v>
      </c>
      <c r="BA6" s="36">
        <f t="shared" si="6"/>
        <v>349.04</v>
      </c>
      <c r="BB6" s="36">
        <f t="shared" si="6"/>
        <v>337.49</v>
      </c>
      <c r="BC6" s="36">
        <f t="shared" si="6"/>
        <v>335.6</v>
      </c>
      <c r="BD6" s="35" t="str">
        <f>IF(BD7="","",IF(BD7="-","【-】","【"&amp;SUBSTITUTE(TEXT(BD7,"#,##0.00"),"-","△")&amp;"】"))</f>
        <v>【261.93】</v>
      </c>
      <c r="BE6" s="36">
        <f>IF(BE7="",NA(),BE7)</f>
        <v>260.12</v>
      </c>
      <c r="BF6" s="36">
        <f t="shared" ref="BF6:BN6" si="7">IF(BF7="",NA(),BF7)</f>
        <v>263.45999999999998</v>
      </c>
      <c r="BG6" s="36">
        <f t="shared" si="7"/>
        <v>273.14999999999998</v>
      </c>
      <c r="BH6" s="36">
        <f t="shared" si="7"/>
        <v>270.64</v>
      </c>
      <c r="BI6" s="36">
        <f t="shared" si="7"/>
        <v>271.88</v>
      </c>
      <c r="BJ6" s="36">
        <f t="shared" si="7"/>
        <v>252.09</v>
      </c>
      <c r="BK6" s="36">
        <f t="shared" si="7"/>
        <v>250.76</v>
      </c>
      <c r="BL6" s="36">
        <f t="shared" si="7"/>
        <v>254.54</v>
      </c>
      <c r="BM6" s="36">
        <f t="shared" si="7"/>
        <v>265.92</v>
      </c>
      <c r="BN6" s="36">
        <f t="shared" si="7"/>
        <v>258.26</v>
      </c>
      <c r="BO6" s="35" t="str">
        <f>IF(BO7="","",IF(BO7="-","【-】","【"&amp;SUBSTITUTE(TEXT(BO7,"#,##0.00"),"-","△")&amp;"】"))</f>
        <v>【270.46】</v>
      </c>
      <c r="BP6" s="36">
        <f>IF(BP7="",NA(),BP7)</f>
        <v>101.03</v>
      </c>
      <c r="BQ6" s="36">
        <f t="shared" ref="BQ6:BY6" si="8">IF(BQ7="",NA(),BQ7)</f>
        <v>98.62</v>
      </c>
      <c r="BR6" s="36">
        <f t="shared" si="8"/>
        <v>97.63</v>
      </c>
      <c r="BS6" s="36">
        <f t="shared" si="8"/>
        <v>91.4</v>
      </c>
      <c r="BT6" s="36">
        <f t="shared" si="8"/>
        <v>92.3</v>
      </c>
      <c r="BU6" s="36">
        <f t="shared" si="8"/>
        <v>106.22</v>
      </c>
      <c r="BV6" s="36">
        <f t="shared" si="8"/>
        <v>106.69</v>
      </c>
      <c r="BW6" s="36">
        <f t="shared" si="8"/>
        <v>106.52</v>
      </c>
      <c r="BX6" s="36">
        <f t="shared" si="8"/>
        <v>105.86</v>
      </c>
      <c r="BY6" s="36">
        <f t="shared" si="8"/>
        <v>106.07</v>
      </c>
      <c r="BZ6" s="35" t="str">
        <f>IF(BZ7="","",IF(BZ7="-","【-】","【"&amp;SUBSTITUTE(TEXT(BZ7,"#,##0.00"),"-","△")&amp;"】"))</f>
        <v>【103.91】</v>
      </c>
      <c r="CA6" s="36">
        <f>IF(CA7="",NA(),CA7)</f>
        <v>157.66999999999999</v>
      </c>
      <c r="CB6" s="36">
        <f t="shared" ref="CB6:CJ6" si="9">IF(CB7="",NA(),CB7)</f>
        <v>161.59</v>
      </c>
      <c r="CC6" s="36">
        <f t="shared" si="9"/>
        <v>165.4</v>
      </c>
      <c r="CD6" s="36">
        <f t="shared" si="9"/>
        <v>176.84</v>
      </c>
      <c r="CE6" s="36">
        <f t="shared" si="9"/>
        <v>174.68</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55.08</v>
      </c>
      <c r="CM6" s="36">
        <f t="shared" ref="CM6:CU6" si="10">IF(CM7="",NA(),CM7)</f>
        <v>54.93</v>
      </c>
      <c r="CN6" s="36">
        <f t="shared" si="10"/>
        <v>54.93</v>
      </c>
      <c r="CO6" s="36">
        <f t="shared" si="10"/>
        <v>54.19</v>
      </c>
      <c r="CP6" s="36">
        <f t="shared" si="10"/>
        <v>52.81</v>
      </c>
      <c r="CQ6" s="36">
        <f t="shared" si="10"/>
        <v>62.12</v>
      </c>
      <c r="CR6" s="36">
        <f t="shared" si="10"/>
        <v>62.26</v>
      </c>
      <c r="CS6" s="36">
        <f t="shared" si="10"/>
        <v>62.1</v>
      </c>
      <c r="CT6" s="36">
        <f t="shared" si="10"/>
        <v>62.38</v>
      </c>
      <c r="CU6" s="36">
        <f t="shared" si="10"/>
        <v>62.83</v>
      </c>
      <c r="CV6" s="35" t="str">
        <f>IF(CV7="","",IF(CV7="-","【-】","【"&amp;SUBSTITUTE(TEXT(CV7,"#,##0.00"),"-","△")&amp;"】"))</f>
        <v>【60.27】</v>
      </c>
      <c r="CW6" s="36">
        <f>IF(CW7="",NA(),CW7)</f>
        <v>94</v>
      </c>
      <c r="CX6" s="36">
        <f t="shared" ref="CX6:DF6" si="11">IF(CX7="",NA(),CX7)</f>
        <v>92.77</v>
      </c>
      <c r="CY6" s="36">
        <f t="shared" si="11"/>
        <v>92.38</v>
      </c>
      <c r="CZ6" s="36">
        <f t="shared" si="11"/>
        <v>92.78</v>
      </c>
      <c r="DA6" s="36">
        <f t="shared" si="11"/>
        <v>93.3</v>
      </c>
      <c r="DB6" s="36">
        <f t="shared" si="11"/>
        <v>89.45</v>
      </c>
      <c r="DC6" s="36">
        <f t="shared" si="11"/>
        <v>89.5</v>
      </c>
      <c r="DD6" s="36">
        <f t="shared" si="11"/>
        <v>89.52</v>
      </c>
      <c r="DE6" s="36">
        <f t="shared" si="11"/>
        <v>89.17</v>
      </c>
      <c r="DF6" s="36">
        <f t="shared" si="11"/>
        <v>88.86</v>
      </c>
      <c r="DG6" s="35" t="str">
        <f>IF(DG7="","",IF(DG7="-","【-】","【"&amp;SUBSTITUTE(TEXT(DG7,"#,##0.00"),"-","△")&amp;"】"))</f>
        <v>【89.92】</v>
      </c>
      <c r="DH6" s="36">
        <f>IF(DH7="",NA(),DH7)</f>
        <v>51.84</v>
      </c>
      <c r="DI6" s="36">
        <f t="shared" ref="DI6:DQ6" si="12">IF(DI7="",NA(),DI7)</f>
        <v>53.45</v>
      </c>
      <c r="DJ6" s="36">
        <f t="shared" si="12"/>
        <v>53.92</v>
      </c>
      <c r="DK6" s="36">
        <f t="shared" si="12"/>
        <v>55.02</v>
      </c>
      <c r="DL6" s="36">
        <f t="shared" si="12"/>
        <v>56.83</v>
      </c>
      <c r="DM6" s="36">
        <f t="shared" si="12"/>
        <v>44.91</v>
      </c>
      <c r="DN6" s="36">
        <f t="shared" si="12"/>
        <v>45.89</v>
      </c>
      <c r="DO6" s="36">
        <f t="shared" si="12"/>
        <v>46.58</v>
      </c>
      <c r="DP6" s="36">
        <f t="shared" si="12"/>
        <v>46.99</v>
      </c>
      <c r="DQ6" s="36">
        <f t="shared" si="12"/>
        <v>47.89</v>
      </c>
      <c r="DR6" s="35" t="str">
        <f>IF(DR7="","",IF(DR7="-","【-】","【"&amp;SUBSTITUTE(TEXT(DR7,"#,##0.00"),"-","△")&amp;"】"))</f>
        <v>【48.85】</v>
      </c>
      <c r="DS6" s="36">
        <f>IF(DS7="",NA(),DS7)</f>
        <v>18.89</v>
      </c>
      <c r="DT6" s="36">
        <f t="shared" ref="DT6:EB6" si="13">IF(DT7="",NA(),DT7)</f>
        <v>28.5</v>
      </c>
      <c r="DU6" s="36">
        <f t="shared" si="13"/>
        <v>29.16</v>
      </c>
      <c r="DV6" s="36">
        <f t="shared" si="13"/>
        <v>29.68</v>
      </c>
      <c r="DW6" s="36">
        <f t="shared" si="13"/>
        <v>30.9</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0.77</v>
      </c>
      <c r="EE6" s="36">
        <f t="shared" ref="EE6:EM6" si="14">IF(EE7="",NA(),EE7)</f>
        <v>0.88</v>
      </c>
      <c r="EF6" s="36">
        <f t="shared" si="14"/>
        <v>0.51</v>
      </c>
      <c r="EG6" s="36">
        <f t="shared" si="14"/>
        <v>0.98</v>
      </c>
      <c r="EH6" s="36">
        <f t="shared" si="14"/>
        <v>0.43</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272167</v>
      </c>
      <c r="D7" s="38">
        <v>46</v>
      </c>
      <c r="E7" s="38">
        <v>1</v>
      </c>
      <c r="F7" s="38">
        <v>0</v>
      </c>
      <c r="G7" s="38">
        <v>1</v>
      </c>
      <c r="H7" s="38" t="s">
        <v>93</v>
      </c>
      <c r="I7" s="38" t="s">
        <v>94</v>
      </c>
      <c r="J7" s="38" t="s">
        <v>95</v>
      </c>
      <c r="K7" s="38" t="s">
        <v>96</v>
      </c>
      <c r="L7" s="38" t="s">
        <v>97</v>
      </c>
      <c r="M7" s="38" t="s">
        <v>98</v>
      </c>
      <c r="N7" s="39" t="s">
        <v>99</v>
      </c>
      <c r="O7" s="39">
        <v>78.77</v>
      </c>
      <c r="P7" s="39">
        <v>99.99</v>
      </c>
      <c r="Q7" s="39">
        <v>2921</v>
      </c>
      <c r="R7" s="39">
        <v>105924</v>
      </c>
      <c r="S7" s="39">
        <v>109.63</v>
      </c>
      <c r="T7" s="39">
        <v>966.2</v>
      </c>
      <c r="U7" s="39">
        <v>105363</v>
      </c>
      <c r="V7" s="39">
        <v>37.270000000000003</v>
      </c>
      <c r="W7" s="39">
        <v>2827.02</v>
      </c>
      <c r="X7" s="39">
        <v>114.47</v>
      </c>
      <c r="Y7" s="39">
        <v>113.31</v>
      </c>
      <c r="Z7" s="39">
        <v>110.84</v>
      </c>
      <c r="AA7" s="39">
        <v>105.12</v>
      </c>
      <c r="AB7" s="39">
        <v>106.36</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383.92</v>
      </c>
      <c r="AU7" s="39">
        <v>391.77</v>
      </c>
      <c r="AV7" s="39">
        <v>416.69</v>
      </c>
      <c r="AW7" s="39">
        <v>340.86</v>
      </c>
      <c r="AX7" s="39">
        <v>503.58</v>
      </c>
      <c r="AY7" s="39">
        <v>344.19</v>
      </c>
      <c r="AZ7" s="39">
        <v>352.05</v>
      </c>
      <c r="BA7" s="39">
        <v>349.04</v>
      </c>
      <c r="BB7" s="39">
        <v>337.49</v>
      </c>
      <c r="BC7" s="39">
        <v>335.6</v>
      </c>
      <c r="BD7" s="39">
        <v>261.93</v>
      </c>
      <c r="BE7" s="39">
        <v>260.12</v>
      </c>
      <c r="BF7" s="39">
        <v>263.45999999999998</v>
      </c>
      <c r="BG7" s="39">
        <v>273.14999999999998</v>
      </c>
      <c r="BH7" s="39">
        <v>270.64</v>
      </c>
      <c r="BI7" s="39">
        <v>271.88</v>
      </c>
      <c r="BJ7" s="39">
        <v>252.09</v>
      </c>
      <c r="BK7" s="39">
        <v>250.76</v>
      </c>
      <c r="BL7" s="39">
        <v>254.54</v>
      </c>
      <c r="BM7" s="39">
        <v>265.92</v>
      </c>
      <c r="BN7" s="39">
        <v>258.26</v>
      </c>
      <c r="BO7" s="39">
        <v>270.45999999999998</v>
      </c>
      <c r="BP7" s="39">
        <v>101.03</v>
      </c>
      <c r="BQ7" s="39">
        <v>98.62</v>
      </c>
      <c r="BR7" s="39">
        <v>97.63</v>
      </c>
      <c r="BS7" s="39">
        <v>91.4</v>
      </c>
      <c r="BT7" s="39">
        <v>92.3</v>
      </c>
      <c r="BU7" s="39">
        <v>106.22</v>
      </c>
      <c r="BV7" s="39">
        <v>106.69</v>
      </c>
      <c r="BW7" s="39">
        <v>106.52</v>
      </c>
      <c r="BX7" s="39">
        <v>105.86</v>
      </c>
      <c r="BY7" s="39">
        <v>106.07</v>
      </c>
      <c r="BZ7" s="39">
        <v>103.91</v>
      </c>
      <c r="CA7" s="39">
        <v>157.66999999999999</v>
      </c>
      <c r="CB7" s="39">
        <v>161.59</v>
      </c>
      <c r="CC7" s="39">
        <v>165.4</v>
      </c>
      <c r="CD7" s="39">
        <v>176.84</v>
      </c>
      <c r="CE7" s="39">
        <v>174.68</v>
      </c>
      <c r="CF7" s="39">
        <v>155.22999999999999</v>
      </c>
      <c r="CG7" s="39">
        <v>154.91999999999999</v>
      </c>
      <c r="CH7" s="39">
        <v>155.80000000000001</v>
      </c>
      <c r="CI7" s="39">
        <v>158.58000000000001</v>
      </c>
      <c r="CJ7" s="39">
        <v>159.22</v>
      </c>
      <c r="CK7" s="39">
        <v>167.11</v>
      </c>
      <c r="CL7" s="39">
        <v>55.08</v>
      </c>
      <c r="CM7" s="39">
        <v>54.93</v>
      </c>
      <c r="CN7" s="39">
        <v>54.93</v>
      </c>
      <c r="CO7" s="39">
        <v>54.19</v>
      </c>
      <c r="CP7" s="39">
        <v>52.81</v>
      </c>
      <c r="CQ7" s="39">
        <v>62.12</v>
      </c>
      <c r="CR7" s="39">
        <v>62.26</v>
      </c>
      <c r="CS7" s="39">
        <v>62.1</v>
      </c>
      <c r="CT7" s="39">
        <v>62.38</v>
      </c>
      <c r="CU7" s="39">
        <v>62.83</v>
      </c>
      <c r="CV7" s="39">
        <v>60.27</v>
      </c>
      <c r="CW7" s="39">
        <v>94</v>
      </c>
      <c r="CX7" s="39">
        <v>92.77</v>
      </c>
      <c r="CY7" s="39">
        <v>92.38</v>
      </c>
      <c r="CZ7" s="39">
        <v>92.78</v>
      </c>
      <c r="DA7" s="39">
        <v>93.3</v>
      </c>
      <c r="DB7" s="39">
        <v>89.45</v>
      </c>
      <c r="DC7" s="39">
        <v>89.5</v>
      </c>
      <c r="DD7" s="39">
        <v>89.52</v>
      </c>
      <c r="DE7" s="39">
        <v>89.17</v>
      </c>
      <c r="DF7" s="39">
        <v>88.86</v>
      </c>
      <c r="DG7" s="39">
        <v>89.92</v>
      </c>
      <c r="DH7" s="39">
        <v>51.84</v>
      </c>
      <c r="DI7" s="39">
        <v>53.45</v>
      </c>
      <c r="DJ7" s="39">
        <v>53.92</v>
      </c>
      <c r="DK7" s="39">
        <v>55.02</v>
      </c>
      <c r="DL7" s="39">
        <v>56.83</v>
      </c>
      <c r="DM7" s="39">
        <v>44.91</v>
      </c>
      <c r="DN7" s="39">
        <v>45.89</v>
      </c>
      <c r="DO7" s="39">
        <v>46.58</v>
      </c>
      <c r="DP7" s="39">
        <v>46.99</v>
      </c>
      <c r="DQ7" s="39">
        <v>47.89</v>
      </c>
      <c r="DR7" s="39">
        <v>48.85</v>
      </c>
      <c r="DS7" s="39">
        <v>18.89</v>
      </c>
      <c r="DT7" s="39">
        <v>28.5</v>
      </c>
      <c r="DU7" s="39">
        <v>29.16</v>
      </c>
      <c r="DV7" s="39">
        <v>29.68</v>
      </c>
      <c r="DW7" s="39">
        <v>30.9</v>
      </c>
      <c r="DX7" s="39">
        <v>12.03</v>
      </c>
      <c r="DY7" s="39">
        <v>13.14</v>
      </c>
      <c r="DZ7" s="39">
        <v>14.45</v>
      </c>
      <c r="EA7" s="39">
        <v>15.83</v>
      </c>
      <c r="EB7" s="39">
        <v>16.899999999999999</v>
      </c>
      <c r="EC7" s="39">
        <v>17.8</v>
      </c>
      <c r="ED7" s="39">
        <v>0.77</v>
      </c>
      <c r="EE7" s="39">
        <v>0.88</v>
      </c>
      <c r="EF7" s="39">
        <v>0.51</v>
      </c>
      <c r="EG7" s="39">
        <v>0.98</v>
      </c>
      <c r="EH7" s="39">
        <v>0.43</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2020-03-04T04:59:29Z</cp:lastPrinted>
  <dcterms:created xsi:type="dcterms:W3CDTF">2019-12-05T04:21:03Z</dcterms:created>
  <dcterms:modified xsi:type="dcterms:W3CDTF">2020-03-04T04:59:31Z</dcterms:modified>
  <cp:category/>
</cp:coreProperties>
</file>