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11枚方市\"/>
    </mc:Choice>
  </mc:AlternateContent>
  <workbookProtection workbookAlgorithmName="SHA-512" workbookHashValue="fFpe0vKhhIjTsFFB3d3O9g058fI6endr+gImPvf4QWN5k3TEVkep/UEJdNvFUXfmwdhqS1DSfsiOJkV+VPpbaA==" workbookSaltValue="nzLPq8udDYFAwdhT/vE8H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<sst xmlns="http://schemas.openxmlformats.org/spreadsheetml/2006/main" count="261" uniqueCount="111">
  <si>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</si>
  <si>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</si>
  <si>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</si>
  <si>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</si>
  <si>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</si>
  <si>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</si>
  <si>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</si>
  <si>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</si>
  <si>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</si>
  <si>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</si>
  <si>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</si>
  <si>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</si>
  <si>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</si>
  <si>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</si>
  <si>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</si>
  <si>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</si>
  <si>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</si>
  <si>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</si>
  <si>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</si>
  <si>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</si>
  <si>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</si>
  <si>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</si>
  <si>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</si>
  <si>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</si>
  <si>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</si>
  <si>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</si>
  <si>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</si>
  <si>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</si>
  <si>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</si>
  <si>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</si>
  <si>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</si>
  <si>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</si>
  <si>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</si>
  <si>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</si>
  <si>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</si>
  <si>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</si>
  <si>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</si>
  <si>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</si>
  <si>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</si>
  <si>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</si>
  <si>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</si>
  <si>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</si>
  <si>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</si>
  <si>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</si>
  <si>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</si>
  <si>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</si>
  <si>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</si>
  <si>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</si>
  <si>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</si>
  <si>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</si>
  <si>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</si>
  <si>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</si>
  <si>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</si>
  <si>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</si>
  <si>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</si>
  <si>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</si>
  <si>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</si>
  <si>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</si>
  <si>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</si>
  <si>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</si>
  <si>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</si>
  <si>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</si>
  <si>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</si>
  <si>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</si>
  <si>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</si>
  <si>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</si>
  <si>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</si>
  <si>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</si>
  <si>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</si>
  <si>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</si>
  <si>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</si>
  <si>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</si>
  <si>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</si>
  <si>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</si>
  <si>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</si>
  <si>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</si>
  <si>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</si>
  <si>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</si>
  <si>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</si>
  <si>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</si>
  <si>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</si>
  <si>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</si>
  <si>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</si>
  <si>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</si>
  <si>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</si>
  <si>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</si>
  <si>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</si>
  <si>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</si>
  <si>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</si>
  <si>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</si>
  <si>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</si>
  <si>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</si>
  <si>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</si>
  <si>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</si>
  <si>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</si>
  <si>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</si>
  <si>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枚方市</t>
  </si>
  <si>
    <t>法適用</t>
  </si>
  <si>
    <t>下水道事業</t>
  </si>
  <si>
    <t>特定地域生活排水処理</t>
  </si>
  <si>
    <t>K3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</si>
  <si>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</si>
  <si>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</si>
  <si>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</si>
  <si>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</si>
  <si>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</si>
  <si>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</si>
  <si>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</si>
  <si>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本市の浄化槽事業は、平成16年9月に「枚方市生活排水処理基本計画」が策定され、公共下水道区域と合併浄化槽区域の区分けにより、市域の生活排水を適切に処理することを目的として開始しています。
平成18年度～平成19年度に計10基を設置しましたが、現在も10基のみであり、経営の健全性・効率性については、公共下水道と合わせて考えています。</t>
    <phoneticPr fontId="4"/>
  </si>
  <si>
    <t>　経常収支比率が100％で収支均衡となっているのは、市の一般会計からの補助金などの収入で収支の均衡を保っているためです。
　流動比率については、未払金（流動負債）が発生していないため、グラフには表れていません。
　企業債残高対事業規模比率については、整備時に企業債を発行していないため、グラフには表れていません。
　汚水処理原価については、使用料金を定額制としており、処理設備にメーター設置していないため、年間有収水量が計測不可のため、当該値を計上しておりません。
　施設利用率については、処理施設を保有していないため、グラフには表れていません。</t>
    <rPh sb="28" eb="32">
      <t>イッパンカイケイ</t>
    </rPh>
    <rPh sb="112" eb="113">
      <t>タイ</t>
    </rPh>
    <rPh sb="113" eb="115">
      <t>ジギョウ</t>
    </rPh>
    <rPh sb="115" eb="117">
      <t>キボ</t>
    </rPh>
    <rPh sb="117" eb="119">
      <t>ヒリツ</t>
    </rPh>
    <phoneticPr fontId="4"/>
  </si>
  <si>
    <t>　本市の浄化槽は、平成18年度～平成19年度に設置したため、現状で老朽化に対する対応が必要な施設はありません。</t>
    <rPh sb="1" eb="3">
      <t>ホンシ</t>
    </rPh>
    <rPh sb="4" eb="7">
      <t>ジョウカソウ</t>
    </rPh>
    <rPh sb="9" eb="11">
      <t>ヘイセイ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</si>
</sst>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A4-4717-B8D7-D7917E04B3A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3A4-4717-B8D7-D7917E04B3A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C0-451F-98BF-DCBFF9C82E8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c:ext xmlns:c16="http://schemas.microsoft.com/office/drawing/2014/chart" uri="{C3380CC4-5D6E-409C-BE32-E72D297353CC}">
              <c16:uniqueId val="{00000001-63C0-451F-98BF-DCBFF9C82E8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ED8-4B64-A70F-7073E850E0D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8ED8-4B64-A70F-7073E850E0D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E62-4EA0-BD41-E52986E7F2E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90.66</c:v>
                </c:pt>
                <c:pt idx="1">
                  <c:v>89.69</c:v>
                </c:pt>
                <c:pt idx="2">
                  <c:v>85.72</c:v>
                </c:pt>
                <c:pt idx="3">
                  <c:v>93.44</c:v>
                </c:pt>
                <c:pt idx="4">
                  <c:v>90.02</c:v>
                </c:pt>
              </c:numCache>
            </c:numRef>
          </c:val>
          <c:smooth val="0"/>
          <c:extLst>
            <c:ext xmlns:c16="http://schemas.microsoft.com/office/drawing/2014/chart" uri="{C3380CC4-5D6E-409C-BE32-E72D297353CC}">
              <c16:uniqueId val="{00000001-6E62-4EA0-BD41-E52986E7F2E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27.12</c:v>
                </c:pt>
                <c:pt idx="1">
                  <c:v>33.9</c:v>
                </c:pt>
                <c:pt idx="2">
                  <c:v>40.69</c:v>
                </c:pt>
                <c:pt idx="3">
                  <c:v>47.47</c:v>
                </c:pt>
                <c:pt idx="4">
                  <c:v>54.25</c:v>
                </c:pt>
              </c:numCache>
            </c:numRef>
          </c:val>
          <c:extLst>
            <c:ext xmlns:c16="http://schemas.microsoft.com/office/drawing/2014/chart" uri="{C3380CC4-5D6E-409C-BE32-E72D297353CC}">
              <c16:uniqueId val="{00000000-9271-4301-8426-9C05D655891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14.97</c:v>
                </c:pt>
                <c:pt idx="2">
                  <c:v>16.16</c:v>
                </c:pt>
                <c:pt idx="3">
                  <c:v>16.420000000000002</c:v>
                </c:pt>
                <c:pt idx="4">
                  <c:v>16.41</c:v>
                </c:pt>
              </c:numCache>
            </c:numRef>
          </c:val>
          <c:smooth val="0"/>
          <c:extLst>
            <c:ext xmlns:c16="http://schemas.microsoft.com/office/drawing/2014/chart" uri="{C3380CC4-5D6E-409C-BE32-E72D297353CC}">
              <c16:uniqueId val="{00000001-9271-4301-8426-9C05D655891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1E-4E14-902F-FB247B7D3B9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41E-4E14-902F-FB247B7D3B9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D9-4560-9792-076C45B3783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91.1</c:v>
                </c:pt>
                <c:pt idx="1">
                  <c:v>124.89</c:v>
                </c:pt>
                <c:pt idx="2">
                  <c:v>129.72999999999999</c:v>
                </c:pt>
                <c:pt idx="3">
                  <c:v>123.58</c:v>
                </c:pt>
                <c:pt idx="4">
                  <c:v>221.28</c:v>
                </c:pt>
              </c:numCache>
            </c:numRef>
          </c:val>
          <c:smooth val="0"/>
          <c:extLst>
            <c:ext xmlns:c16="http://schemas.microsoft.com/office/drawing/2014/chart" uri="{C3380CC4-5D6E-409C-BE32-E72D297353CC}">
              <c16:uniqueId val="{00000001-E0D9-4560-9792-076C45B3783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F86-46A4-A3D3-399BBFC744F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247.48</c:v>
                </c:pt>
                <c:pt idx="1">
                  <c:v>221.76</c:v>
                </c:pt>
                <c:pt idx="2">
                  <c:v>180.07</c:v>
                </c:pt>
                <c:pt idx="3">
                  <c:v>172.39</c:v>
                </c:pt>
                <c:pt idx="4">
                  <c:v>113.42</c:v>
                </c:pt>
              </c:numCache>
            </c:numRef>
          </c:val>
          <c:smooth val="0"/>
          <c:extLst>
            <c:ext xmlns:c16="http://schemas.microsoft.com/office/drawing/2014/chart" uri="{C3380CC4-5D6E-409C-BE32-E72D297353CC}">
              <c16:uniqueId val="{00000001-8F86-46A4-A3D3-399BBFC744F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FC-4FC7-B925-3D54E6A56B5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c:ext xmlns:c16="http://schemas.microsoft.com/office/drawing/2014/chart" uri="{C3380CC4-5D6E-409C-BE32-E72D297353CC}">
              <c16:uniqueId val="{00000001-DBFC-4FC7-B925-3D54E6A56B5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16.97</c:v>
                </c:pt>
                <c:pt idx="1">
                  <c:v>17.239999999999998</c:v>
                </c:pt>
                <c:pt idx="2">
                  <c:v>17.239999999999998</c:v>
                </c:pt>
                <c:pt idx="3">
                  <c:v>12.98</c:v>
                </c:pt>
                <c:pt idx="4">
                  <c:v>11.73</c:v>
                </c:pt>
              </c:numCache>
            </c:numRef>
          </c:val>
          <c:extLst>
            <c:ext xmlns:c16="http://schemas.microsoft.com/office/drawing/2014/chart" uri="{C3380CC4-5D6E-409C-BE32-E72D297353CC}">
              <c16:uniqueId val="{00000000-C04E-4B9C-B66A-E2777DDA4A9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c:ext xmlns:c16="http://schemas.microsoft.com/office/drawing/2014/chart" uri="{C3380CC4-5D6E-409C-BE32-E72D297353CC}">
              <c16:uniqueId val="{00000001-C04E-4B9C-B66A-E2777DDA4A9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6F-417D-B0BA-3440D46B6B2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c:ext xmlns:c16="http://schemas.microsoft.com/office/drawing/2014/chart" uri="{C3380CC4-5D6E-409C-BE32-E72D297353CC}">
              <c16:uniqueId val="{00000001-2D6F-417D-B0BA-3440D46B6B2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枚方市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自治体職員</v>
      </c>
      <c r="AE8" s="49"/>
      <c r="AF8" s="49"/>
      <c r="AG8" s="49"/>
      <c r="AH8" s="49"/>
      <c r="AI8" s="49"/>
      <c r="AJ8" s="49"/>
      <c r="AK8" s="3"/>
      <c r="AL8" s="50">
        <f>データ!S6</f>
        <v>402579</v>
      </c>
      <c r="AM8" s="50"/>
      <c r="AN8" s="50"/>
      <c r="AO8" s="50"/>
      <c r="AP8" s="50"/>
      <c r="AQ8" s="50"/>
      <c r="AR8" s="50"/>
      <c r="AS8" s="50"/>
      <c r="AT8" s="45">
        <f>データ!T6</f>
        <v>65.12</v>
      </c>
      <c r="AU8" s="45"/>
      <c r="AV8" s="45"/>
      <c r="AW8" s="45"/>
      <c r="AX8" s="45"/>
      <c r="AY8" s="45"/>
      <c r="AZ8" s="45"/>
      <c r="BA8" s="45"/>
      <c r="BB8" s="45">
        <f>データ!U6</f>
        <v>6182.11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100</v>
      </c>
      <c r="J10" s="45"/>
      <c r="K10" s="45"/>
      <c r="L10" s="45"/>
      <c r="M10" s="45"/>
      <c r="N10" s="45"/>
      <c r="O10" s="45"/>
      <c r="P10" s="45">
        <f>データ!P6</f>
        <v>0.01</v>
      </c>
      <c r="Q10" s="45"/>
      <c r="R10" s="45"/>
      <c r="S10" s="45"/>
      <c r="T10" s="45"/>
      <c r="U10" s="45"/>
      <c r="V10" s="45"/>
      <c r="W10" s="45" t="str">
        <f>データ!Q6</f>
        <v>-</v>
      </c>
      <c r="X10" s="45"/>
      <c r="Y10" s="45"/>
      <c r="Z10" s="45"/>
      <c r="AA10" s="45"/>
      <c r="AB10" s="45"/>
      <c r="AC10" s="45"/>
      <c r="AD10" s="50">
        <f>データ!R6</f>
        <v>3132</v>
      </c>
      <c r="AE10" s="50"/>
      <c r="AF10" s="50"/>
      <c r="AG10" s="50"/>
      <c r="AH10" s="50"/>
      <c r="AI10" s="50"/>
      <c r="AJ10" s="50"/>
      <c r="AK10" s="2"/>
      <c r="AL10" s="50">
        <f>データ!V6</f>
        <v>25</v>
      </c>
      <c r="AM10" s="50"/>
      <c r="AN10" s="50"/>
      <c r="AO10" s="50"/>
      <c r="AP10" s="50"/>
      <c r="AQ10" s="50"/>
      <c r="AR10" s="50"/>
      <c r="AS10" s="50"/>
      <c r="AT10" s="45">
        <f>データ!W6</f>
        <v>12.64</v>
      </c>
      <c r="AU10" s="45"/>
      <c r="AV10" s="45"/>
      <c r="AW10" s="45"/>
      <c r="AX10" s="45"/>
      <c r="AY10" s="45"/>
      <c r="AZ10" s="45"/>
      <c r="BA10" s="45"/>
      <c r="BB10" s="45">
        <f>データ!X6</f>
        <v>1.98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109</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3" t="s">
        <v>110</v>
      </c>
      <c r="BM47" s="84"/>
      <c r="BN47" s="84"/>
      <c r="BO47" s="84"/>
      <c r="BP47" s="84"/>
      <c r="BQ47" s="84"/>
      <c r="BR47" s="84"/>
      <c r="BS47" s="84"/>
      <c r="BT47" s="84"/>
      <c r="BU47" s="84"/>
      <c r="BV47" s="84"/>
      <c r="BW47" s="84"/>
      <c r="BX47" s="84"/>
      <c r="BY47" s="84"/>
      <c r="BZ47" s="8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3"/>
      <c r="BM59" s="84"/>
      <c r="BN59" s="84"/>
      <c r="BO59" s="84"/>
      <c r="BP59" s="84"/>
      <c r="BQ59" s="84"/>
      <c r="BR59" s="84"/>
      <c r="BS59" s="84"/>
      <c r="BT59" s="84"/>
      <c r="BU59" s="84"/>
      <c r="BV59" s="84"/>
      <c r="BW59" s="84"/>
      <c r="BX59" s="84"/>
      <c r="BY59" s="84"/>
      <c r="BZ59" s="8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83"/>
      <c r="BM60" s="84"/>
      <c r="BN60" s="84"/>
      <c r="BO60" s="84"/>
      <c r="BP60" s="84"/>
      <c r="BQ60" s="84"/>
      <c r="BR60" s="84"/>
      <c r="BS60" s="84"/>
      <c r="BT60" s="84"/>
      <c r="BU60" s="84"/>
      <c r="BV60" s="84"/>
      <c r="BW60" s="84"/>
      <c r="BX60" s="84"/>
      <c r="BY60" s="84"/>
      <c r="BZ60" s="8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83"/>
      <c r="BM61" s="84"/>
      <c r="BN61" s="84"/>
      <c r="BO61" s="84"/>
      <c r="BP61" s="84"/>
      <c r="BQ61" s="84"/>
      <c r="BR61" s="84"/>
      <c r="BS61" s="84"/>
      <c r="BT61" s="84"/>
      <c r="BU61" s="84"/>
      <c r="BV61" s="84"/>
      <c r="BW61" s="84"/>
      <c r="BX61" s="84"/>
      <c r="BY61" s="84"/>
      <c r="BZ61" s="8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108</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【90.10】</v>
      </c>
      <c r="F85" s="26" t="str">
        <f>データ!AT6</f>
        <v>【164.71】</v>
      </c>
      <c r="G85" s="26" t="str">
        <f>データ!BE6</f>
        <v>【148.05】</v>
      </c>
      <c r="H85" s="26" t="str">
        <f>データ!BP6</f>
        <v>【325.02】</v>
      </c>
      <c r="I85" s="26" t="str">
        <f>データ!CA6</f>
        <v>【60.61】</v>
      </c>
      <c r="J85" s="26" t="str">
        <f>データ!CL6</f>
        <v>【270.94】</v>
      </c>
      <c r="K85" s="26" t="str">
        <f>データ!CW6</f>
        <v>【57.80】</v>
      </c>
      <c r="L85" s="26" t="str">
        <f>データ!DH6</f>
        <v>【78.90】</v>
      </c>
      <c r="M85" s="26" t="str">
        <f>データ!DS6</f>
        <v>【17.99】</v>
      </c>
      <c r="N85" s="26" t="str">
        <f>データ!ED6</f>
        <v>【-】</v>
      </c>
      <c r="O85" s="26" t="str">
        <f>データ!EO6</f>
        <v>【-】</v>
      </c>
    </row>
  </sheetData>
  <sheetProtection algorithmName="SHA-512" hashValue="SgAGv1WysqmZGU9Fz5/5LlM3AZZpohb/OUQ26ZVGPnv92vYF5ntfROLCz4O9zd7q3jSIirZXOtomC9+aIAWLxQ==" saltValue="YCdFxyLYMc11sB7iRUyUX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272108</v>
      </c>
      <c r="D6" s="33">
        <f t="shared" si="3"/>
        <v>46</v>
      </c>
      <c r="E6" s="33">
        <f t="shared" si="3"/>
        <v>18</v>
      </c>
      <c r="F6" s="33">
        <f t="shared" si="3"/>
        <v>0</v>
      </c>
      <c r="G6" s="33">
        <f t="shared" si="3"/>
        <v>0</v>
      </c>
      <c r="H6" s="33" t="str">
        <f t="shared" si="3"/>
        <v>大阪府　枚方市</v>
      </c>
      <c r="I6" s="33" t="str">
        <f t="shared" si="3"/>
        <v>法適用</v>
      </c>
      <c r="J6" s="33" t="str">
        <f t="shared" si="3"/>
        <v>下水道事業</v>
      </c>
      <c r="K6" s="33" t="str">
        <f t="shared" si="3"/>
        <v>特定地域生活排水処理</v>
      </c>
      <c r="L6" s="33" t="str">
        <f t="shared" si="3"/>
        <v>K3</v>
      </c>
      <c r="M6" s="33" t="str">
        <f t="shared" si="3"/>
        <v>自治体職員</v>
      </c>
      <c r="N6" s="34" t="str">
        <f t="shared" si="3"/>
        <v>-</v>
      </c>
      <c r="O6" s="34">
        <f t="shared" si="3"/>
        <v>100</v>
      </c>
      <c r="P6" s="34">
        <f t="shared" si="3"/>
        <v>0.01</v>
      </c>
      <c r="Q6" s="34" t="str">
        <f t="shared" si="3"/>
        <v>-</v>
      </c>
      <c r="R6" s="34">
        <f t="shared" si="3"/>
        <v>3132</v>
      </c>
      <c r="S6" s="34">
        <f t="shared" si="3"/>
        <v>402579</v>
      </c>
      <c r="T6" s="34">
        <f t="shared" si="3"/>
        <v>65.12</v>
      </c>
      <c r="U6" s="34">
        <f t="shared" si="3"/>
        <v>6182.11</v>
      </c>
      <c r="V6" s="34">
        <f t="shared" si="3"/>
        <v>25</v>
      </c>
      <c r="W6" s="34">
        <f t="shared" si="3"/>
        <v>12.64</v>
      </c>
      <c r="X6" s="34">
        <f t="shared" si="3"/>
        <v>1.98</v>
      </c>
      <c r="Y6" s="35">
        <f>IF(Y7="",NA(),Y7)</f>
        <v>100</v>
      </c>
      <c r="Z6" s="35">
        <f t="shared" ref="Z6:AH6" si="4">IF(Z7="",NA(),Z7)</f>
        <v>100</v>
      </c>
      <c r="AA6" s="35">
        <f t="shared" si="4"/>
        <v>100</v>
      </c>
      <c r="AB6" s="35">
        <f t="shared" si="4"/>
        <v>100</v>
      </c>
      <c r="AC6" s="35">
        <f t="shared" si="4"/>
        <v>100</v>
      </c>
      <c r="AD6" s="35">
        <f t="shared" si="4"/>
        <v>90.66</v>
      </c>
      <c r="AE6" s="35">
        <f t="shared" si="4"/>
        <v>89.69</v>
      </c>
      <c r="AF6" s="35">
        <f t="shared" si="4"/>
        <v>85.72</v>
      </c>
      <c r="AG6" s="35">
        <f t="shared" si="4"/>
        <v>93.44</v>
      </c>
      <c r="AH6" s="35">
        <f t="shared" si="4"/>
        <v>90.02</v>
      </c>
      <c r="AI6" s="34" t="str">
        <f>IF(AI7="","",IF(AI7="-","【-】","【"&amp;SUBSTITUTE(TEXT(AI7,"#,##0.00"),"-","△")&amp;"】"))</f>
        <v>【90.10】</v>
      </c>
      <c r="AJ6" s="34">
        <f>IF(AJ7="",NA(),AJ7)</f>
        <v>0</v>
      </c>
      <c r="AK6" s="34">
        <f t="shared" ref="AK6:AS6" si="5">IF(AK7="",NA(),AK7)</f>
        <v>0</v>
      </c>
      <c r="AL6" s="34">
        <f t="shared" si="5"/>
        <v>0</v>
      </c>
      <c r="AM6" s="34">
        <f t="shared" si="5"/>
        <v>0</v>
      </c>
      <c r="AN6" s="34">
        <f t="shared" si="5"/>
        <v>0</v>
      </c>
      <c r="AO6" s="35">
        <f t="shared" si="5"/>
        <v>91.1</v>
      </c>
      <c r="AP6" s="35">
        <f t="shared" si="5"/>
        <v>124.89</v>
      </c>
      <c r="AQ6" s="35">
        <f t="shared" si="5"/>
        <v>129.72999999999999</v>
      </c>
      <c r="AR6" s="35">
        <f t="shared" si="5"/>
        <v>123.58</v>
      </c>
      <c r="AS6" s="35">
        <f t="shared" si="5"/>
        <v>221.28</v>
      </c>
      <c r="AT6" s="34" t="str">
        <f>IF(AT7="","",IF(AT7="-","【-】","【"&amp;SUBSTITUTE(TEXT(AT7,"#,##0.00"),"-","△")&amp;"】"))</f>
        <v>【164.71】</v>
      </c>
      <c r="AU6" s="35" t="str">
        <f>IF(AU7="",NA(),AU7)</f>
        <v>-</v>
      </c>
      <c r="AV6" s="35" t="str">
        <f t="shared" ref="AV6:BD6" si="6">IF(AV7="",NA(),AV7)</f>
        <v>-</v>
      </c>
      <c r="AW6" s="35" t="str">
        <f t="shared" si="6"/>
        <v>-</v>
      </c>
      <c r="AX6" s="35" t="str">
        <f t="shared" si="6"/>
        <v>-</v>
      </c>
      <c r="AY6" s="35" t="str">
        <f t="shared" si="6"/>
        <v>-</v>
      </c>
      <c r="AZ6" s="35">
        <f t="shared" si="6"/>
        <v>247.48</v>
      </c>
      <c r="BA6" s="35">
        <f t="shared" si="6"/>
        <v>221.76</v>
      </c>
      <c r="BB6" s="35">
        <f t="shared" si="6"/>
        <v>180.07</v>
      </c>
      <c r="BC6" s="35">
        <f t="shared" si="6"/>
        <v>172.39</v>
      </c>
      <c r="BD6" s="35">
        <f t="shared" si="6"/>
        <v>113.42</v>
      </c>
      <c r="BE6" s="34" t="str">
        <f>IF(BE7="","",IF(BE7="-","【-】","【"&amp;SUBSTITUTE(TEXT(BE7,"#,##0.00"),"-","△")&amp;"】"))</f>
        <v>【148.05】</v>
      </c>
      <c r="BF6" s="34">
        <f>IF(BF7="",NA(),BF7)</f>
        <v>0</v>
      </c>
      <c r="BG6" s="34">
        <f t="shared" ref="BG6:BO6" si="7">IF(BG7="",NA(),BG7)</f>
        <v>0</v>
      </c>
      <c r="BH6" s="34">
        <f t="shared" si="7"/>
        <v>0</v>
      </c>
      <c r="BI6" s="34">
        <f t="shared" si="7"/>
        <v>0</v>
      </c>
      <c r="BJ6" s="34">
        <f t="shared" si="7"/>
        <v>0</v>
      </c>
      <c r="BK6" s="35">
        <f t="shared" si="7"/>
        <v>416.91</v>
      </c>
      <c r="BL6" s="35">
        <f t="shared" si="7"/>
        <v>392.19</v>
      </c>
      <c r="BM6" s="35">
        <f t="shared" si="7"/>
        <v>413.5</v>
      </c>
      <c r="BN6" s="35">
        <f t="shared" si="7"/>
        <v>407.42</v>
      </c>
      <c r="BO6" s="35">
        <f t="shared" si="7"/>
        <v>386.46</v>
      </c>
      <c r="BP6" s="34" t="str">
        <f>IF(BP7="","",IF(BP7="-","【-】","【"&amp;SUBSTITUTE(TEXT(BP7,"#,##0.00"),"-","△")&amp;"】"))</f>
        <v>【325.02】</v>
      </c>
      <c r="BQ6" s="35">
        <f>IF(BQ7="",NA(),BQ7)</f>
        <v>16.97</v>
      </c>
      <c r="BR6" s="35">
        <f t="shared" ref="BR6:BZ6" si="8">IF(BR7="",NA(),BR7)</f>
        <v>17.239999999999998</v>
      </c>
      <c r="BS6" s="35">
        <f t="shared" si="8"/>
        <v>17.239999999999998</v>
      </c>
      <c r="BT6" s="35">
        <f t="shared" si="8"/>
        <v>12.98</v>
      </c>
      <c r="BU6" s="35">
        <f t="shared" si="8"/>
        <v>11.73</v>
      </c>
      <c r="BV6" s="35">
        <f t="shared" si="8"/>
        <v>57.93</v>
      </c>
      <c r="BW6" s="35">
        <f t="shared" si="8"/>
        <v>57.03</v>
      </c>
      <c r="BX6" s="35">
        <f t="shared" si="8"/>
        <v>55.84</v>
      </c>
      <c r="BY6" s="35">
        <f t="shared" si="8"/>
        <v>57.08</v>
      </c>
      <c r="BZ6" s="35">
        <f t="shared" si="8"/>
        <v>55.85</v>
      </c>
      <c r="CA6" s="34" t="str">
        <f>IF(CA7="","",IF(CA7="-","【-】","【"&amp;SUBSTITUTE(TEXT(CA7,"#,##0.00"),"-","△")&amp;"】"))</f>
        <v>【60.61】</v>
      </c>
      <c r="CB6" s="35" t="str">
        <f>IF(CB7="",NA(),CB7)</f>
        <v>-</v>
      </c>
      <c r="CC6" s="35" t="str">
        <f t="shared" ref="CC6:CK6" si="9">IF(CC7="",NA(),CC7)</f>
        <v>-</v>
      </c>
      <c r="CD6" s="35" t="str">
        <f t="shared" si="9"/>
        <v>-</v>
      </c>
      <c r="CE6" s="35" t="str">
        <f t="shared" si="9"/>
        <v>-</v>
      </c>
      <c r="CF6" s="35" t="str">
        <f t="shared" si="9"/>
        <v>-</v>
      </c>
      <c r="CG6" s="35">
        <f t="shared" si="9"/>
        <v>276.93</v>
      </c>
      <c r="CH6" s="35">
        <f t="shared" si="9"/>
        <v>283.73</v>
      </c>
      <c r="CI6" s="35">
        <f t="shared" si="9"/>
        <v>287.57</v>
      </c>
      <c r="CJ6" s="35">
        <f t="shared" si="9"/>
        <v>286.86</v>
      </c>
      <c r="CK6" s="35">
        <f t="shared" si="9"/>
        <v>287.91000000000003</v>
      </c>
      <c r="CL6" s="34" t="str">
        <f>IF(CL7="","",IF(CL7="-","【-】","【"&amp;SUBSTITUTE(TEXT(CL7,"#,##0.00"),"-","△")&amp;"】"))</f>
        <v>【270.94】</v>
      </c>
      <c r="CM6" s="35" t="str">
        <f>IF(CM7="",NA(),CM7)</f>
        <v>-</v>
      </c>
      <c r="CN6" s="35" t="str">
        <f t="shared" ref="CN6:CV6" si="10">IF(CN7="",NA(),CN7)</f>
        <v>-</v>
      </c>
      <c r="CO6" s="35" t="str">
        <f t="shared" si="10"/>
        <v>-</v>
      </c>
      <c r="CP6" s="35" t="str">
        <f t="shared" si="10"/>
        <v>-</v>
      </c>
      <c r="CQ6" s="35" t="str">
        <f t="shared" si="10"/>
        <v>-</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5">
        <f>IF(DI7="",NA(),DI7)</f>
        <v>27.12</v>
      </c>
      <c r="DJ6" s="35">
        <f t="shared" ref="DJ6:DR6" si="12">IF(DJ7="",NA(),DJ7)</f>
        <v>33.9</v>
      </c>
      <c r="DK6" s="35">
        <f t="shared" si="12"/>
        <v>40.69</v>
      </c>
      <c r="DL6" s="35">
        <f t="shared" si="12"/>
        <v>47.47</v>
      </c>
      <c r="DM6" s="35">
        <f t="shared" si="12"/>
        <v>54.25</v>
      </c>
      <c r="DN6" s="35">
        <f t="shared" si="12"/>
        <v>13.6</v>
      </c>
      <c r="DO6" s="35">
        <f t="shared" si="12"/>
        <v>14.97</v>
      </c>
      <c r="DP6" s="35">
        <f t="shared" si="12"/>
        <v>16.16</v>
      </c>
      <c r="DQ6" s="35">
        <f t="shared" si="12"/>
        <v>16.420000000000002</v>
      </c>
      <c r="DR6" s="35">
        <f t="shared" si="12"/>
        <v>16.41</v>
      </c>
      <c r="DS6" s="34" t="str">
        <f>IF(DS7="","",IF(DS7="-","【-】","【"&amp;SUBSTITUTE(TEXT(DS7,"#,##0.00"),"-","△")&amp;"】"))</f>
        <v>【17.99】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2018</v>
      </c>
      <c r="C7" s="37">
        <v>272108</v>
      </c>
      <c r="D7" s="37">
        <v>46</v>
      </c>
      <c r="E7" s="37">
        <v>18</v>
      </c>
      <c r="F7" s="37">
        <v>0</v>
      </c>
      <c r="G7" s="37">
        <v>0</v>
      </c>
      <c r="H7" s="37" t="s">
        <v>96</v>
      </c>
      <c r="I7" s="37" t="s">
        <v>97</v>
      </c>
      <c r="J7" s="37" t="s">
        <v>98</v>
      </c>
      <c r="K7" s="37" t="s">
        <v>99</v>
      </c>
      <c r="L7" s="37" t="s">
        <v>100</v>
      </c>
      <c r="M7" s="37" t="s">
        <v>101</v>
      </c>
      <c r="N7" s="38" t="s">
        <v>102</v>
      </c>
      <c r="O7" s="38">
        <v>100</v>
      </c>
      <c r="P7" s="38">
        <v>0.01</v>
      </c>
      <c r="Q7" s="38" t="s">
        <v>102</v>
      </c>
      <c r="R7" s="38">
        <v>3132</v>
      </c>
      <c r="S7" s="38">
        <v>402579</v>
      </c>
      <c r="T7" s="38">
        <v>65.12</v>
      </c>
      <c r="U7" s="38">
        <v>6182.11</v>
      </c>
      <c r="V7" s="38">
        <v>25</v>
      </c>
      <c r="W7" s="38">
        <v>12.64</v>
      </c>
      <c r="X7" s="38">
        <v>1.98</v>
      </c>
      <c r="Y7" s="38">
        <v>100</v>
      </c>
      <c r="Z7" s="38">
        <v>100</v>
      </c>
      <c r="AA7" s="38">
        <v>100</v>
      </c>
      <c r="AB7" s="38">
        <v>100</v>
      </c>
      <c r="AC7" s="38">
        <v>100</v>
      </c>
      <c r="AD7" s="38">
        <v>90.66</v>
      </c>
      <c r="AE7" s="38">
        <v>89.69</v>
      </c>
      <c r="AF7" s="38">
        <v>85.72</v>
      </c>
      <c r="AG7" s="38">
        <v>93.44</v>
      </c>
      <c r="AH7" s="38">
        <v>90.02</v>
      </c>
      <c r="AI7" s="38">
        <v>90.1</v>
      </c>
      <c r="AJ7" s="38">
        <v>0</v>
      </c>
      <c r="AK7" s="38">
        <v>0</v>
      </c>
      <c r="AL7" s="38">
        <v>0</v>
      </c>
      <c r="AM7" s="38">
        <v>0</v>
      </c>
      <c r="AN7" s="38">
        <v>0</v>
      </c>
      <c r="AO7" s="38">
        <v>91.1</v>
      </c>
      <c r="AP7" s="38">
        <v>124.89</v>
      </c>
      <c r="AQ7" s="38">
        <v>129.72999999999999</v>
      </c>
      <c r="AR7" s="38">
        <v>123.58</v>
      </c>
      <c r="AS7" s="38">
        <v>221.28</v>
      </c>
      <c r="AT7" s="38">
        <v>164.71</v>
      </c>
      <c r="AU7" s="38" t="s">
        <v>102</v>
      </c>
      <c r="AV7" s="38" t="s">
        <v>102</v>
      </c>
      <c r="AW7" s="38" t="s">
        <v>102</v>
      </c>
      <c r="AX7" s="38" t="s">
        <v>102</v>
      </c>
      <c r="AY7" s="38" t="s">
        <v>102</v>
      </c>
      <c r="AZ7" s="38">
        <v>247.48</v>
      </c>
      <c r="BA7" s="38">
        <v>221.76</v>
      </c>
      <c r="BB7" s="38">
        <v>180.07</v>
      </c>
      <c r="BC7" s="38">
        <v>172.39</v>
      </c>
      <c r="BD7" s="38">
        <v>113.42</v>
      </c>
      <c r="BE7" s="38">
        <v>148.05000000000001</v>
      </c>
      <c r="BF7" s="38">
        <v>0</v>
      </c>
      <c r="BG7" s="38">
        <v>0</v>
      </c>
      <c r="BH7" s="38">
        <v>0</v>
      </c>
      <c r="BI7" s="38">
        <v>0</v>
      </c>
      <c r="BJ7" s="38">
        <v>0</v>
      </c>
      <c r="BK7" s="38">
        <v>416.91</v>
      </c>
      <c r="BL7" s="38">
        <v>392.19</v>
      </c>
      <c r="BM7" s="38">
        <v>413.5</v>
      </c>
      <c r="BN7" s="38">
        <v>407.42</v>
      </c>
      <c r="BO7" s="38">
        <v>386.46</v>
      </c>
      <c r="BP7" s="38">
        <v>325.02</v>
      </c>
      <c r="BQ7" s="38">
        <v>16.97</v>
      </c>
      <c r="BR7" s="38">
        <v>17.239999999999998</v>
      </c>
      <c r="BS7" s="38">
        <v>17.239999999999998</v>
      </c>
      <c r="BT7" s="38">
        <v>12.98</v>
      </c>
      <c r="BU7" s="38">
        <v>11.73</v>
      </c>
      <c r="BV7" s="38">
        <v>57.93</v>
      </c>
      <c r="BW7" s="38">
        <v>57.03</v>
      </c>
      <c r="BX7" s="38">
        <v>55.84</v>
      </c>
      <c r="BY7" s="38">
        <v>57.08</v>
      </c>
      <c r="BZ7" s="38">
        <v>55.85</v>
      </c>
      <c r="CA7" s="38">
        <v>60.61</v>
      </c>
      <c r="CB7" s="38" t="s">
        <v>102</v>
      </c>
      <c r="CC7" s="38" t="s">
        <v>102</v>
      </c>
      <c r="CD7" s="38" t="s">
        <v>102</v>
      </c>
      <c r="CE7" s="38" t="s">
        <v>102</v>
      </c>
      <c r="CF7" s="38" t="s">
        <v>102</v>
      </c>
      <c r="CG7" s="38">
        <v>276.93</v>
      </c>
      <c r="CH7" s="38">
        <v>283.73</v>
      </c>
      <c r="CI7" s="38">
        <v>287.57</v>
      </c>
      <c r="CJ7" s="38">
        <v>286.86</v>
      </c>
      <c r="CK7" s="38">
        <v>287.91000000000003</v>
      </c>
      <c r="CL7" s="38">
        <v>270.94</v>
      </c>
      <c r="CM7" s="38" t="s">
        <v>102</v>
      </c>
      <c r="CN7" s="38" t="s">
        <v>102</v>
      </c>
      <c r="CO7" s="38" t="s">
        <v>102</v>
      </c>
      <c r="CP7" s="38" t="s">
        <v>102</v>
      </c>
      <c r="CQ7" s="38" t="s">
        <v>102</v>
      </c>
      <c r="CR7" s="38">
        <v>59.08</v>
      </c>
      <c r="CS7" s="38">
        <v>58.25</v>
      </c>
      <c r="CT7" s="38">
        <v>61.55</v>
      </c>
      <c r="CU7" s="38">
        <v>57.22</v>
      </c>
      <c r="CV7" s="38">
        <v>54.93</v>
      </c>
      <c r="CW7" s="38">
        <v>57.8</v>
      </c>
      <c r="CX7" s="38">
        <v>100</v>
      </c>
      <c r="CY7" s="38">
        <v>100</v>
      </c>
      <c r="CZ7" s="38">
        <v>100</v>
      </c>
      <c r="DA7" s="38">
        <v>100</v>
      </c>
      <c r="DB7" s="38">
        <v>100</v>
      </c>
      <c r="DC7" s="38">
        <v>77.12</v>
      </c>
      <c r="DD7" s="38">
        <v>68.150000000000006</v>
      </c>
      <c r="DE7" s="38">
        <v>67.489999999999995</v>
      </c>
      <c r="DF7" s="38">
        <v>67.290000000000006</v>
      </c>
      <c r="DG7" s="38">
        <v>65.569999999999993</v>
      </c>
      <c r="DH7" s="38">
        <v>78.900000000000006</v>
      </c>
      <c r="DI7" s="38">
        <v>27.12</v>
      </c>
      <c r="DJ7" s="38">
        <v>33.9</v>
      </c>
      <c r="DK7" s="38">
        <v>40.69</v>
      </c>
      <c r="DL7" s="38">
        <v>47.47</v>
      </c>
      <c r="DM7" s="38">
        <v>54.25</v>
      </c>
      <c r="DN7" s="38">
        <v>13.6</v>
      </c>
      <c r="DO7" s="38">
        <v>14.97</v>
      </c>
      <c r="DP7" s="38">
        <v>16.16</v>
      </c>
      <c r="DQ7" s="38">
        <v>16.420000000000002</v>
      </c>
      <c r="DR7" s="38">
        <v>16.41</v>
      </c>
      <c r="DS7" s="38">
        <v>17.989999999999998</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2020-02-06T11:11:30Z</cp:lastPrinted>
  <dcterms:created xsi:type="dcterms:W3CDTF">2019-12-05T04:57:40Z</dcterms:created>
  <dcterms:modified xsi:type="dcterms:W3CDTF">2020-02-16T23:32:48Z</dcterms:modified>
  <cp:category/>
</cp:coreProperties>
</file>