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l="1"/>
  <c r="V23" i="12"/>
  <c r="Q23" i="12"/>
  <c r="AU63" i="12"/>
  <c r="AP63" i="12"/>
  <c r="AU88" i="12"/>
  <c r="AP88" i="12"/>
  <c r="DQ102" i="12"/>
  <c r="DB102" i="12"/>
  <c r="CW102" i="12"/>
  <c r="CR102" i="12"/>
  <c r="AF88"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BE38" i="10"/>
  <c r="AM38" i="10"/>
  <c r="U38" i="10"/>
  <c r="BE37" i="10"/>
  <c r="AM37"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U34" i="10" s="1"/>
  <c r="U35" i="10" l="1"/>
  <c r="U36" i="10" s="1"/>
  <c r="U37" i="10" s="1"/>
  <c r="AM34" i="10" l="1"/>
  <c r="BW34" i="10" l="1"/>
  <c r="BW35" i="10" s="1"/>
  <c r="BW36" i="10" s="1"/>
  <c r="BW37" i="10" s="1"/>
  <c r="BW38" i="10" s="1"/>
  <c r="BW39" i="10" s="1"/>
  <c r="BW40" i="10" s="1"/>
  <c r="BW41" i="10" s="1"/>
  <c r="BW42" i="10" s="1"/>
  <c r="AM35" i="10"/>
  <c r="CO34" i="10" l="1"/>
  <c r="CO35" i="10" s="1"/>
  <c r="CO36" i="10" s="1"/>
  <c r="CO37" i="10" s="1"/>
  <c r="CO38" i="10" s="1"/>
  <c r="CO39" i="10" s="1"/>
  <c r="CO40" i="10" s="1"/>
  <c r="CO41" i="10" s="1"/>
  <c r="CO42" i="10" s="1"/>
</calcChain>
</file>

<file path=xl/sharedStrings.xml><?xml version="1.0" encoding="utf-8"?>
<sst xmlns="http://schemas.openxmlformats.org/spreadsheetml/2006/main" count="1094" uniqueCount="608">
  <si>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</si>
  <si>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</si>
  <si>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</si>
  <si>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</si>
  <si>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</si>
  <si>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</si>
  <si>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</si>
  <si>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</si>
  <si>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</si>
  <si>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</si>
  <si>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</si>
  <si>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</si>
  <si>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</si>
  <si>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</si>
  <si>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</si>
  <si>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</si>
  <si>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</si>
  <si>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</si>
  <si>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</si>
  <si>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</si>
  <si>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</si>
  <si>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</si>
  <si>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</si>
  <si>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</si>
  <si>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</si>
  <si>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</si>
  <si>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</si>
  <si>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</si>
  <si>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</si>
  <si>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</si>
  <si>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</si>
  <si>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</si>
  <si>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</si>
  <si>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</si>
  <si>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</si>
  <si>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</si>
  <si>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</si>
  <si>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</si>
  <si>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</si>
  <si>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</si>
  <si>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</si>
  <si>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</si>
  <si>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</si>
  <si>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</si>
  <si>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</si>
  <si>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</si>
  <si>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</si>
  <si>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</si>
  <si>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</si>
  <si>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</si>
  <si>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</si>
  <si>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</si>
  <si>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</si>
  <si>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</si>
  <si>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</si>
  <si>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</si>
  <si>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</si>
  <si>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</si>
  <si>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</si>
  <si>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</si>
  <si>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</si>
  <si>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</si>
  <si>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</si>
  <si>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</si>
  <si>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</si>
  <si>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</si>
  <si>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</si>
  <si>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</si>
  <si>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</si>
  <si>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</si>
  <si>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</si>
  <si>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</si>
  <si>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</si>
  <si>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</si>
  <si>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</si>
  <si>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</si>
  <si>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</si>
  <si>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</si>
  <si>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</si>
  <si>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</si>
  <si>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</si>
  <si>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</si>
  <si>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</si>
  <si>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</si>
  <si>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</si>
  <si>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</si>
  <si>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</si>
  <si>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</si>
  <si>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</si>
  <si>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</si>
  <si>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</si>
  <si>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</si>
  <si>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</si>
  <si>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</si>
  <si>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</si>
  <si>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</si>
  <si>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</si>
  <si>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</si>
  <si>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</si>
  <si>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</si>
  <si>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</si>
  <si>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</si>
  <si>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</si>
  <si>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</si>
  <si>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</si>
  <si>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</si>
  <si>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</si>
  <si>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</si>
  <si>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</si>
  <si>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</si>
  <si>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</si>
  <si>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</si>
  <si>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</si>
  <si>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</si>
  <si>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</si>
  <si>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</si>
  <si>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</si>
  <si>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</si>
  <si>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</si>
  <si>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</si>
  <si>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</si>
  <si>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</si>
  <si>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</si>
  <si>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</si>
  <si>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</si>
  <si>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</si>
  <si>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</si>
  <si>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</si>
  <si>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</si>
  <si>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</si>
  <si>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</si>
  <si>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</si>
  <si>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</si>
  <si>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</si>
  <si>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</si>
  <si>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</si>
  <si>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</si>
  <si>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</si>
  <si>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</si>
  <si>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</si>
  <si>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</si>
  <si>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</si>
  <si>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</si>
  <si>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</si>
  <si>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</si>
  <si>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</si>
  <si>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</si>
  <si>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</si>
  <si>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</si>
  <si>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</si>
  <si>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</si>
  <si>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</si>
  <si>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</si>
  <si>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</si>
  <si>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</si>
  <si>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</si>
  <si>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</si>
  <si>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</si>
  <si>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</si>
  <si>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</si>
  <si>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</si>
  <si>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</si>
  <si>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</si>
  <si>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</si>
  <si>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</si>
  <si>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</si>
  <si>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</si>
  <si>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</si>
  <si>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</si>
  <si>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</si>
  <si>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</si>
  <si>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</si>
  <si>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</si>
  <si>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</si>
  <si>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</si>
  <si>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</si>
  <si>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</si>
  <si>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</si>
  <si>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</si>
  <si>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</si>
  <si>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</si>
  <si>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</si>
  <si>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</si>
  <si>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</si>
  <si>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</si>
  <si>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</si>
  <si>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</si>
  <si>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</si>
  <si>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</si>
  <si>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</si>
  <si>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</si>
  <si>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</si>
  <si>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</si>
  <si>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</si>
  <si>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</si>
  <si>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</si>
  <si>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</si>
  <si>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</si>
  <si>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</si>
  <si>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</si>
  <si>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</si>
  <si>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</si>
  <si>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</si>
  <si>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</si>
  <si>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</si>
  <si>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</si>
  <si>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</si>
  <si>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大阪府東大阪市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</si>
  <si>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</si>
  <si>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</si>
  <si>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</si>
  <si>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</si>
  <si>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</si>
  <si>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</si>
  <si>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</si>
  <si>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</si>
  <si>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</si>
  <si>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</si>
  <si>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</si>
  <si>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</si>
  <si>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</si>
  <si>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</si>
  <si>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</si>
  <si>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</si>
  <si>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</si>
  <si>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</si>
  <si>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</si>
  <si>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</si>
  <si>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</si>
  <si>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</si>
  <si>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</si>
  <si>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</si>
  <si>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</si>
  <si>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</si>
  <si>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</si>
  <si>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</si>
  <si>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</si>
  <si>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</si>
  <si>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</si>
  <si>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</si>
  <si>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</si>
  <si>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</si>
  <si>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</si>
  <si>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</si>
  <si>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</si>
  <si>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</si>
  <si>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</si>
  <si>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</si>
  <si>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</si>
  <si>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</si>
  <si>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</si>
  <si>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</si>
  <si>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</si>
  <si>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</si>
  <si>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</si>
  <si>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</si>
  <si>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</si>
  <si>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</si>
  <si>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</si>
  <si>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</si>
  <si>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</si>
  <si>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</si>
  <si>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</si>
  <si>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</si>
  <si>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</si>
  <si>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</si>
  <si>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</si>
  <si>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</si>
  <si>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</si>
  <si>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</si>
  <si>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</si>
  <si>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</si>
  <si>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</si>
  <si>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</si>
  <si>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</si>
  <si>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</si>
  <si>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</si>
  <si>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</si>
  <si>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</si>
  <si>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</si>
  <si>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</si>
  <si>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</si>
  <si>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</si>
  <si>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</si>
  <si>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</si>
  <si>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</si>
  <si>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</si>
  <si>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</si>
  <si>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</si>
  <si>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</si>
  <si>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</si>
  <si>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</si>
  <si>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</si>
  <si>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</si>
  <si>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</si>
  <si>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</si>
  <si>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</si>
  <si>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</si>
  <si>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</si>
  <si>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</si>
  <si>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</si>
  <si>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</si>
  <si>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</si>
  <si>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</si>
  <si>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</si>
  <si>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</si>
  <si>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</si>
  <si>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</si>
  <si>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</si>
  <si>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</si>
  <si>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</si>
  <si>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</si>
  <si>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</si>
  <si>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</si>
  <si>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</si>
  <si>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</si>
  <si>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</si>
  <si>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</si>
  <si>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</si>
  <si>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</si>
  <si>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</si>
  <si>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</si>
  <si>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</si>
  <si>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</si>
  <si>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</si>
  <si>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</si>
  <si>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</si>
  <si>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</si>
  <si>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</si>
  <si>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</si>
  <si>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</si>
  <si>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</si>
  <si>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</si>
  <si>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</si>
  <si>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</si>
  <si>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</si>
  <si>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</si>
  <si>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</si>
  <si>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</si>
  <si>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</si>
  <si>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</si>
  <si>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</si>
  <si>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</si>
  <si>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</si>
  <si>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</si>
  <si>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</si>
  <si>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</si>
  <si>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</si>
  <si>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</si>
  <si>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</si>
  <si>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</si>
  <si>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</si>
  <si>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</si>
  <si>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</si>
  <si>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</si>
  <si>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</si>
  <si>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大阪府東大阪市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</si>
  <si>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</si>
  <si>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</si>
  <si>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</si>
  <si>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</si>
  <si>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</si>
  <si>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</si>
  <si>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</si>
  <si>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</si>
  <si>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</si>
  <si>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</si>
  <si>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</si>
  <si>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</si>
  <si>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</si>
  <si>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</si>
  <si>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</si>
  <si>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</si>
  <si>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</si>
  <si>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</si>
  <si>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</si>
  <si>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</si>
  <si>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</si>
  <si>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</si>
  <si>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</si>
  <si>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</si>
  <si>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</si>
  <si>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</si>
  <si>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</si>
  <si>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</si>
  <si>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</si>
  <si>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</si>
  <si>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</si>
  <si>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</si>
  <si>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</si>
  <si>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</si>
  <si>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</si>
  <si>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</si>
  <si>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</si>
  <si>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</si>
  <si>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</si>
  <si>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</si>
  <si>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</si>
  <si>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</si>
  <si>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</si>
  <si>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</si>
  <si>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</si>
  <si>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</si>
  <si>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</si>
  <si>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</si>
  <si>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</si>
  <si>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</si>
  <si>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</si>
  <si>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</si>
  <si>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</si>
  <si>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</si>
  <si>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</si>
  <si>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</si>
  <si>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</si>
  <si>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</si>
  <si>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</si>
  <si>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</si>
  <si>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</si>
  <si>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</si>
  <si>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</si>
  <si>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</si>
  <si>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</si>
  <si>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</si>
  <si>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</si>
  <si>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</si>
  <si>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</si>
  <si>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</si>
  <si>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</si>
  <si>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</si>
  <si>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</si>
  <si>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</si>
  <si>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</si>
  <si>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</si>
  <si>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</si>
  <si>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</si>
  <si>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</si>
  <si>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</si>
  <si>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</si>
  <si>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</si>
  <si>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</si>
  <si>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</si>
  <si>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</si>
  <si>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</si>
  <si>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</si>
  <si>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</si>
  <si>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</si>
  <si>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</si>
  <si>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</si>
  <si>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</si>
  <si>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</si>
  <si>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</si>
  <si>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</si>
  <si>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</si>
  <si>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</si>
  <si>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</si>
  <si>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</si>
  <si>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</si>
  <si>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</si>
  <si>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</si>
  <si>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</si>
  <si>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</si>
  <si>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</si>
  <si>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</si>
  <si>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</si>
  <si>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</si>
  <si>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</si>
  <si>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</si>
  <si>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</si>
  <si>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</si>
  <si>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</si>
  <si>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</si>
  <si>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</si>
  <si>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</si>
  <si>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</si>
  <si>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</si>
  <si>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</si>
  <si>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</si>
  <si>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</si>
  <si>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</si>
  <si>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</si>
  <si>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</si>
  <si>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</si>
  <si>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</si>
  <si>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</si>
  <si>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</si>
  <si>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</si>
  <si>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</si>
  <si>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</si>
  <si>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</si>
  <si>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</si>
  <si>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</si>
  <si>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</si>
  <si>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</si>
  <si>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</si>
  <si>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</si>
  <si>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</si>
  <si>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</si>
  <si>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</si>
  <si>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</si>
  <si>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</si>
  <si>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</si>
  <si>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</si>
  <si>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</si>
  <si>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</si>
  <si>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</si>
  <si>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</si>
  <si>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</si>
  <si>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</si>
  <si>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</si>
  <si>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</si>
  <si>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</si>
  <si>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</si>
  <si>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</si>
  <si>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</si>
  <si>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</si>
  <si>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</si>
  <si>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</si>
  <si>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</si>
  <si>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</si>
  <si>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</si>
  <si>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</si>
  <si>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</si>
  <si>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</si>
  <si>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</si>
  <si>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</si>
  <si>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</si>
  <si>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</si>
  <si>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</si>
  <si>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</si>
  <si>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</si>
  <si>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</si>
  <si>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</si>
  <si>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</si>
  <si>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</si>
  <si>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</si>
  <si>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</si>
  <si>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</si>
  <si>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</si>
  <si>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</si>
  <si>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</si>
  <si>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</si>
  <si>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</si>
  <si>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</si>
  <si>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</si>
  <si>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</si>
  <si>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</si>
  <si>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</si>
  <si>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</si>
  <si>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</si>
  <si>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</si>
  <si>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</si>
  <si>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</si>
  <si>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1.51</t>
  </si>
  <si>
    <t>▲ 0.00</t>
  </si>
  <si>
    <t>下水道事業会計</t>
  </si>
  <si>
    <t>水道事業会計</t>
  </si>
  <si>
    <t>国民健康保険事業特別会計</t>
  </si>
  <si>
    <t>▲ 0.31</t>
  </si>
  <si>
    <t>一般会計</t>
  </si>
  <si>
    <t>介護保険事業特別会計</t>
  </si>
  <si>
    <t>火災共済事業特別会計</t>
  </si>
  <si>
    <t>後期高齢者医療特別会計</t>
  </si>
  <si>
    <t>交通災害共済事業特別会計</t>
  </si>
  <si>
    <t>その他会計（赤字）</t>
  </si>
  <si>
    <t>その他会計（黒字）</t>
  </si>
  <si>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5"/>
  </si>
  <si>
    <t>恩智川水防事務組合（一般会計）</t>
    <rPh sb="0" eb="1">
      <t>オン</t>
    </rPh>
    <rPh sb="1" eb="2">
      <t>チ</t>
    </rPh>
    <rPh sb="2" eb="3">
      <t>カワ</t>
    </rPh>
    <rPh sb="3" eb="5">
      <t>スイボウ</t>
    </rPh>
    <rPh sb="5" eb="7">
      <t>ジム</t>
    </rPh>
    <rPh sb="7" eb="9">
      <t>クミアイ</t>
    </rPh>
    <rPh sb="10" eb="12">
      <t>イッパン</t>
    </rPh>
    <rPh sb="12" eb="14">
      <t>カイケイ</t>
    </rPh>
    <phoneticPr fontId="5"/>
  </si>
  <si>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5"/>
  </si>
  <si>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</si>
  <si>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</si>
  <si>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</si>
  <si>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大阪広域水道企業団（水道事業会計）</t>
    <rPh sb="0" eb="9">
      <t>オオサカコウイキスイドウキギョウダン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</si>
  <si>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5"/>
  </si>
  <si>
    <t>（公財）東大阪市公園環境協会</t>
    <rPh sb="1" eb="2">
      <t>コウ</t>
    </rPh>
    <rPh sb="2" eb="3">
      <t>ザイ</t>
    </rPh>
    <rPh sb="4" eb="8">
      <t>ヒガシオオサカシ</t>
    </rPh>
    <rPh sb="8" eb="10">
      <t>コウエン</t>
    </rPh>
    <rPh sb="10" eb="12">
      <t>カンキョウ</t>
    </rPh>
    <rPh sb="12" eb="14">
      <t>キョウカイ</t>
    </rPh>
    <phoneticPr fontId="5"/>
  </si>
  <si>
    <t>東大阪再開発（株）</t>
    <rPh sb="0" eb="3">
      <t>ヒガシオオサカ</t>
    </rPh>
    <rPh sb="3" eb="6">
      <t>サイカイハツ</t>
    </rPh>
    <rPh sb="7" eb="8">
      <t>カブ</t>
    </rPh>
    <phoneticPr fontId="5"/>
  </si>
  <si>
    <t>市立東大阪医療センター</t>
    <rPh sb="0" eb="2">
      <t>シリツ</t>
    </rPh>
    <rPh sb="2" eb="5">
      <t>ヒガシオオサカ</t>
    </rPh>
    <rPh sb="5" eb="7">
      <t>イリョウ</t>
    </rPh>
    <phoneticPr fontId="5"/>
  </si>
  <si>
    <t>-</t>
    <phoneticPr fontId="2"/>
  </si>
  <si>
    <t>市営住宅整備基金</t>
    <rPh sb="0" eb="2">
      <t>シエイ</t>
    </rPh>
    <rPh sb="2" eb="4">
      <t>ジュウタク</t>
    </rPh>
    <rPh sb="4" eb="6">
      <t>セイビ</t>
    </rPh>
    <rPh sb="6" eb="8">
      <t>キキン</t>
    </rPh>
    <phoneticPr fontId="11"/>
  </si>
  <si>
    <t>公共施設整備基金</t>
    <rPh sb="0" eb="2">
      <t>コウキョウ</t>
    </rPh>
    <rPh sb="2" eb="4">
      <t>シセツ</t>
    </rPh>
    <rPh sb="4" eb="6">
      <t>セイビ</t>
    </rPh>
    <rPh sb="6" eb="8">
      <t>キキン</t>
    </rPh>
    <phoneticPr fontId="11"/>
  </si>
  <si>
    <t>みどり基金</t>
    <rPh sb="3" eb="5">
      <t>キキン</t>
    </rPh>
    <phoneticPr fontId="11"/>
  </si>
  <si>
    <t>愛はぐくむ子どもスクラム基金</t>
    <rPh sb="0" eb="1">
      <t>アイ</t>
    </rPh>
    <rPh sb="5" eb="6">
      <t>コ</t>
    </rPh>
    <rPh sb="12" eb="14">
      <t>キキン</t>
    </rPh>
    <phoneticPr fontId="11"/>
  </si>
  <si>
    <t>ラグビーのまち東大阪基金</t>
    <rPh sb="7" eb="8">
      <t>ヒガシ</t>
    </rPh>
    <rPh sb="8" eb="10">
      <t>オオサカ</t>
    </rPh>
    <rPh sb="10" eb="12">
      <t>キキン</t>
    </rPh>
    <phoneticPr fontId="11"/>
  </si>
  <si>
    <t>-</t>
    <phoneticPr fontId="2"/>
  </si>
  <si>
    <t>-</t>
    <phoneticPr fontId="2"/>
  </si>
  <si>
    <t>-</t>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</si>
  <si>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5"/>
  </si>
  <si>
    <t>（公財）東大阪市学校給食会</t>
    <phoneticPr fontId="5"/>
  </si>
  <si>
    <t>（公財）東大阪市文化振興協会</t>
    <rPh sb="1" eb="2">
      <t>コウ</t>
    </rPh>
    <rPh sb="2" eb="3">
      <t>ザイ</t>
    </rPh>
    <rPh sb="4" eb="8">
      <t>ヒガシオオサカシ</t>
    </rPh>
    <rPh sb="8" eb="10">
      <t>ブンカ</t>
    </rPh>
    <rPh sb="10" eb="12">
      <t>シンコウ</t>
    </rPh>
    <rPh sb="12" eb="14">
      <t>キョウカイ</t>
    </rPh>
    <phoneticPr fontId="5"/>
  </si>
  <si>
    <t>（公財）東大阪市産業創造勤労者支援機構</t>
    <phoneticPr fontId="2"/>
  </si>
  <si>
    <t>大阪外環状線鉄道</t>
    <rPh sb="0" eb="2">
      <t>オオサカ</t>
    </rPh>
    <rPh sb="2" eb="3">
      <t>ガイ</t>
    </rPh>
    <rPh sb="3" eb="6">
      <t>カンジョウセン</t>
    </rPh>
    <rPh sb="6" eb="8">
      <t>テツドウ</t>
    </rPh>
    <phoneticPr fontId="5"/>
  </si>
  <si>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</si>
  <si>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</si>
  <si>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</si>
  <si>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</si>
  <si>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</si>
  <si>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</si>
  <si>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</si>
  <si>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</si>
  <si>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内平均値と比較して低い水準にある。将来負担比率は近年減少傾向であったが、平成28年度に上昇した。将来負担比率が上昇した要因としては、平成27年度から行った小中学校の耐震化事業に際し、合計164億円の地方債を発行したことが挙げられる。またラグビーワールドカップ開催に伴う花園ラグビー場の改修や文化創造館（旧市民会館）の建設などの大型事業を進めてきたことも要因の１つに挙げられる。これらの地方債は平成30年度より順次償還が始まることによって実質公債費比率が上昇していくことが考えられるため、これまで以上に適正な公債費管理に取組む必要がある。</t>
    <rPh sb="0" eb="2">
      <t>ジッシツ</t>
    </rPh>
    <rPh sb="2" eb="5">
      <t>コウサイヒ</t>
    </rPh>
    <rPh sb="5" eb="7">
      <t>ヒリツ</t>
    </rPh>
    <rPh sb="8" eb="10">
      <t>ショウライ</t>
    </rPh>
    <rPh sb="10" eb="12">
      <t>フタン</t>
    </rPh>
    <rPh sb="12" eb="14">
      <t>ヒリツ</t>
    </rPh>
    <rPh sb="17" eb="19">
      <t>ルイジ</t>
    </rPh>
    <rPh sb="21" eb="22">
      <t>ナイ</t>
    </rPh>
    <rPh sb="22" eb="25">
      <t>ヘイキンチ</t>
    </rPh>
    <rPh sb="26" eb="28">
      <t>ヒカク</t>
    </rPh>
    <rPh sb="30" eb="31">
      <t>ヒク</t>
    </rPh>
    <rPh sb="32" eb="34">
      <t>スイジュン</t>
    </rPh>
    <rPh sb="38" eb="40">
      <t>ショウライ</t>
    </rPh>
    <rPh sb="40" eb="42">
      <t>フタン</t>
    </rPh>
    <rPh sb="42" eb="44">
      <t>ヒリツ</t>
    </rPh>
    <rPh sb="45" eb="47">
      <t>キンネン</t>
    </rPh>
    <rPh sb="47" eb="49">
      <t>ゲンショウ</t>
    </rPh>
    <rPh sb="49" eb="51">
      <t>ケイコウ</t>
    </rPh>
    <rPh sb="57" eb="59">
      <t>ヘイセイ</t>
    </rPh>
    <rPh sb="61" eb="63">
      <t>ネンド</t>
    </rPh>
    <rPh sb="64" eb="66">
      <t>ジョウショウ</t>
    </rPh>
    <rPh sb="69" eb="71">
      <t>ショウライ</t>
    </rPh>
    <rPh sb="71" eb="73">
      <t>フタン</t>
    </rPh>
    <rPh sb="73" eb="75">
      <t>ヒリツ</t>
    </rPh>
    <rPh sb="76" eb="78">
      <t>ジョウショウ</t>
    </rPh>
    <rPh sb="80" eb="82">
      <t>ヨウイン</t>
    </rPh>
    <rPh sb="87" eb="89">
      <t>ヘイセイ</t>
    </rPh>
    <rPh sb="91" eb="93">
      <t>ネンド</t>
    </rPh>
    <rPh sb="95" eb="96">
      <t>オコナ</t>
    </rPh>
    <rPh sb="98" eb="102">
      <t>ショウチュウガッコウ</t>
    </rPh>
    <rPh sb="103" eb="105">
      <t>タイシン</t>
    </rPh>
    <rPh sb="105" eb="106">
      <t>カ</t>
    </rPh>
    <rPh sb="106" eb="108">
      <t>ジギョウ</t>
    </rPh>
    <rPh sb="109" eb="110">
      <t>サイ</t>
    </rPh>
    <rPh sb="112" eb="114">
      <t>ゴウケイ</t>
    </rPh>
    <rPh sb="117" eb="119">
      <t>オクエン</t>
    </rPh>
    <rPh sb="120" eb="123">
      <t>チホウサイ</t>
    </rPh>
    <rPh sb="124" eb="126">
      <t>ハッコウ</t>
    </rPh>
    <rPh sb="131" eb="132">
      <t>ア</t>
    </rPh>
    <rPh sb="150" eb="152">
      <t>カイサイ</t>
    </rPh>
    <rPh sb="153" eb="154">
      <t>トモナ</t>
    </rPh>
    <rPh sb="155" eb="157">
      <t>ハナゾノ</t>
    </rPh>
    <rPh sb="161" eb="162">
      <t>ジョウ</t>
    </rPh>
    <rPh sb="163" eb="165">
      <t>カイシュウ</t>
    </rPh>
    <rPh sb="166" eb="168">
      <t>ブンカ</t>
    </rPh>
    <rPh sb="168" eb="170">
      <t>ソウゾウ</t>
    </rPh>
    <rPh sb="170" eb="171">
      <t>カン</t>
    </rPh>
    <rPh sb="172" eb="173">
      <t>キュウ</t>
    </rPh>
    <rPh sb="173" eb="175">
      <t>シミン</t>
    </rPh>
    <rPh sb="175" eb="177">
      <t>カイカン</t>
    </rPh>
    <rPh sb="179" eb="181">
      <t>ケンセツ</t>
    </rPh>
    <rPh sb="184" eb="186">
      <t>オオガタ</t>
    </rPh>
    <rPh sb="186" eb="188">
      <t>ジギョウ</t>
    </rPh>
    <rPh sb="189" eb="190">
      <t>スス</t>
    </rPh>
    <rPh sb="197" eb="199">
      <t>ヨウイン</t>
    </rPh>
    <rPh sb="203" eb="204">
      <t>ア</t>
    </rPh>
    <rPh sb="213" eb="216">
      <t>チホウサイ</t>
    </rPh>
    <rPh sb="217" eb="219">
      <t>ヘイセイ</t>
    </rPh>
    <rPh sb="221" eb="223">
      <t>ネンド</t>
    </rPh>
    <rPh sb="225" eb="227">
      <t>ジュンジ</t>
    </rPh>
    <rPh sb="227" eb="229">
      <t>ショウカン</t>
    </rPh>
    <rPh sb="230" eb="231">
      <t>ハジ</t>
    </rPh>
    <rPh sb="239" eb="241">
      <t>ジッシツ</t>
    </rPh>
    <rPh sb="241" eb="244">
      <t>コウサイヒ</t>
    </rPh>
    <rPh sb="244" eb="246">
      <t>ヒリツ</t>
    </rPh>
    <rPh sb="247" eb="249">
      <t>ジョウショウ</t>
    </rPh>
    <rPh sb="256" eb="257">
      <t>カンガ</t>
    </rPh>
    <rPh sb="268" eb="270">
      <t>イジョウ</t>
    </rPh>
    <rPh sb="271" eb="273">
      <t>テキセイ</t>
    </rPh>
    <rPh sb="274" eb="277">
      <t>コウサイヒ</t>
    </rPh>
    <rPh sb="277" eb="279">
      <t>カンリ</t>
    </rPh>
    <rPh sb="280" eb="282">
      <t>トリク</t>
    </rPh>
    <rPh sb="283" eb="285">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</si>
  <si>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</si>
  <si>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</si>
  <si>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</si>
  <si>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</si>
  <si>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</si>
  <si>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有形固定資産減価償却率ともに類似団体内平均値を下回っている。これは公共施設等総合管理計画を策定し、老朽化した施設の集約化・複合化を進めてきたことにより、新たな施設にかかる起債額は増加する一方、老朽化した施設の除却が進んだためであると考えられる。今後も適切な維持管理を行っていきたい。なお、平成29年度決算に係る固定資産台帳については、平成31年１月１日時点で未整備であるため、平成29年度の当該団体値等は表示されていない。</t>
    <rPh sb="0" eb="2">
      <t>ショウライ</t>
    </rPh>
    <rPh sb="2" eb="4">
      <t>フタン</t>
    </rPh>
    <rPh sb="4" eb="6">
      <t>ヒリツ</t>
    </rPh>
    <rPh sb="7" eb="9">
      <t>ユウケイ</t>
    </rPh>
    <rPh sb="9" eb="11">
      <t>コテイ</t>
    </rPh>
    <rPh sb="11" eb="13">
      <t>シサン</t>
    </rPh>
    <rPh sb="13" eb="15">
      <t>ゲンカ</t>
    </rPh>
    <rPh sb="15" eb="18">
      <t>ショウキャクリツ</t>
    </rPh>
    <rPh sb="21" eb="23">
      <t>ルイジ</t>
    </rPh>
    <rPh sb="23" eb="25">
      <t>ダンタイ</t>
    </rPh>
    <rPh sb="25" eb="26">
      <t>ナイ</t>
    </rPh>
    <rPh sb="26" eb="29">
      <t>ヘイキンチ</t>
    </rPh>
    <rPh sb="30" eb="32">
      <t>シタマワ</t>
    </rPh>
    <rPh sb="40" eb="42">
      <t>コウキョウ</t>
    </rPh>
    <rPh sb="42" eb="44">
      <t>シセツ</t>
    </rPh>
    <rPh sb="44" eb="45">
      <t>トウ</t>
    </rPh>
    <rPh sb="45" eb="47">
      <t>ソウゴウ</t>
    </rPh>
    <rPh sb="47" eb="49">
      <t>カンリ</t>
    </rPh>
    <rPh sb="49" eb="51">
      <t>ケイカク</t>
    </rPh>
    <rPh sb="52" eb="54">
      <t>サクテイ</t>
    </rPh>
    <rPh sb="56" eb="59">
      <t>ロウキュウカ</t>
    </rPh>
    <rPh sb="61" eb="63">
      <t>シセツ</t>
    </rPh>
    <rPh sb="64" eb="66">
      <t>シュウヤク</t>
    </rPh>
    <rPh sb="66" eb="67">
      <t>カ</t>
    </rPh>
    <rPh sb="68" eb="71">
      <t>フクゴウカ</t>
    </rPh>
    <rPh sb="72" eb="73">
      <t>スス</t>
    </rPh>
    <rPh sb="83" eb="84">
      <t>アラ</t>
    </rPh>
    <rPh sb="86" eb="88">
      <t>シセツ</t>
    </rPh>
    <rPh sb="92" eb="94">
      <t>キサイ</t>
    </rPh>
    <rPh sb="94" eb="95">
      <t>ガク</t>
    </rPh>
    <rPh sb="96" eb="98">
      <t>ゾウカ</t>
    </rPh>
    <rPh sb="100" eb="102">
      <t>イッポウ</t>
    </rPh>
    <rPh sb="103" eb="106">
      <t>ロウキュウカ</t>
    </rPh>
    <rPh sb="108" eb="110">
      <t>シセツ</t>
    </rPh>
    <rPh sb="111" eb="113">
      <t>ジョキャク</t>
    </rPh>
    <rPh sb="114" eb="115">
      <t>スス</t>
    </rPh>
    <rPh sb="123" eb="124">
      <t>カンガ</t>
    </rPh>
    <rPh sb="129" eb="131">
      <t>コンゴ</t>
    </rPh>
    <rPh sb="132" eb="134">
      <t>テキセツ</t>
    </rPh>
    <rPh sb="135" eb="137">
      <t>イジ</t>
    </rPh>
    <rPh sb="137" eb="139">
      <t>カンリ</t>
    </rPh>
    <rPh sb="140" eb="141">
      <t>オコナ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</si>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</sst>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2660-4AC5-8E3A-A6BAD2C175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27469</c:v>
                </c:pt>
                <c:pt idx="1">
                  <c:v>38898</c:v>
                </c:pt>
                <c:pt idx="2">
                  <c:v>49387</c:v>
                </c:pt>
                <c:pt idx="3">
                  <c:v>34802</c:v>
                </c:pt>
                <c:pt idx="4">
                  <c:v>35695</c:v>
                </c:pt>
              </c:numCache>
            </c:numRef>
          </c:val>
          <c:smooth val="0"/>
          <c:extLst>
            <c:ext xmlns:c16="http://schemas.microsoft.com/office/drawing/2014/chart" uri="{C3380CC4-5D6E-409C-BE32-E72D297353CC}">
              <c16:uniqueId val="{00000001-2660-4AC5-8E3A-A6BAD2C17524}"/>
            </c:ext>
          </c:extLst>
        </c:ser>
        <c:dLbls>
          <c:showLegendKey val="0"/>
          <c:showVal val="0"/>
          <c:showCatName val="0"/>
          <c:showSerName val="0"/>
          <c:showPercent val="0"/>
          <c:showBubbleSize val="0"/>
        </c:dLbls>
        <c:marker val="1"/>
        <c:smooth val="0"/>
        <c:axId val="496743216"/>
        <c:axId val="496744000"/>
      </c:lineChart>
      <c:catAx>
        <c:axId val="49674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744000"/>
        <c:crosses val="autoZero"/>
        <c:auto val="1"/>
        <c:lblAlgn val="ctr"/>
        <c:lblOffset val="100"/>
        <c:tickLblSkip val="1"/>
        <c:tickMarkSkip val="1"/>
        <c:noMultiLvlLbl val="0"/>
      </c:catAx>
      <c:valAx>
        <c:axId val="4967440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74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1.32</c:v>
                </c:pt>
                <c:pt idx="1">
                  <c:v>1.0900000000000001</c:v>
                </c:pt>
                <c:pt idx="2">
                  <c:v>1.59</c:v>
                </c:pt>
                <c:pt idx="3">
                  <c:v>1.5</c:v>
                </c:pt>
                <c:pt idx="4">
                  <c:v>1.87</c:v>
                </c:pt>
              </c:numCache>
            </c:numRef>
          </c:val>
          <c:extLst>
            <c:ext xmlns:c16="http://schemas.microsoft.com/office/drawing/2014/chart" uri="{C3380CC4-5D6E-409C-BE32-E72D297353CC}">
              <c16:uniqueId val="{00000000-AE07-4A2D-8A19-8A4E48FC58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13.65</c:v>
                </c:pt>
                <c:pt idx="1">
                  <c:v>14.99</c:v>
                </c:pt>
                <c:pt idx="2">
                  <c:v>15.98</c:v>
                </c:pt>
                <c:pt idx="3">
                  <c:v>14.67</c:v>
                </c:pt>
                <c:pt idx="4">
                  <c:v>14.2</c:v>
                </c:pt>
              </c:numCache>
            </c:numRef>
          </c:val>
          <c:extLst>
            <c:ext xmlns:c16="http://schemas.microsoft.com/office/drawing/2014/chart" uri="{C3380CC4-5D6E-409C-BE32-E72D297353CC}">
              <c16:uniqueId val="{00000001-AE07-4A2D-8A19-8A4E48FC58E8}"/>
            </c:ext>
          </c:extLst>
        </c:ser>
        <c:dLbls>
          <c:showLegendKey val="0"/>
          <c:showVal val="0"/>
          <c:showCatName val="0"/>
          <c:showSerName val="0"/>
          <c:showPercent val="0"/>
          <c:showBubbleSize val="0"/>
        </c:dLbls>
        <c:gapWidth val="250"/>
        <c:overlap val="100"/>
        <c:axId val="525349320"/>
        <c:axId val="438299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4.26</c:v>
                </c:pt>
                <c:pt idx="1">
                  <c:v>1.1599999999999999</c:v>
                </c:pt>
                <c:pt idx="2">
                  <c:v>1.41</c:v>
                </c:pt>
                <c:pt idx="3">
                  <c:v>-1.51</c:v>
                </c:pt>
                <c:pt idx="4">
                  <c:v>0</c:v>
                </c:pt>
              </c:numCache>
            </c:numRef>
          </c:val>
          <c:smooth val="0"/>
          <c:extLst>
            <c:ext xmlns:c16="http://schemas.microsoft.com/office/drawing/2014/chart" uri="{C3380CC4-5D6E-409C-BE32-E72D297353CC}">
              <c16:uniqueId val="{00000002-AE07-4A2D-8A19-8A4E48FC58E8}"/>
            </c:ext>
          </c:extLst>
        </c:ser>
        <c:dLbls>
          <c:showLegendKey val="0"/>
          <c:showVal val="0"/>
          <c:showCatName val="0"/>
          <c:showSerName val="0"/>
          <c:showPercent val="0"/>
          <c:showBubbleSize val="0"/>
        </c:dLbls>
        <c:marker val="1"/>
        <c:smooth val="0"/>
        <c:axId val="525349320"/>
        <c:axId val="438299048"/>
      </c:lineChart>
      <c:catAx>
        <c:axId val="52534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299048"/>
        <c:crosses val="autoZero"/>
        <c:auto val="1"/>
        <c:lblAlgn val="ctr"/>
        <c:lblOffset val="100"/>
        <c:tickLblSkip val="1"/>
        <c:tickMarkSkip val="1"/>
        <c:noMultiLvlLbl val="0"/>
      </c:catAx>
      <c:valAx>
        <c:axId val="43829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34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4.9000000000000004</c:v>
                </c:pt>
                <c:pt idx="2">
                  <c:v>#N/A</c:v>
                </c:pt>
                <c:pt idx="3">
                  <c:v>4.17</c:v>
                </c:pt>
                <c:pt idx="4">
                  <c:v>#N/A</c:v>
                </c:pt>
                <c:pt idx="5">
                  <c:v>3.3</c:v>
                </c:pt>
                <c:pt idx="6">
                  <c:v>#N/A</c:v>
                </c:pt>
                <c:pt idx="7">
                  <c:v>0.14000000000000001</c:v>
                </c:pt>
                <c:pt idx="8">
                  <c:v>#N/A</c:v>
                </c:pt>
                <c:pt idx="9">
                  <c:v>0.18</c:v>
                </c:pt>
              </c:numCache>
            </c:numRef>
          </c:val>
          <c:extLst>
            <c:ext xmlns:c16="http://schemas.microsoft.com/office/drawing/2014/chart" uri="{C3380CC4-5D6E-409C-BE32-E72D297353CC}">
              <c16:uniqueId val="{00000000-5AF8-4456-A59E-65E5CCFED7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F8-4456-A59E-65E5CCFED780}"/>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0.15</c:v>
                </c:pt>
                <c:pt idx="2">
                  <c:v>#N/A</c:v>
                </c:pt>
                <c:pt idx="3">
                  <c:v>0.16</c:v>
                </c:pt>
                <c:pt idx="4">
                  <c:v>#N/A</c:v>
                </c:pt>
                <c:pt idx="5">
                  <c:v>0.18</c:v>
                </c:pt>
                <c:pt idx="6">
                  <c:v>#N/A</c:v>
                </c:pt>
                <c:pt idx="7">
                  <c:v>0.18</c:v>
                </c:pt>
                <c:pt idx="8">
                  <c:v>#N/A</c:v>
                </c:pt>
                <c:pt idx="9">
                  <c:v>0.18</c:v>
                </c:pt>
              </c:numCache>
            </c:numRef>
          </c:val>
          <c:extLst>
            <c:ext xmlns:c16="http://schemas.microsoft.com/office/drawing/2014/chart" uri="{C3380CC4-5D6E-409C-BE32-E72D297353CC}">
              <c16:uniqueId val="{00000002-5AF8-4456-A59E-65E5CCFED7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0.28000000000000003</c:v>
                </c:pt>
                <c:pt idx="4">
                  <c:v>#N/A</c:v>
                </c:pt>
                <c:pt idx="5">
                  <c:v>0.28999999999999998</c:v>
                </c:pt>
                <c:pt idx="6">
                  <c:v>#N/A</c:v>
                </c:pt>
                <c:pt idx="7">
                  <c:v>0.35</c:v>
                </c:pt>
                <c:pt idx="8">
                  <c:v>#N/A</c:v>
                </c:pt>
                <c:pt idx="9">
                  <c:v>0.23</c:v>
                </c:pt>
              </c:numCache>
            </c:numRef>
          </c:val>
          <c:extLst>
            <c:ext xmlns:c16="http://schemas.microsoft.com/office/drawing/2014/chart" uri="{C3380CC4-5D6E-409C-BE32-E72D297353CC}">
              <c16:uniqueId val="{00000003-5AF8-4456-A59E-65E5CCFED780}"/>
            </c:ext>
          </c:extLst>
        </c:ser>
        <c:ser>
          <c:idx val="4"/>
          <c:order val="4"/>
          <c:tx>
            <c:strRef>
              <c:f>データシート!$A$31</c:f>
              <c:strCache>
                <c:ptCount val="1"/>
                <c:pt idx="0">
                  <c:v>火災共済事業特別会計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0.26</c:v>
                </c:pt>
                <c:pt idx="4">
                  <c:v>#N/A</c:v>
                </c:pt>
                <c:pt idx="5">
                  <c:v>0.27</c:v>
                </c:pt>
                <c:pt idx="6">
                  <c:v>#N/A</c:v>
                </c:pt>
                <c:pt idx="7">
                  <c:v>0.28999999999999998</c:v>
                </c:pt>
                <c:pt idx="8">
                  <c:v>#N/A</c:v>
                </c:pt>
                <c:pt idx="9">
                  <c:v>0.3</c:v>
                </c:pt>
              </c:numCache>
            </c:numRef>
          </c:val>
          <c:extLst>
            <c:ext xmlns:c16="http://schemas.microsoft.com/office/drawing/2014/chart" uri="{C3380CC4-5D6E-409C-BE32-E72D297353CC}">
              <c16:uniqueId val="{00000004-5AF8-4456-A59E-65E5CCFED78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0.41</c:v>
                </c:pt>
                <c:pt idx="4">
                  <c:v>#N/A</c:v>
                </c:pt>
                <c:pt idx="5">
                  <c:v>0.72</c:v>
                </c:pt>
                <c:pt idx="6">
                  <c:v>#N/A</c:v>
                </c:pt>
                <c:pt idx="7">
                  <c:v>0.64</c:v>
                </c:pt>
                <c:pt idx="8">
                  <c:v>#N/A</c:v>
                </c:pt>
                <c:pt idx="9">
                  <c:v>0.49</c:v>
                </c:pt>
              </c:numCache>
            </c:numRef>
          </c:val>
          <c:extLst>
            <c:ext xmlns:c16="http://schemas.microsoft.com/office/drawing/2014/chart" uri="{C3380CC4-5D6E-409C-BE32-E72D297353CC}">
              <c16:uniqueId val="{00000005-5AF8-4456-A59E-65E5CCFED78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0.56000000000000005</c:v>
                </c:pt>
                <c:pt idx="2">
                  <c:v>#N/A</c:v>
                </c:pt>
                <c:pt idx="3">
                  <c:v>0.33</c:v>
                </c:pt>
                <c:pt idx="4">
                  <c:v>#N/A</c:v>
                </c:pt>
                <c:pt idx="5">
                  <c:v>1.21</c:v>
                </c:pt>
                <c:pt idx="6">
                  <c:v>#N/A</c:v>
                </c:pt>
                <c:pt idx="7">
                  <c:v>1.05</c:v>
                </c:pt>
                <c:pt idx="8">
                  <c:v>#N/A</c:v>
                </c:pt>
                <c:pt idx="9">
                  <c:v>1.38</c:v>
                </c:pt>
              </c:numCache>
            </c:numRef>
          </c:val>
          <c:extLst>
            <c:ext xmlns:c16="http://schemas.microsoft.com/office/drawing/2014/chart" uri="{C3380CC4-5D6E-409C-BE32-E72D297353CC}">
              <c16:uniqueId val="{00000006-5AF8-4456-A59E-65E5CCFED78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0.31</c:v>
                </c:pt>
                <c:pt idx="1">
                  <c:v>#N/A</c:v>
                </c:pt>
                <c:pt idx="2">
                  <c:v>#N/A</c:v>
                </c:pt>
                <c:pt idx="3">
                  <c:v>0.78</c:v>
                </c:pt>
                <c:pt idx="4">
                  <c:v>#N/A</c:v>
                </c:pt>
                <c:pt idx="5">
                  <c:v>0.92</c:v>
                </c:pt>
                <c:pt idx="6">
                  <c:v>#N/A</c:v>
                </c:pt>
                <c:pt idx="7">
                  <c:v>1.54</c:v>
                </c:pt>
                <c:pt idx="8">
                  <c:v>#N/A</c:v>
                </c:pt>
                <c:pt idx="9">
                  <c:v>1.71</c:v>
                </c:pt>
              </c:numCache>
            </c:numRef>
          </c:val>
          <c:extLst>
            <c:ext xmlns:c16="http://schemas.microsoft.com/office/drawing/2014/chart" uri="{C3380CC4-5D6E-409C-BE32-E72D297353CC}">
              <c16:uniqueId val="{00000007-5AF8-4456-A59E-65E5CCFED7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5.41</c:v>
                </c:pt>
                <c:pt idx="2">
                  <c:v>#N/A</c:v>
                </c:pt>
                <c:pt idx="3">
                  <c:v>5.58</c:v>
                </c:pt>
                <c:pt idx="4">
                  <c:v>#N/A</c:v>
                </c:pt>
                <c:pt idx="5">
                  <c:v>5.26</c:v>
                </c:pt>
                <c:pt idx="6">
                  <c:v>#N/A</c:v>
                </c:pt>
                <c:pt idx="7">
                  <c:v>5.42</c:v>
                </c:pt>
                <c:pt idx="8">
                  <c:v>#N/A</c:v>
                </c:pt>
                <c:pt idx="9">
                  <c:v>4.87</c:v>
                </c:pt>
              </c:numCache>
            </c:numRef>
          </c:val>
          <c:extLst>
            <c:ext xmlns:c16="http://schemas.microsoft.com/office/drawing/2014/chart" uri="{C3380CC4-5D6E-409C-BE32-E72D297353CC}">
              <c16:uniqueId val="{00000008-5AF8-4456-A59E-65E5CCFED78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3.28</c:v>
                </c:pt>
                <c:pt idx="2">
                  <c:v>#N/A</c:v>
                </c:pt>
                <c:pt idx="3">
                  <c:v>3.5</c:v>
                </c:pt>
                <c:pt idx="4">
                  <c:v>#N/A</c:v>
                </c:pt>
                <c:pt idx="5">
                  <c:v>3.8</c:v>
                </c:pt>
                <c:pt idx="6">
                  <c:v>#N/A</c:v>
                </c:pt>
                <c:pt idx="7">
                  <c:v>4.72</c:v>
                </c:pt>
                <c:pt idx="8">
                  <c:v>#N/A</c:v>
                </c:pt>
                <c:pt idx="9">
                  <c:v>5.35</c:v>
                </c:pt>
              </c:numCache>
            </c:numRef>
          </c:val>
          <c:extLst>
            <c:ext xmlns:c16="http://schemas.microsoft.com/office/drawing/2014/chart" uri="{C3380CC4-5D6E-409C-BE32-E72D297353CC}">
              <c16:uniqueId val="{00000009-5AF8-4456-A59E-65E5CCFED780}"/>
            </c:ext>
          </c:extLst>
        </c:ser>
        <c:dLbls>
          <c:showLegendKey val="0"/>
          <c:showVal val="0"/>
          <c:showCatName val="0"/>
          <c:showSerName val="0"/>
          <c:showPercent val="0"/>
          <c:showBubbleSize val="0"/>
        </c:dLbls>
        <c:gapWidth val="150"/>
        <c:overlap val="100"/>
        <c:axId val="295335208"/>
        <c:axId val="295335600"/>
      </c:barChart>
      <c:catAx>
        <c:axId val="29533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335600"/>
        <c:crosses val="autoZero"/>
        <c:auto val="1"/>
        <c:lblAlgn val="ctr"/>
        <c:lblOffset val="100"/>
        <c:tickLblSkip val="1"/>
        <c:tickMarkSkip val="1"/>
        <c:noMultiLvlLbl val="0"/>
      </c:catAx>
      <c:valAx>
        <c:axId val="29533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335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20474</c:v>
                </c:pt>
                <c:pt idx="5">
                  <c:v>20938</c:v>
                </c:pt>
                <c:pt idx="8">
                  <c:v>20369</c:v>
                </c:pt>
                <c:pt idx="11">
                  <c:v>20985</c:v>
                </c:pt>
                <c:pt idx="14">
                  <c:v>21356</c:v>
                </c:pt>
              </c:numCache>
            </c:numRef>
          </c:val>
          <c:extLst>
            <c:ext xmlns:c16="http://schemas.microsoft.com/office/drawing/2014/chart" uri="{C3380CC4-5D6E-409C-BE32-E72D297353CC}">
              <c16:uniqueId val="{00000000-C022-4551-B85D-1DC26B0E0D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C022-4551-B85D-1DC26B0E0D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360</c:v>
                </c:pt>
                <c:pt idx="3">
                  <c:v>394</c:v>
                </c:pt>
                <c:pt idx="6">
                  <c:v>434</c:v>
                </c:pt>
                <c:pt idx="9">
                  <c:v>398</c:v>
                </c:pt>
                <c:pt idx="12">
                  <c:v>400</c:v>
                </c:pt>
              </c:numCache>
            </c:numRef>
          </c:val>
          <c:extLst>
            <c:ext xmlns:c16="http://schemas.microsoft.com/office/drawing/2014/chart" uri="{C3380CC4-5D6E-409C-BE32-E72D297353CC}">
              <c16:uniqueId val="{00000002-C022-4551-B85D-1DC26B0E0D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44</c:v>
                </c:pt>
                <c:pt idx="6">
                  <c:v>48</c:v>
                </c:pt>
                <c:pt idx="9">
                  <c:v>56</c:v>
                </c:pt>
                <c:pt idx="12">
                  <c:v>83</c:v>
                </c:pt>
              </c:numCache>
            </c:numRef>
          </c:val>
          <c:extLst>
            <c:ext xmlns:c16="http://schemas.microsoft.com/office/drawing/2014/chart" uri="{C3380CC4-5D6E-409C-BE32-E72D297353CC}">
              <c16:uniqueId val="{00000003-C022-4551-B85D-1DC26B0E0D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7494</c:v>
                </c:pt>
                <c:pt idx="3">
                  <c:v>7446</c:v>
                </c:pt>
                <c:pt idx="6">
                  <c:v>7675</c:v>
                </c:pt>
                <c:pt idx="9">
                  <c:v>6925</c:v>
                </c:pt>
                <c:pt idx="12">
                  <c:v>7016</c:v>
                </c:pt>
              </c:numCache>
            </c:numRef>
          </c:val>
          <c:extLst>
            <c:ext xmlns:c16="http://schemas.microsoft.com/office/drawing/2014/chart" uri="{C3380CC4-5D6E-409C-BE32-E72D297353CC}">
              <c16:uniqueId val="{00000004-C022-4551-B85D-1DC26B0E0D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22-4551-B85D-1DC26B0E0D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22-4551-B85D-1DC26B0E0D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17563</c:v>
                </c:pt>
                <c:pt idx="3">
                  <c:v>17721</c:v>
                </c:pt>
                <c:pt idx="6">
                  <c:v>16571</c:v>
                </c:pt>
                <c:pt idx="9">
                  <c:v>17993</c:v>
                </c:pt>
                <c:pt idx="12">
                  <c:v>17793</c:v>
                </c:pt>
              </c:numCache>
            </c:numRef>
          </c:val>
          <c:extLst>
            <c:ext xmlns:c16="http://schemas.microsoft.com/office/drawing/2014/chart" uri="{C3380CC4-5D6E-409C-BE32-E72D297353CC}">
              <c16:uniqueId val="{00000007-C022-4551-B85D-1DC26B0E0D46}"/>
            </c:ext>
          </c:extLst>
        </c:ser>
        <c:dLbls>
          <c:showLegendKey val="0"/>
          <c:showVal val="0"/>
          <c:showCatName val="0"/>
          <c:showSerName val="0"/>
          <c:showPercent val="0"/>
          <c:showBubbleSize val="0"/>
        </c:dLbls>
        <c:gapWidth val="100"/>
        <c:overlap val="100"/>
        <c:axId val="295336384"/>
        <c:axId val="295336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4995</c:v>
                </c:pt>
                <c:pt idx="2">
                  <c:v>#N/A</c:v>
                </c:pt>
                <c:pt idx="3">
                  <c:v>#N/A</c:v>
                </c:pt>
                <c:pt idx="4">
                  <c:v>4668</c:v>
                </c:pt>
                <c:pt idx="5">
                  <c:v>#N/A</c:v>
                </c:pt>
                <c:pt idx="6">
                  <c:v>#N/A</c:v>
                </c:pt>
                <c:pt idx="7">
                  <c:v>4359</c:v>
                </c:pt>
                <c:pt idx="8">
                  <c:v>#N/A</c:v>
                </c:pt>
                <c:pt idx="9">
                  <c:v>#N/A</c:v>
                </c:pt>
                <c:pt idx="10">
                  <c:v>4387</c:v>
                </c:pt>
                <c:pt idx="11">
                  <c:v>#N/A</c:v>
                </c:pt>
                <c:pt idx="12">
                  <c:v>#N/A</c:v>
                </c:pt>
                <c:pt idx="13">
                  <c:v>3936</c:v>
                </c:pt>
                <c:pt idx="14">
                  <c:v>#N/A</c:v>
                </c:pt>
              </c:numCache>
            </c:numRef>
          </c:val>
          <c:smooth val="0"/>
          <c:extLst>
            <c:ext xmlns:c16="http://schemas.microsoft.com/office/drawing/2014/chart" uri="{C3380CC4-5D6E-409C-BE32-E72D297353CC}">
              <c16:uniqueId val="{00000008-C022-4551-B85D-1DC26B0E0D46}"/>
            </c:ext>
          </c:extLst>
        </c:ser>
        <c:dLbls>
          <c:showLegendKey val="0"/>
          <c:showVal val="0"/>
          <c:showCatName val="0"/>
          <c:showSerName val="0"/>
          <c:showPercent val="0"/>
          <c:showBubbleSize val="0"/>
        </c:dLbls>
        <c:marker val="1"/>
        <c:smooth val="0"/>
        <c:axId val="295336384"/>
        <c:axId val="295336776"/>
      </c:lineChart>
      <c:catAx>
        <c:axId val="2953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336776"/>
        <c:crosses val="autoZero"/>
        <c:auto val="1"/>
        <c:lblAlgn val="ctr"/>
        <c:lblOffset val="100"/>
        <c:tickLblSkip val="1"/>
        <c:tickMarkSkip val="1"/>
        <c:noMultiLvlLbl val="0"/>
      </c:catAx>
      <c:valAx>
        <c:axId val="29533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33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189661</c:v>
                </c:pt>
                <c:pt idx="5">
                  <c:v>190291</c:v>
                </c:pt>
                <c:pt idx="8">
                  <c:v>199720</c:v>
                </c:pt>
                <c:pt idx="11">
                  <c:v>202243</c:v>
                </c:pt>
                <c:pt idx="14">
                  <c:v>201787</c:v>
                </c:pt>
              </c:numCache>
            </c:numRef>
          </c:val>
          <c:extLst>
            <c:ext xmlns:c16="http://schemas.microsoft.com/office/drawing/2014/chart" uri="{C3380CC4-5D6E-409C-BE32-E72D297353CC}">
              <c16:uniqueId val="{00000000-F423-4772-95C9-0AA7CB5B64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94492</c:v>
                </c:pt>
                <c:pt idx="5">
                  <c:v>94341</c:v>
                </c:pt>
                <c:pt idx="8">
                  <c:v>92005</c:v>
                </c:pt>
                <c:pt idx="11">
                  <c:v>94267</c:v>
                </c:pt>
                <c:pt idx="14">
                  <c:v>92394</c:v>
                </c:pt>
              </c:numCache>
            </c:numRef>
          </c:val>
          <c:extLst>
            <c:ext xmlns:c16="http://schemas.microsoft.com/office/drawing/2014/chart" uri="{C3380CC4-5D6E-409C-BE32-E72D297353CC}">
              <c16:uniqueId val="{00000001-F423-4772-95C9-0AA7CB5B64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22672</c:v>
                </c:pt>
                <c:pt idx="5">
                  <c:v>24365</c:v>
                </c:pt>
                <c:pt idx="8">
                  <c:v>26397</c:v>
                </c:pt>
                <c:pt idx="11">
                  <c:v>25170</c:v>
                </c:pt>
                <c:pt idx="14">
                  <c:v>26996</c:v>
                </c:pt>
              </c:numCache>
            </c:numRef>
          </c:val>
          <c:extLst>
            <c:ext xmlns:c16="http://schemas.microsoft.com/office/drawing/2014/chart" uri="{C3380CC4-5D6E-409C-BE32-E72D297353CC}">
              <c16:uniqueId val="{00000002-F423-4772-95C9-0AA7CB5B64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23-4772-95C9-0AA7CB5B64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23-4772-95C9-0AA7CB5B64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216</c:v>
                </c:pt>
                <c:pt idx="3">
                  <c:v>1397</c:v>
                </c:pt>
                <c:pt idx="6">
                  <c:v>1329</c:v>
                </c:pt>
                <c:pt idx="9">
                  <c:v>468</c:v>
                </c:pt>
                <c:pt idx="12">
                  <c:v>1282</c:v>
                </c:pt>
              </c:numCache>
            </c:numRef>
          </c:val>
          <c:extLst>
            <c:ext xmlns:c16="http://schemas.microsoft.com/office/drawing/2014/chart" uri="{C3380CC4-5D6E-409C-BE32-E72D297353CC}">
              <c16:uniqueId val="{00000005-F423-4772-95C9-0AA7CB5B64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19603</c:v>
                </c:pt>
                <c:pt idx="3">
                  <c:v>17721</c:v>
                </c:pt>
                <c:pt idx="6">
                  <c:v>16588</c:v>
                </c:pt>
                <c:pt idx="9">
                  <c:v>16506</c:v>
                </c:pt>
                <c:pt idx="12">
                  <c:v>16149</c:v>
                </c:pt>
              </c:numCache>
            </c:numRef>
          </c:val>
          <c:extLst>
            <c:ext xmlns:c16="http://schemas.microsoft.com/office/drawing/2014/chart" uri="{C3380CC4-5D6E-409C-BE32-E72D297353CC}">
              <c16:uniqueId val="{00000006-F423-4772-95C9-0AA7CB5B64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600</c:v>
                </c:pt>
                <c:pt idx="3">
                  <c:v>1909</c:v>
                </c:pt>
                <c:pt idx="6">
                  <c:v>3717</c:v>
                </c:pt>
                <c:pt idx="9">
                  <c:v>7346</c:v>
                </c:pt>
                <c:pt idx="12">
                  <c:v>7361</c:v>
                </c:pt>
              </c:numCache>
            </c:numRef>
          </c:val>
          <c:extLst>
            <c:ext xmlns:c16="http://schemas.microsoft.com/office/drawing/2014/chart" uri="{C3380CC4-5D6E-409C-BE32-E72D297353CC}">
              <c16:uniqueId val="{00000007-F423-4772-95C9-0AA7CB5B64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118699</c:v>
                </c:pt>
                <c:pt idx="3">
                  <c:v>112531</c:v>
                </c:pt>
                <c:pt idx="6">
                  <c:v>109318</c:v>
                </c:pt>
                <c:pt idx="9">
                  <c:v>101394</c:v>
                </c:pt>
                <c:pt idx="12">
                  <c:v>101380</c:v>
                </c:pt>
              </c:numCache>
            </c:numRef>
          </c:val>
          <c:extLst>
            <c:ext xmlns:c16="http://schemas.microsoft.com/office/drawing/2014/chart" uri="{C3380CC4-5D6E-409C-BE32-E72D297353CC}">
              <c16:uniqueId val="{00000008-F423-4772-95C9-0AA7CB5B64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2727</c:v>
                </c:pt>
                <c:pt idx="3">
                  <c:v>2586</c:v>
                </c:pt>
                <c:pt idx="6">
                  <c:v>2403</c:v>
                </c:pt>
                <c:pt idx="9">
                  <c:v>2193</c:v>
                </c:pt>
                <c:pt idx="12">
                  <c:v>1712</c:v>
                </c:pt>
              </c:numCache>
            </c:numRef>
          </c:val>
          <c:extLst>
            <c:ext xmlns:c16="http://schemas.microsoft.com/office/drawing/2014/chart" uri="{C3380CC4-5D6E-409C-BE32-E72D297353CC}">
              <c16:uniqueId val="{00000009-F423-4772-95C9-0AA7CB5B64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172945</c:v>
                </c:pt>
                <c:pt idx="3">
                  <c:v>177633</c:v>
                </c:pt>
                <c:pt idx="6">
                  <c:v>187119</c:v>
                </c:pt>
                <c:pt idx="9">
                  <c:v>201700</c:v>
                </c:pt>
                <c:pt idx="12">
                  <c:v>201474</c:v>
                </c:pt>
              </c:numCache>
            </c:numRef>
          </c:val>
          <c:extLst>
            <c:ext xmlns:c16="http://schemas.microsoft.com/office/drawing/2014/chart" uri="{C3380CC4-5D6E-409C-BE32-E72D297353CC}">
              <c16:uniqueId val="{0000000A-F423-4772-95C9-0AA7CB5B64D9}"/>
            </c:ext>
          </c:extLst>
        </c:ser>
        <c:dLbls>
          <c:showLegendKey val="0"/>
          <c:showVal val="0"/>
          <c:showCatName val="0"/>
          <c:showSerName val="0"/>
          <c:showPercent val="0"/>
          <c:showBubbleSize val="0"/>
        </c:dLbls>
        <c:gapWidth val="100"/>
        <c:overlap val="100"/>
        <c:axId val="298369800"/>
        <c:axId val="29837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7966</c:v>
                </c:pt>
                <c:pt idx="2">
                  <c:v>#N/A</c:v>
                </c:pt>
                <c:pt idx="3">
                  <c:v>#N/A</c:v>
                </c:pt>
                <c:pt idx="4">
                  <c:v>4780</c:v>
                </c:pt>
                <c:pt idx="5">
                  <c:v>#N/A</c:v>
                </c:pt>
                <c:pt idx="6">
                  <c:v>#N/A</c:v>
                </c:pt>
                <c:pt idx="7">
                  <c:v>2352</c:v>
                </c:pt>
                <c:pt idx="8">
                  <c:v>#N/A</c:v>
                </c:pt>
                <c:pt idx="9">
                  <c:v>#N/A</c:v>
                </c:pt>
                <c:pt idx="10">
                  <c:v>7928</c:v>
                </c:pt>
                <c:pt idx="11">
                  <c:v>#N/A</c:v>
                </c:pt>
                <c:pt idx="12">
                  <c:v>#N/A</c:v>
                </c:pt>
                <c:pt idx="13">
                  <c:v>8180</c:v>
                </c:pt>
                <c:pt idx="14">
                  <c:v>#N/A</c:v>
                </c:pt>
              </c:numCache>
            </c:numRef>
          </c:val>
          <c:smooth val="0"/>
          <c:extLst>
            <c:ext xmlns:c16="http://schemas.microsoft.com/office/drawing/2014/chart" uri="{C3380CC4-5D6E-409C-BE32-E72D297353CC}">
              <c16:uniqueId val="{0000000B-F423-4772-95C9-0AA7CB5B64D9}"/>
            </c:ext>
          </c:extLst>
        </c:ser>
        <c:dLbls>
          <c:showLegendKey val="0"/>
          <c:showVal val="0"/>
          <c:showCatName val="0"/>
          <c:showSerName val="0"/>
          <c:showPercent val="0"/>
          <c:showBubbleSize val="0"/>
        </c:dLbls>
        <c:marker val="1"/>
        <c:smooth val="0"/>
        <c:axId val="298369800"/>
        <c:axId val="298370192"/>
      </c:lineChart>
      <c:catAx>
        <c:axId val="29836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8370192"/>
        <c:crosses val="autoZero"/>
        <c:auto val="1"/>
        <c:lblAlgn val="ctr"/>
        <c:lblOffset val="100"/>
        <c:tickLblSkip val="1"/>
        <c:tickMarkSkip val="1"/>
        <c:noMultiLvlLbl val="0"/>
      </c:catAx>
      <c:valAx>
        <c:axId val="29837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36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17110</c:v>
                </c:pt>
                <c:pt idx="1">
                  <c:v>15619</c:v>
                </c:pt>
                <c:pt idx="2">
                  <c:v>15201</c:v>
                </c:pt>
              </c:numCache>
            </c:numRef>
          </c:val>
          <c:extLst>
            <c:ext xmlns:c16="http://schemas.microsoft.com/office/drawing/2014/chart" uri="{C3380CC4-5D6E-409C-BE32-E72D297353CC}">
              <c16:uniqueId val="{00000000-66AA-4C32-A032-036B906A40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3393</c:v>
                </c:pt>
                <c:pt idx="1">
                  <c:v>4010</c:v>
                </c:pt>
                <c:pt idx="2">
                  <c:v>4017</c:v>
                </c:pt>
              </c:numCache>
            </c:numRef>
          </c:val>
          <c:extLst>
            <c:ext xmlns:c16="http://schemas.microsoft.com/office/drawing/2014/chart" uri="{C3380CC4-5D6E-409C-BE32-E72D297353CC}">
              <c16:uniqueId val="{00000001-66AA-4C32-A032-036B906A40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3546</c:v>
                </c:pt>
                <c:pt idx="1">
                  <c:v>2446</c:v>
                </c:pt>
                <c:pt idx="2">
                  <c:v>3609</c:v>
                </c:pt>
              </c:numCache>
            </c:numRef>
          </c:val>
          <c:extLst>
            <c:ext xmlns:c16="http://schemas.microsoft.com/office/drawing/2014/chart" uri="{C3380CC4-5D6E-409C-BE32-E72D297353CC}">
              <c16:uniqueId val="{00000002-66AA-4C32-A032-036B906A4005}"/>
            </c:ext>
          </c:extLst>
        </c:ser>
        <c:dLbls>
          <c:showLegendKey val="0"/>
          <c:showVal val="0"/>
          <c:showCatName val="0"/>
          <c:showSerName val="0"/>
          <c:showPercent val="0"/>
          <c:showBubbleSize val="0"/>
        </c:dLbls>
        <c:gapWidth val="120"/>
        <c:overlap val="100"/>
        <c:axId val="433217248"/>
        <c:axId val="433217640"/>
      </c:barChart>
      <c:catAx>
        <c:axId val="4332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217640"/>
        <c:crosses val="autoZero"/>
        <c:auto val="1"/>
        <c:lblAlgn val="ctr"/>
        <c:lblOffset val="100"/>
        <c:tickLblSkip val="1"/>
        <c:tickMarkSkip val="1"/>
        <c:noMultiLvlLbl val="0"/>
      </c:catAx>
      <c:valAx>
        <c:axId val="433217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2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{5FB5001F-2EC5-4D28-8B17-F2BC50DEFEB0}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AF0-49CD-A417-3831B40C00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{4CAA88D5-B6B2-47FF-8B9D-FF697A3631D4}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F0-49CD-A417-3831B40C00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{66A27077-486B-41A3-B082-A7D7F1D1326C}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F0-49CD-A417-3831B40C00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{2DD8B0ED-ADFA-4DCF-AAFA-F610920AE944}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F0-49CD-A417-3831B40C00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{EFA3A8A0-7091-4F4A-AFB8-155F54B32C78}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F0-49CD-A417-3831B40C00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{18A5D7DE-BBB9-4110-B8F0-E161575457BD}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AF0-49CD-A417-3831B40C00A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{91274E67-52B1-43D7-965B-7FD89B2FF9A4}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AF0-49CD-A417-3831B40C00A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{523831EB-0E85-4DD3-BA71-FA83ACB87427}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AF0-49CD-A417-3831B40C00A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{EE101ADC-C095-4BB5-A45C-46BDEBA73149}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AF0-49CD-A417-3831B40C00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c:v>
                </c:pt>
              </c:numCache>
            </c:numRef>
          </c:xVal>
          <c:yVal>
            <c:numRef>
              <c:f>公会計指標分析・財政指標組合せ分析表!$BP$51:$DC$51</c:f>
              <c:numCache>
                <c:formatCode>#,##0.0;"▲ "#,##0.0</c:formatCode>
                <c:ptCount val="40"/>
                <c:pt idx="24">
                  <c:v>8.5</c:v>
                </c:pt>
              </c:numCache>
            </c:numRef>
          </c:yVal>
          <c:smooth val="0"/>
          <c:extLst>
            <c:ext xmlns:c16="http://schemas.microsoft.com/office/drawing/2014/chart" uri="{C3380CC4-5D6E-409C-BE32-E72D297353CC}">
              <c16:uniqueId val="{00000009-9AF0-49CD-A417-3831B40C00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{9884C256-0628-45D3-AC12-84C55C11C1D7}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AF0-49CD-A417-3831B40C00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{3A3518F3-42BF-432B-B34C-58868B050BA0}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F0-49CD-A417-3831B40C00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{F9A6E158-A91E-42FB-8EA8-57ED7A07F386}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F0-49CD-A417-3831B40C00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{1117BE46-271A-4F69-B898-5941389615E0}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F0-49CD-A417-3831B40C00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{69DEA6F0-DB86-4330-89F9-0EFE59B776E6}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F0-49CD-A417-3831B40C00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{D6D9129A-1C2B-4507-A331-29E0A82D178B}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AF0-49CD-A417-3831B40C00A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{4C7BA1AF-9199-4F53-887E-0B34711A28B3}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AF0-49CD-A417-3831B40C00A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{AD7CF5B5-24A6-4814-94B6-43CFD302A9DE}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AF0-49CD-A417-3831B40C00A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{03D1AFD4-C50A-4AF1-A93C-FEE170E42071}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AF0-49CD-A417-3831B40C00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numCache>
            </c:numRef>
          </c:xVal>
          <c:yVal>
            <c:numRef>
              <c:f>公会計指標分析・財政指標組合せ分析表!$BP$55:$DC$55</c:f>
              <c:numCache>
                <c:formatCode>#,##0.0;"▲ "#,##0.0</c:formatCode>
                <c:ptCount val="40"/>
                <c:pt idx="24">
                  <c:v>38.9</c:v>
                </c:pt>
              </c:numCache>
            </c:numRef>
          </c:yVal>
          <c:smooth val="0"/>
          <c:extLst>
            <c:ext xmlns:c16="http://schemas.microsoft.com/office/drawing/2014/chart" uri="{C3380CC4-5D6E-409C-BE32-E72D297353CC}">
              <c16:uniqueId val="{00000013-9AF0-49CD-A417-3831B40C00A4}"/>
            </c:ext>
          </c:extLst>
        </c:ser>
        <c:dLbls>
          <c:showLegendKey val="0"/>
          <c:showVal val="1"/>
          <c:showCatName val="0"/>
          <c:showSerName val="0"/>
          <c:showPercent val="0"/>
          <c:showBubbleSize val="0"/>
        </c:dLbls>
        <c:axId val="210305744"/>
        <c:axId val="210306136"/>
      </c:scatterChart>
      <c:valAx>
        <c:axId val="210305744"/>
        <c:scaling>
          <c:orientation val="minMax"/>
          <c:max val="59.5"/>
          <c:min val="57.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306136"/>
        <c:crosses val="autoZero"/>
        <c:crossBetween val="midCat"/>
      </c:valAx>
      <c:valAx>
        <c:axId val="210306136"/>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30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{D23765D1-4484-45EB-9736-6D18427D7504}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D1A-4EBF-B7B2-660444D2CC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{B46DBE40-63C2-4CF7-B06D-8AA71A91829A}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A-4EBF-B7B2-660444D2CC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{922EF5BA-75A6-458C-8D4E-B12027026DF3}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A-4EBF-B7B2-660444D2CC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{3C0D3998-041D-4C7F-86D8-B77A8315E032}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A-4EBF-B7B2-660444D2CC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{D5BA10C1-3490-4369-8442-57EEF12252A8}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A-4EBF-B7B2-660444D2CC0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{FD7A2646-930A-489B-8F4A-1789694D23F6}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D1A-4EBF-B7B2-660444D2CC0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{5ABFE624-BE90-4272-AF0B-BAEB65FD6B7A}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D1A-4EBF-B7B2-660444D2CC0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{C06AD22F-4201-4735-BA5F-50DD98017083}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D1A-4EBF-B7B2-660444D2CC0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{BD3FD0E6-EAC9-4E3B-92D6-2A03CF9F0AAE}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D1A-4EBF-B7B2-660444D2CC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4.9000000000000004</c:v>
                </c:pt>
                <c:pt idx="24">
                  <c:v>4.7</c:v>
                </c:pt>
                <c:pt idx="32">
                  <c:v>4.4000000000000004</c:v>
                </c:pt>
              </c:numCache>
            </c:numRef>
          </c:xVal>
          <c:yVal>
            <c:numRef>
              <c:f>公会計指標分析・財政指標組合せ分析表!$BP$73:$DC$73</c:f>
              <c:numCache>
                <c:formatCode>#,##0.0;"▲ "#,##0.0</c:formatCode>
                <c:ptCount val="40"/>
                <c:pt idx="0">
                  <c:v>8.5</c:v>
                </c:pt>
                <c:pt idx="8">
                  <c:v>5.0999999999999996</c:v>
                </c:pt>
                <c:pt idx="16">
                  <c:v>2.5</c:v>
                </c:pt>
                <c:pt idx="24">
                  <c:v>8.5</c:v>
                </c:pt>
                <c:pt idx="32">
                  <c:v>8.6999999999999993</c:v>
                </c:pt>
              </c:numCache>
            </c:numRef>
          </c:yVal>
          <c:smooth val="0"/>
          <c:extLst>
            <c:ext xmlns:c16="http://schemas.microsoft.com/office/drawing/2014/chart" uri="{C3380CC4-5D6E-409C-BE32-E72D297353CC}">
              <c16:uniqueId val="{00000009-BD1A-4EBF-B7B2-660444D2CC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{CCDB9AE7-A1CD-4D8F-B999-96D6C05C7E3B}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D1A-4EBF-B7B2-660444D2CC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{EB3C0BDA-F632-40B5-A92E-C110C3AA7C58}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A-4EBF-B7B2-660444D2CC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{285A410F-EDD0-4418-84E0-3521D50C70CC}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A-4EBF-B7B2-660444D2CC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{60695504-56F2-4A92-98D3-4E31A19B1000}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A-4EBF-B7B2-660444D2CC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{56F86759-F944-41C7-9CFC-59B58A716B51}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A-4EBF-B7B2-660444D2CC0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{A4DF8507-2DAD-4EA0-8EBB-1006D4B895E6}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D1A-4EBF-B7B2-660444D2CC0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{3C7FB4EA-BA51-4C51-957F-03B0B245C552}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D1A-4EBF-B7B2-660444D2CC0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{667CC7F0-65CD-443C-B0DC-6DACBA22B0CD}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D1A-4EBF-B7B2-660444D2CC0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{95FC8CE7-78CC-46B0-8242-67F1A64C4CD7}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D1A-4EBF-B7B2-660444D2CC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BD1A-4EBF-B7B2-660444D2CC07}"/>
            </c:ext>
          </c:extLst>
        </c:ser>
        <c:dLbls>
          <c:showLegendKey val="0"/>
          <c:showVal val="1"/>
          <c:showCatName val="0"/>
          <c:showSerName val="0"/>
          <c:showPercent val="0"/>
          <c:showBubbleSize val="0"/>
        </c:dLbls>
        <c:axId val="210306920"/>
        <c:axId val="210307312"/>
      </c:scatterChart>
      <c:valAx>
        <c:axId val="210306920"/>
        <c:scaling>
          <c:orientation val="minMax"/>
          <c:max val="8.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307312"/>
        <c:crosses val="autoZero"/>
        <c:crossBetween val="midCat"/>
      </c:valAx>
      <c:valAx>
        <c:axId val="210307312"/>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306920"/>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ヵ年平均）について、平成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％改善した。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学校耐震化事業の推進などにより、平成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元利償還金が増加したものの、算入公債費等もあわせて増加したことから、分子に大きな影響を与えてはおらず、むしろ過年度債の償還の終了に伴い実質公債費比率の分子の値は減少の傾向にある。今後も引き続き適正な公債管理に努め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では学校耐震化事業の推進や新障害児者拠点施設の建設事業などにより、一般会計等に係る地方債の現在高は大きく増加している。一方で下水道事業の普及により公営企業債等繰入見込額が減少の傾向にあり、将来負担比率抑制に寄与しているものの、将来負担額合計は増加の傾向にある。しかし、市営住宅整備基金などの充当可能基金や基準財政需要額算入見込額も増加しており、将来負担比率の分子の極端な伸びにはつながっていない。今後にお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公営企業会計及び公社等設立法人の将来負担額にかかる動向や影響に留意しつつ、健全な財政運営に努めたい。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大阪府東大阪市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22,827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百万円の増加となった。市営住宅跡地の売却益を積み立てたことで市営住宅整備基金が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年度一般会計の収支の均衡を図るため、財政調整基金を取り崩したこと等による増減が生じた。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財政調整基金、減債基金については、現行の残高を維持することにより、年度間の財源不足に備え、安定した財政運営に努めたい。また、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一定の目的や役割を果たした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や制度の改廃の結果、今日的にはなじまない基金については一定の精査のうえ整理していく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市営住宅の整備事業を行う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公共施設の設置及び整備等を行う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・みどり基金：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市民等が行う緑化の推進・保全に対する助成に必要な経費、本市が行う緑化の推進及び緑の保全のための事業に必要な経費</a:t>
          </a:r>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・愛はぐくむ子どもスクラム基金：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子どもの安全安心育成事業を行う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ラグビーのまち東大阪基金：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ラグビーのまち東大阪の魅力を増進するための事業を行う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年度増加の主な要因は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大阪外環状線鉄道の整備に伴い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大阪外環状線鉄道基金が減少したものの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市営高井田住宅跡地の売却益を市営住宅整備基金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たことによる増加である。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各基金条例に基づき、適正な積立、運用管理、処分を行う。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15,201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百万円の減少となった。主な要因としては決算収支均衡をはかるために取り崩したものである。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％の範囲内となるように努める。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百万円の増加となった。主な要因として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、利子等の運用益によるものである。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市債の償還及び適正な管理にも必要な財源を確保し、将来にわたる財政の健全な運営に向け、適正な残高の維持に努める。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491,939
474,549
61.78
201,299,196
199,148,850
2,004,579
107,081,810
190,510,688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本市においては、平成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a:t>
          </a:r>
          <a:r>
            <a:rPr kumimoji="1" lang="ja-JP" altLang="en-US" sz="1100">
              <a:solidFill>
                <a:srgbClr val="FF0000"/>
              </a:solidFill>
              <a:latin typeface="ＭＳ Ｐゴシック" panose="020B0600070205080204" pitchFamily="50" charset="-128"/>
              <a:ea typeface="ＭＳ Ｐゴシック" panose="020B0600070205080204" pitchFamily="50" charset="-128"/>
            </a:rPr>
            <a:t>し</a:t>
          </a:r>
          <a:r>
            <a:rPr kumimoji="1" lang="ja-JP" altLang="en-US" sz="1100">
              <a:latin typeface="ＭＳ Ｐゴシック" panose="020B0600070205080204" pitchFamily="50" charset="-128"/>
              <a:ea typeface="ＭＳ Ｐゴシック" panose="020B0600070205080204" pitchFamily="50" charset="-128"/>
            </a:rPr>
            <a:t>た公共施設等総合管理計画に</a:t>
          </a:r>
          <a:r>
            <a:rPr kumimoji="1" lang="ja-JP" altLang="en-US" sz="1100">
              <a:solidFill>
                <a:schemeClr val="tx1"/>
              </a:solidFill>
              <a:latin typeface="ＭＳ Ｐゴシック" panose="020B0600070205080204" pitchFamily="50" charset="-128"/>
              <a:ea typeface="ＭＳ Ｐゴシック" panose="020B0600070205080204" pitchFamily="50" charset="-128"/>
            </a:rPr>
            <a:t>基づき、老朽化した施設の集約化・複合化や除却を進めている。有形固定</a:t>
          </a:r>
          <a:r>
            <a:rPr kumimoji="1" lang="ja-JP" altLang="en-US" sz="1100">
              <a:latin typeface="ＭＳ Ｐゴシック" panose="020B0600070205080204" pitchFamily="50" charset="-128"/>
              <a:ea typeface="ＭＳ Ｐゴシック" panose="020B0600070205080204" pitchFamily="50" charset="-128"/>
            </a:rPr>
            <a:t>資産減価償却率については類似団体内平均値と比較すると低い値となっている。今後も施設の適切な維持管理を行っていきたい。なお、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4620472"/>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1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78" name="楕円 77"/>
        <xdr:cNvSpPr/>
      </xdr:nvSpPr>
      <xdr:spPr>
        <a:xfrm>
          <a:off x="4000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79" name="n_1aveValue有形固定資産減価償却率"/>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0"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81" name="n_1mainValue有形固定資産減価償却率"/>
        <xdr:cNvSpPr txBox="1"/>
      </xdr:nvSpPr>
      <xdr:spPr>
        <a:xfrm>
          <a:off x="3836044" y="53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a:t>
          </a:r>
          <a:r>
            <a:rPr kumimoji="1" lang="ja-JP" altLang="en-US" sz="1100">
              <a:latin typeface="ＭＳ Ｐゴシック" panose="020B0600070205080204" pitchFamily="50" charset="-128"/>
              <a:ea typeface="ＭＳ Ｐゴシック" panose="020B0600070205080204" pitchFamily="50" charset="-128"/>
            </a:rPr>
            <a:t>から行った小中学校校舎耐震化事業や、</a:t>
          </a:r>
          <a:r>
            <a:rPr kumimoji="1" lang="ja-JP" altLang="en-US" sz="1100">
              <a:solidFill>
                <a:schemeClr val="tx1"/>
              </a:solidFill>
              <a:latin typeface="ＭＳ Ｐゴシック" panose="020B0600070205080204" pitchFamily="50" charset="-128"/>
              <a:ea typeface="ＭＳ Ｐゴシック" panose="020B0600070205080204" pitchFamily="50" charset="-128"/>
            </a:rPr>
            <a:t>ラグビーワールドカップに伴うラグビー場</a:t>
          </a:r>
          <a:r>
            <a:rPr kumimoji="1" lang="ja-JP" altLang="en-US" sz="1100">
              <a:latin typeface="ＭＳ Ｐゴシック" panose="020B0600070205080204" pitchFamily="50" charset="-128"/>
              <a:ea typeface="ＭＳ Ｐゴシック" panose="020B0600070205080204" pitchFamily="50" charset="-128"/>
            </a:rPr>
            <a:t>の改修事業、また文化創造館（旧市民会館）の建設など、近年は大型事業の実施による地方債の発行が多かったため、類似団体内平均値と比べ、わずかに年数が長い状況にある。</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a:t>
          </a:r>
          <a:r>
            <a:rPr kumimoji="1" lang="ja-JP" altLang="en-US" sz="1100">
              <a:latin typeface="ＭＳ Ｐゴシック" panose="020B0600070205080204" pitchFamily="50" charset="-128"/>
              <a:ea typeface="ＭＳ Ｐゴシック" panose="020B0600070205080204" pitchFamily="50" charset="-128"/>
            </a:rPr>
            <a:t>償還が本格的に進んでいく中、新規の地方債の発行抑制を図り、適切な公債管理に努めたい。</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0" name="直線コネクタ 109"/>
        <xdr:cNvCxnSpPr/>
      </xdr:nvCxnSpPr>
      <xdr:spPr>
        <a:xfrm flipV="1">
          <a:off x="14793595" y="4457347"/>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3" name="債務償還可能年数最大値テキスト"/>
        <xdr:cNvSpPr txBox="1"/>
      </xdr:nvSpPr>
      <xdr:spPr>
        <a:xfrm>
          <a:off x="14846300" y="423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4" name="直線コネクタ 113"/>
        <xdr:cNvCxnSpPr/>
      </xdr:nvCxnSpPr>
      <xdr:spPr>
        <a:xfrm>
          <a:off x="14706600" y="44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5" name="債務償還可能年数平均値テキスト"/>
        <xdr:cNvSpPr txBox="1"/>
      </xdr:nvSpPr>
      <xdr:spPr>
        <a:xfrm>
          <a:off x="14846300" y="51286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6" name="フローチャート: 判断 115"/>
        <xdr:cNvSpPr/>
      </xdr:nvSpPr>
      <xdr:spPr>
        <a:xfrm>
          <a:off x="14744700" y="51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58208</xdr:rowOff>
    </xdr:from>
    <xdr:to>
      <xdr:col>76</xdr:col>
      <xdr:colOff>73025</xdr:colOff>
      <xdr:row>29</xdr:row>
      <xdr:rowOff>159808</xdr:rowOff>
    </xdr:to>
    <xdr:sp macro="" textlink="">
      <xdr:nvSpPr>
        <xdr:cNvPr id="122" name="楕円 121"/>
        <xdr:cNvSpPr/>
      </xdr:nvSpPr>
      <xdr:spPr>
        <a:xfrm>
          <a:off x="147447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81085</xdr:rowOff>
    </xdr:from>
    <xdr:ext cx="340478" cy="259045"/>
    <xdr:sp macro="" textlink="">
      <xdr:nvSpPr>
        <xdr:cNvPr id="123" name="債務償還可能年数該当値テキスト"/>
        <xdr:cNvSpPr txBox="1"/>
      </xdr:nvSpPr>
      <xdr:spPr>
        <a:xfrm>
          <a:off x="14846300" y="48816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491,939
474,549
61.78
201,299,196
199,148,850
2,004,579
107,081,810
190,510,688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xdr:rowOff>
    </xdr:from>
    <xdr:to>
      <xdr:col>20</xdr:col>
      <xdr:colOff>38100</xdr:colOff>
      <xdr:row>39</xdr:row>
      <xdr:rowOff>108712</xdr:rowOff>
    </xdr:to>
    <xdr:sp macro="" textlink="">
      <xdr:nvSpPr>
        <xdr:cNvPr id="68" name="楕円 67"/>
        <xdr:cNvSpPr/>
      </xdr:nvSpPr>
      <xdr:spPr>
        <a:xfrm>
          <a:off x="3746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113809</xdr:rowOff>
    </xdr:from>
    <xdr:ext cx="405111" cy="259045"/>
    <xdr:sp macro="" textlink="">
      <xdr:nvSpPr>
        <xdr:cNvPr id="69"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0"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99839</xdr:rowOff>
    </xdr:from>
    <xdr:ext cx="405111" cy="259045"/>
    <xdr:sp macro="" textlink="">
      <xdr:nvSpPr>
        <xdr:cNvPr id="71" name="n_1mainValue【道路】&#10;有形固定資産減価償却率"/>
        <xdr:cNvSpPr txBox="1"/>
      </xdr:nvSpPr>
      <xdr:spPr>
        <a:xfrm>
          <a:off x="3582044"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97" name="直線コネクタ 96"/>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98"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99" name="直線コネクタ 98"/>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0"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1" name="直線コネクタ 100"/>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2"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3" name="フローチャート: 判断 102"/>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4" name="フローチャート: 判断 103"/>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5" name="フローチャート: 判断 104"/>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23005</xdr:rowOff>
    </xdr:from>
    <xdr:to>
      <xdr:col>50</xdr:col>
      <xdr:colOff>165100</xdr:colOff>
      <xdr:row>41</xdr:row>
      <xdr:rowOff>124605</xdr:rowOff>
    </xdr:to>
    <xdr:sp macro="" textlink="">
      <xdr:nvSpPr>
        <xdr:cNvPr id="111" name="楕円 110"/>
        <xdr:cNvSpPr/>
      </xdr:nvSpPr>
      <xdr:spPr>
        <a:xfrm>
          <a:off x="9588500" y="70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71464</xdr:rowOff>
    </xdr:from>
    <xdr:ext cx="469744" cy="259045"/>
    <xdr:sp macro="" textlink="">
      <xdr:nvSpPr>
        <xdr:cNvPr id="112"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3"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115732</xdr:rowOff>
    </xdr:from>
    <xdr:ext cx="469744" cy="259045"/>
    <xdr:sp macro="" textlink="">
      <xdr:nvSpPr>
        <xdr:cNvPr id="114" name="n_1mainValue【道路】&#10;一人当たり延長"/>
        <xdr:cNvSpPr txBox="1"/>
      </xdr:nvSpPr>
      <xdr:spPr>
        <a:xfrm>
          <a:off x="9391727" y="71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6" name="テキスト ボックス 12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38" name="直線コネクタ 137"/>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39"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0" name="直線コネクタ 139"/>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1"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2" name="直線コネクタ 141"/>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3"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44" name="フローチャート: 判断 143"/>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5" name="フローチャート: 判断 144"/>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46" name="フローチャート: 判断 145"/>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152" name="楕円 151"/>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107332</xdr:rowOff>
    </xdr:from>
    <xdr:ext cx="405111" cy="259045"/>
    <xdr:sp macro="" textlink="">
      <xdr:nvSpPr>
        <xdr:cNvPr id="153"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54"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161942</xdr:rowOff>
    </xdr:from>
    <xdr:ext cx="405111" cy="259045"/>
    <xdr:sp macro="" textlink="">
      <xdr:nvSpPr>
        <xdr:cNvPr id="155" name="n_1mainValue【橋りょう・トンネル】&#10;有形固定資産減価償却率"/>
        <xdr:cNvSpPr txBox="1"/>
      </xdr:nvSpPr>
      <xdr:spPr>
        <a:xfrm>
          <a:off x="35820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77" name="直線コネクタ 176"/>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78"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79" name="直線コネクタ 178"/>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0"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81" name="直線コネクタ 180"/>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82"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83" name="フローチャート: 判断 182"/>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84" name="フローチャート: 判断 183"/>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85" name="フローチャート: 判断 184"/>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54480</xdr:rowOff>
    </xdr:from>
    <xdr:to>
      <xdr:col>50</xdr:col>
      <xdr:colOff>165100</xdr:colOff>
      <xdr:row>63</xdr:row>
      <xdr:rowOff>156080</xdr:rowOff>
    </xdr:to>
    <xdr:sp macro="" textlink="">
      <xdr:nvSpPr>
        <xdr:cNvPr id="191" name="楕円 190"/>
        <xdr:cNvSpPr/>
      </xdr:nvSpPr>
      <xdr:spPr>
        <a:xfrm>
          <a:off x="9588500" y="108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156650</xdr:rowOff>
    </xdr:from>
    <xdr:ext cx="534377" cy="259045"/>
    <xdr:sp macro="" textlink="">
      <xdr:nvSpPr>
        <xdr:cNvPr id="192"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193"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147207</xdr:rowOff>
    </xdr:from>
    <xdr:ext cx="534377" cy="259045"/>
    <xdr:sp macro="" textlink="">
      <xdr:nvSpPr>
        <xdr:cNvPr id="194" name="n_1mainValue【橋りょう・トンネル】&#10;一人当たり有形固定資産（償却資産）額"/>
        <xdr:cNvSpPr txBox="1"/>
      </xdr:nvSpPr>
      <xdr:spPr>
        <a:xfrm>
          <a:off x="9359411" y="109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19" name="直線コネクタ 218"/>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20"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21" name="直線コネクタ 220"/>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22"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23" name="直線コネクタ 222"/>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24"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25" name="フローチャート: 判断 224"/>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26" name="フローチャート: 判断 225"/>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27" name="フローチャート: 判断 226"/>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233" name="楕円 232"/>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26688</xdr:rowOff>
    </xdr:from>
    <xdr:ext cx="405111" cy="259045"/>
    <xdr:sp macro="" textlink="">
      <xdr:nvSpPr>
        <xdr:cNvPr id="234"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35"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236" name="n_1mainValue【公営住宅】&#10;有形固定資産減価償却率"/>
        <xdr:cNvSpPr txBox="1"/>
      </xdr:nvSpPr>
      <xdr:spPr>
        <a:xfrm>
          <a:off x="3582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58" name="直線コネクタ 25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60" name="直線コネクタ 25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6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62" name="直線コネクタ 26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6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64" name="フローチャート: 判断 26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65" name="フローチャート: 判断 26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66" name="フローチャート: 判断 26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9703</xdr:rowOff>
    </xdr:from>
    <xdr:to>
      <xdr:col>50</xdr:col>
      <xdr:colOff>165100</xdr:colOff>
      <xdr:row>83</xdr:row>
      <xdr:rowOff>111303</xdr:rowOff>
    </xdr:to>
    <xdr:sp macro="" textlink="">
      <xdr:nvSpPr>
        <xdr:cNvPr id="272" name="楕円 271"/>
        <xdr:cNvSpPr/>
      </xdr:nvSpPr>
      <xdr:spPr>
        <a:xfrm>
          <a:off x="9588500" y="142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164864</xdr:rowOff>
    </xdr:from>
    <xdr:ext cx="469744" cy="259045"/>
    <xdr:sp macro="" textlink="">
      <xdr:nvSpPr>
        <xdr:cNvPr id="273"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74"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102430</xdr:rowOff>
    </xdr:from>
    <xdr:ext cx="469744" cy="259045"/>
    <xdr:sp macro="" textlink="">
      <xdr:nvSpPr>
        <xdr:cNvPr id="275" name="n_1mainValue【公営住宅】&#10;一人当たり面積"/>
        <xdr:cNvSpPr txBox="1"/>
      </xdr:nvSpPr>
      <xdr:spPr>
        <a:xfrm>
          <a:off x="9391727" y="1433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2" name="テキスト ボックス 3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3" name="直線コネクタ 3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4" name="テキスト ボックス 3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5" name="直線コネクタ 3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6" name="テキスト ボックス 3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7" name="直線コネクタ 3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8" name="テキスト ボックス 3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9" name="直線コネクタ 3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0" name="テキスト ボックス 3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14" name="直線コネクタ 313"/>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15"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16" name="直線コネクタ 315"/>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17"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18" name="直線コネクタ 317"/>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19"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20" name="フローチャート: 判断 319"/>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21" name="フローチャート: 判断 320"/>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22" name="フローチャート: 判断 321"/>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77978</xdr:rowOff>
    </xdr:from>
    <xdr:to>
      <xdr:col>81</xdr:col>
      <xdr:colOff>101600</xdr:colOff>
      <xdr:row>41</xdr:row>
      <xdr:rowOff>8128</xdr:rowOff>
    </xdr:to>
    <xdr:sp macro="" textlink="">
      <xdr:nvSpPr>
        <xdr:cNvPr id="328" name="楕円 327"/>
        <xdr:cNvSpPr/>
      </xdr:nvSpPr>
      <xdr:spPr>
        <a:xfrm>
          <a:off x="15430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157243</xdr:rowOff>
    </xdr:from>
    <xdr:ext cx="405111" cy="259045"/>
    <xdr:sp macro="" textlink="">
      <xdr:nvSpPr>
        <xdr:cNvPr id="329"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30"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170705</xdr:rowOff>
    </xdr:from>
    <xdr:ext cx="405111" cy="259045"/>
    <xdr:sp macro="" textlink="">
      <xdr:nvSpPr>
        <xdr:cNvPr id="331" name="n_1mainValue【認定こども園・幼稚園・保育所】&#10;有形固定資産減価償却率"/>
        <xdr:cNvSpPr txBox="1"/>
      </xdr:nvSpPr>
      <xdr:spPr>
        <a:xfrm>
          <a:off x="152660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2" name="直線コネクタ 3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3" name="テキスト ボックス 3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4" name="直線コネクタ 3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5" name="テキスト ボックス 3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6" name="直線コネクタ 3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7" name="テキスト ボックス 3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8" name="直線コネクタ 3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9" name="テキスト ボックス 3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0" name="直線コネクタ 3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1" name="テキスト ボックス 3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55" name="直線コネクタ 354"/>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56"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57" name="直線コネクタ 356"/>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58"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59" name="直線コネクタ 358"/>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360"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61" name="フローチャート: 判断 360"/>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62" name="フローチャート: 判断 361"/>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63" name="フローチャート: 判断 362"/>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369" name="楕円 368"/>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139717</xdr:rowOff>
    </xdr:from>
    <xdr:ext cx="469744" cy="259045"/>
    <xdr:sp macro="" textlink="">
      <xdr:nvSpPr>
        <xdr:cNvPr id="370"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71"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372"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3" name="テキスト ボックス 38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4" name="直線コネクタ 3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5" name="テキスト ボックス 3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6" name="直線コネクタ 3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7" name="テキスト ボックス 3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8" name="直線コネクタ 3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9" name="テキスト ボックス 3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0" name="直線コネクタ 3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1" name="テキスト ボックス 3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2" name="直線コネクタ 3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3" name="テキスト ボックス 3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5" name="テキスト ボックス 3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397" name="直線コネクタ 396"/>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398"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399" name="直線コネクタ 398"/>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00"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01" name="直線コネクタ 400"/>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02"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03" name="フローチャート: 判断 402"/>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04" name="フローチャート: 判断 403"/>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05" name="フローチャート: 判断 40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xdr:rowOff>
    </xdr:from>
    <xdr:to>
      <xdr:col>81</xdr:col>
      <xdr:colOff>101600</xdr:colOff>
      <xdr:row>57</xdr:row>
      <xdr:rowOff>111760</xdr:rowOff>
    </xdr:to>
    <xdr:sp macro="" textlink="">
      <xdr:nvSpPr>
        <xdr:cNvPr id="411" name="楕円 410"/>
        <xdr:cNvSpPr/>
      </xdr:nvSpPr>
      <xdr:spPr>
        <a:xfrm>
          <a:off x="1543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57167</xdr:rowOff>
    </xdr:from>
    <xdr:ext cx="405111" cy="259045"/>
    <xdr:sp macro="" textlink="">
      <xdr:nvSpPr>
        <xdr:cNvPr id="412"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128287</xdr:rowOff>
    </xdr:from>
    <xdr:ext cx="405111" cy="259045"/>
    <xdr:sp macro="" textlink="">
      <xdr:nvSpPr>
        <xdr:cNvPr id="414" name="n_1mainValue【学校施設】&#10;有形固定資産減価償却率"/>
        <xdr:cNvSpPr txBox="1"/>
      </xdr:nvSpPr>
      <xdr:spPr>
        <a:xfrm>
          <a:off x="15266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9" name="テキスト ボックス 4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1" name="テキスト ボックス 4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3" name="テキスト ボックス 4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5" name="テキスト ボックス 4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7" name="テキスト ボックス 4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41" name="直線コネクタ 4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43" name="直線コネクタ 4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45" name="直線コネクタ 4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47" name="フローチャート: 判断 4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48" name="フローチャート: 判断 4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49" name="フローチャート: 判断 4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27577</xdr:rowOff>
    </xdr:from>
    <xdr:to>
      <xdr:col>112</xdr:col>
      <xdr:colOff>38100</xdr:colOff>
      <xdr:row>62</xdr:row>
      <xdr:rowOff>129177</xdr:rowOff>
    </xdr:to>
    <xdr:sp macro="" textlink="">
      <xdr:nvSpPr>
        <xdr:cNvPr id="455" name="楕円 454"/>
        <xdr:cNvSpPr/>
      </xdr:nvSpPr>
      <xdr:spPr>
        <a:xfrm>
          <a:off x="21272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2012</xdr:rowOff>
    </xdr:from>
    <xdr:ext cx="469744" cy="259045"/>
    <xdr:sp macro="" textlink="">
      <xdr:nvSpPr>
        <xdr:cNvPr id="456"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5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120304</xdr:rowOff>
    </xdr:from>
    <xdr:ext cx="469744" cy="259045"/>
    <xdr:sp macro="" textlink="">
      <xdr:nvSpPr>
        <xdr:cNvPr id="458" name="n_1mainValue【学校施設】&#10;一人当たり面積"/>
        <xdr:cNvSpPr txBox="1"/>
      </xdr:nvSpPr>
      <xdr:spPr>
        <a:xfrm>
          <a:off x="210757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9" name="テキスト ボックス 4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0" name="直線コネクタ 4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1" name="テキスト ボックス 4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2" name="直線コネクタ 4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3" name="テキスト ボックス 4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4" name="直線コネクタ 4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5" name="テキスト ボックス 4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6" name="直線コネクタ 4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7" name="テキスト ボックス 4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8" name="直線コネクタ 4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9" name="テキスト ボックス 4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1" name="テキスト ボックス 4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483" name="直線コネクタ 48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48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485" name="直線コネクタ 48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48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487" name="直線コネクタ 48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48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89" name="フローチャート: 判断 48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490" name="フローチャート: 判断 48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491" name="フローチャート: 判断 49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84455</xdr:rowOff>
    </xdr:from>
    <xdr:to>
      <xdr:col>81</xdr:col>
      <xdr:colOff>101600</xdr:colOff>
      <xdr:row>80</xdr:row>
      <xdr:rowOff>14605</xdr:rowOff>
    </xdr:to>
    <xdr:sp macro="" textlink="">
      <xdr:nvSpPr>
        <xdr:cNvPr id="497" name="楕円 496"/>
        <xdr:cNvSpPr/>
      </xdr:nvSpPr>
      <xdr:spPr>
        <a:xfrm>
          <a:off x="15430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106697</xdr:rowOff>
    </xdr:from>
    <xdr:ext cx="405111" cy="259045"/>
    <xdr:sp macro="" textlink="">
      <xdr:nvSpPr>
        <xdr:cNvPr id="498"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499"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31132</xdr:rowOff>
    </xdr:from>
    <xdr:ext cx="405111" cy="259045"/>
    <xdr:sp macro="" textlink="">
      <xdr:nvSpPr>
        <xdr:cNvPr id="500" name="n_1mainValue【児童館】&#10;有形固定資産減価償却率"/>
        <xdr:cNvSpPr txBox="1"/>
      </xdr:nvSpPr>
      <xdr:spPr>
        <a:xfrm>
          <a:off x="15266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9" name="テキスト ボックス 5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0" name="直線コネクタ 5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1" name="直線コネクタ 5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2" name="テキスト ボックス 5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3" name="直線コネクタ 5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4" name="テキスト ボックス 5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5" name="直線コネクタ 5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6" name="テキスト ボックス 5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7" name="直線コネクタ 5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8" name="テキスト ボックス 5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9" name="直線コネクタ 5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0" name="テキスト ボックス 5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24" name="直線コネクタ 523"/>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2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26" name="直線コネクタ 52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27"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28" name="直線コネクタ 527"/>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29"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30" name="フローチャート: 判断 529"/>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31" name="フローチャート: 判断 530"/>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32" name="フローチャート: 判断 531"/>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3" name="テキスト ボックス 5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4" name="テキスト ボックス 5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5" name="テキスト ボックス 5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6" name="テキスト ボックス 5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7" name="テキスト ボックス 5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38" name="楕円 537"/>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3827</xdr:rowOff>
    </xdr:from>
    <xdr:ext cx="469744" cy="259045"/>
    <xdr:sp macro="" textlink="">
      <xdr:nvSpPr>
        <xdr:cNvPr id="539"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40"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162577</xdr:rowOff>
    </xdr:from>
    <xdr:ext cx="469744" cy="259045"/>
    <xdr:sp macro="" textlink="">
      <xdr:nvSpPr>
        <xdr:cNvPr id="541" name="n_1mainValue【児童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2" name="テキスト ボックス 5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4" name="テキスト ボックス 5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2" name="テキスト ボックス 5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566" name="直線コネクタ 565"/>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567"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568" name="直線コネクタ 567"/>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571"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72" name="フローチャート: 判断 571"/>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573" name="フローチャート: 判断 572"/>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74" name="フローチャート: 判断 573"/>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580" name="楕円 579"/>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74313</xdr:rowOff>
    </xdr:from>
    <xdr:ext cx="405111" cy="259045"/>
    <xdr:sp macro="" textlink="">
      <xdr:nvSpPr>
        <xdr:cNvPr id="581"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582"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583" name="n_1mainValue【公民館】&#10;有形固定資産減価償却率"/>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07" name="直線コネクタ 606"/>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08"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09" name="直線コネクタ 608"/>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10"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11" name="直線コネクタ 610"/>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12"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13" name="フローチャート: 判断 61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14" name="フローチャート: 判断 613"/>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621" name="楕円 620"/>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622"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3"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624"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減価</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償却率が高くなっている施設は、学校施設、公営住宅、児童館、公民館であり、特に低くなっている施設は認定こども園・幼稚園・保育所である。学校施設に関しては平成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年度から小学校・中学校の耐震化を行うなど、老朽化対策に取り組んできた。また公営住宅については「東大阪市公営住宅等長寿命化計画」を平成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したところであり、同計画に基づいて老朽化した公営住宅の集約と新しい公営住宅の建設を進めている。児童館や公民館についても建築されてから年月が経っているものが多いため、地域との調整を行いながら、利用率や老朽化の状態などを見極めながら順次整備を行っていく予定である。認定こども園・幼稚園・保育所については、老朽化や在園児数の減少が見られた幼稚園・保育所を統合し、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年に公立こども園を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園開設し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、続いて平成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園が、令和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年にはもう</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園が開設することになっている。これ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に伴い、有形固定資産減価償却率や一人当たり面積が減少している。今後も市内施設については老朽化対策と複合化の観点から維持管理に取り組んでいく必要がある。</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なお、平成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31</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491,939
474,549
61.78
201,299,196
199,148,850
2,004,579
107,081,810
190,510,688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113047</xdr:rowOff>
    </xdr:from>
    <xdr:ext cx="405111" cy="259045"/>
    <xdr:sp macro="" textlink="">
      <xdr:nvSpPr>
        <xdr:cNvPr id="65"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34925</xdr:rowOff>
    </xdr:from>
    <xdr:to>
      <xdr:col>20</xdr:col>
      <xdr:colOff>38100</xdr:colOff>
      <xdr:row>36</xdr:row>
      <xdr:rowOff>136525</xdr:rowOff>
    </xdr:to>
    <xdr:sp macro="" textlink="">
      <xdr:nvSpPr>
        <xdr:cNvPr id="71" name="楕円 70"/>
        <xdr:cNvSpPr/>
      </xdr:nvSpPr>
      <xdr:spPr>
        <a:xfrm>
          <a:off x="3746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153052</xdr:rowOff>
    </xdr:from>
    <xdr:ext cx="405111" cy="259045"/>
    <xdr:sp macro="" textlink="">
      <xdr:nvSpPr>
        <xdr:cNvPr id="72" name="n_1mainValue【図書館】&#10;有形固定資産減価償却率"/>
        <xdr:cNvSpPr txBox="1"/>
      </xdr:nvSpPr>
      <xdr:spPr>
        <a:xfrm>
          <a:off x="35820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98" name="直線コネクタ 97"/>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99"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1"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2" name="直線コネクタ 101"/>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3"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4" name="フローチャート: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5" name="フローチャート: 判断 104"/>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61884</xdr:rowOff>
    </xdr:from>
    <xdr:ext cx="469744" cy="259045"/>
    <xdr:sp macro="" textlink="">
      <xdr:nvSpPr>
        <xdr:cNvPr id="106"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07" name="フローチャート: 判断 106"/>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08"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17235</xdr:rowOff>
    </xdr:from>
    <xdr:to>
      <xdr:col>50</xdr:col>
      <xdr:colOff>165100</xdr:colOff>
      <xdr:row>41</xdr:row>
      <xdr:rowOff>118835</xdr:rowOff>
    </xdr:to>
    <xdr:sp macro="" textlink="">
      <xdr:nvSpPr>
        <xdr:cNvPr id="114" name="楕円 113"/>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109962</xdr:rowOff>
    </xdr:from>
    <xdr:ext cx="469744" cy="259045"/>
    <xdr:sp macro="" textlink="">
      <xdr:nvSpPr>
        <xdr:cNvPr id="115" name="n_1main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38" name="直線コネクタ 137"/>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39"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0" name="直線コネクタ 139"/>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1"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2" name="直線コネクタ 141"/>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3"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44" name="フローチャート: 判断 143"/>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5" name="フローチャート: 判断 144"/>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46"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47" name="フローチャート: 判断 146"/>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148"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104648</xdr:rowOff>
    </xdr:from>
    <xdr:to>
      <xdr:col>20</xdr:col>
      <xdr:colOff>38100</xdr:colOff>
      <xdr:row>60</xdr:row>
      <xdr:rowOff>34798</xdr:rowOff>
    </xdr:to>
    <xdr:sp macro="" textlink="">
      <xdr:nvSpPr>
        <xdr:cNvPr id="154" name="楕円 153"/>
        <xdr:cNvSpPr/>
      </xdr:nvSpPr>
      <xdr:spPr>
        <a:xfrm>
          <a:off x="3746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51325</xdr:rowOff>
    </xdr:from>
    <xdr:ext cx="405111" cy="259045"/>
    <xdr:sp macro="" textlink="">
      <xdr:nvSpPr>
        <xdr:cNvPr id="155" name="n_1mainValue【体育館・プール】&#10;有形固定資産減価償却率"/>
        <xdr:cNvSpPr txBox="1"/>
      </xdr:nvSpPr>
      <xdr:spPr>
        <a:xfrm>
          <a:off x="3582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77" name="直線コネクタ 176"/>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0"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81" name="直線コネクタ 180"/>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82"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83" name="フローチャート: 判断 182"/>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84" name="フローチャート: 判断 183"/>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8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86" name="フローチャート: 判断 18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87"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141224</xdr:rowOff>
    </xdr:from>
    <xdr:to>
      <xdr:col>50</xdr:col>
      <xdr:colOff>165100</xdr:colOff>
      <xdr:row>63</xdr:row>
      <xdr:rowOff>71374</xdr:rowOff>
    </xdr:to>
    <xdr:sp macro="" textlink="">
      <xdr:nvSpPr>
        <xdr:cNvPr id="193" name="楕円 192"/>
        <xdr:cNvSpPr/>
      </xdr:nvSpPr>
      <xdr:spPr>
        <a:xfrm>
          <a:off x="9588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62501</xdr:rowOff>
    </xdr:from>
    <xdr:ext cx="469744" cy="259045"/>
    <xdr:sp macro="" textlink="">
      <xdr:nvSpPr>
        <xdr:cNvPr id="194" name="n_1mainValue【体育館・プール】&#10;一人当たり面積"/>
        <xdr:cNvSpPr txBox="1"/>
      </xdr:nvSpPr>
      <xdr:spPr>
        <a:xfrm>
          <a:off x="9391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17" name="直線コネクタ 216"/>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18"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19" name="直線コネクタ 218"/>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20"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21" name="直線コネクタ 220"/>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22"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23" name="フローチャート: 判断 222"/>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24" name="フローチャート: 判断 223"/>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100855</xdr:rowOff>
    </xdr:from>
    <xdr:ext cx="405111" cy="259045"/>
    <xdr:sp macro="" textlink="">
      <xdr:nvSpPr>
        <xdr:cNvPr id="225"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26" name="フローチャート: 判断 225"/>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121429</xdr:rowOff>
    </xdr:from>
    <xdr:ext cx="405111" cy="259045"/>
    <xdr:sp macro="" textlink="">
      <xdr:nvSpPr>
        <xdr:cNvPr id="227"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42163</xdr:rowOff>
    </xdr:from>
    <xdr:to>
      <xdr:col>20</xdr:col>
      <xdr:colOff>38100</xdr:colOff>
      <xdr:row>84</xdr:row>
      <xdr:rowOff>143763</xdr:rowOff>
    </xdr:to>
    <xdr:sp macro="" textlink="">
      <xdr:nvSpPr>
        <xdr:cNvPr id="233" name="楕円 232"/>
        <xdr:cNvSpPr/>
      </xdr:nvSpPr>
      <xdr:spPr>
        <a:xfrm>
          <a:off x="3746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134890</xdr:rowOff>
    </xdr:from>
    <xdr:ext cx="405111" cy="259045"/>
    <xdr:sp macro="" textlink="">
      <xdr:nvSpPr>
        <xdr:cNvPr id="234" name="n_1mainValue【福祉施設】&#10;有形固定資産減価償却率"/>
        <xdr:cNvSpPr txBox="1"/>
      </xdr:nvSpPr>
      <xdr:spPr>
        <a:xfrm>
          <a:off x="35820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58" name="直線コネクタ 25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5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60" name="直線コネクタ 25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6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2" name="直線コネクタ 26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6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64" name="フローチャート: 判断 26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65" name="フローチャート: 判断 26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48277</xdr:rowOff>
    </xdr:from>
    <xdr:ext cx="469744" cy="259045"/>
    <xdr:sp macro="" textlink="">
      <xdr:nvSpPr>
        <xdr:cNvPr id="266"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67" name="フローチャート: 判断 266"/>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68"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38100</xdr:rowOff>
    </xdr:from>
    <xdr:to>
      <xdr:col>50</xdr:col>
      <xdr:colOff>165100</xdr:colOff>
      <xdr:row>82</xdr:row>
      <xdr:rowOff>139700</xdr:rowOff>
    </xdr:to>
    <xdr:sp macro="" textlink="">
      <xdr:nvSpPr>
        <xdr:cNvPr id="274" name="楕円 273"/>
        <xdr:cNvSpPr/>
      </xdr:nvSpPr>
      <xdr:spPr>
        <a:xfrm>
          <a:off x="9588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156227</xdr:rowOff>
    </xdr:from>
    <xdr:ext cx="469744" cy="259045"/>
    <xdr:sp macro="" textlink="">
      <xdr:nvSpPr>
        <xdr:cNvPr id="275" name="n_1mainValue【福祉施設】&#10;一人当たり面積"/>
        <xdr:cNvSpPr txBox="1"/>
      </xdr:nvSpPr>
      <xdr:spPr>
        <a:xfrm>
          <a:off x="9391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6" name="テキスト ボックス 28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8" name="テキスト ボックス 2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6" name="テキスト ボックス 29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00" name="直線コネクタ 299"/>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01"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02" name="直線コネクタ 301"/>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05"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06" name="フローチャート: 判断 305"/>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07" name="フローチャート: 判断 306"/>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25416</xdr:rowOff>
    </xdr:from>
    <xdr:ext cx="405111" cy="259045"/>
    <xdr:sp macro="" textlink="">
      <xdr:nvSpPr>
        <xdr:cNvPr id="308"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309" name="フローチャート: 判断 308"/>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120666</xdr:rowOff>
    </xdr:from>
    <xdr:ext cx="405111" cy="259045"/>
    <xdr:sp macro="" textlink="">
      <xdr:nvSpPr>
        <xdr:cNvPr id="310"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316" name="楕円 315"/>
        <xdr:cNvSpPr/>
      </xdr:nvSpPr>
      <xdr:spPr>
        <a:xfrm>
          <a:off x="3746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110507</xdr:rowOff>
    </xdr:from>
    <xdr:ext cx="405111" cy="259045"/>
    <xdr:sp macro="" textlink="">
      <xdr:nvSpPr>
        <xdr:cNvPr id="317" name="n_1mainValue【市民会館】&#10;有形固定資産減価償却率"/>
        <xdr:cNvSpPr txBox="1"/>
      </xdr:nvSpPr>
      <xdr:spPr>
        <a:xfrm>
          <a:off x="3582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41" name="直線コネクタ 340"/>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2"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3" name="直線コネクタ 342"/>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44"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45" name="直線コネクタ 344"/>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46"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47" name="フローチャート: 判断 346"/>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48" name="フローチャート: 判断 347"/>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6366</xdr:rowOff>
    </xdr:from>
    <xdr:ext cx="469744" cy="259045"/>
    <xdr:sp macro="" textlink="">
      <xdr:nvSpPr>
        <xdr:cNvPr id="349"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50" name="フローチャート: 判断 34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21607</xdr:rowOff>
    </xdr:from>
    <xdr:ext cx="469744" cy="259045"/>
    <xdr:sp macro="" textlink="">
      <xdr:nvSpPr>
        <xdr:cNvPr id="35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357" name="楕円 356"/>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19066</xdr:rowOff>
    </xdr:from>
    <xdr:ext cx="469744" cy="259045"/>
    <xdr:sp macro="" textlink="">
      <xdr:nvSpPr>
        <xdr:cNvPr id="358" name="n_1mainValue【市民会館】&#10;一人当たり面積"/>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1" name="テキスト ボックス 3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9" name="テキスト ボックス 3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383" name="直線コネクタ 382"/>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8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85" name="直線コネクタ 38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386"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387" name="直線コネクタ 386"/>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388"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89" name="フローチャート: 判断 388"/>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90" name="フローチャート: 判断 38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39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392" name="フローチャート: 判断 391"/>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393"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399" name="楕円 398"/>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146702</xdr:rowOff>
    </xdr:from>
    <xdr:ext cx="405111" cy="259045"/>
    <xdr:sp macro="" textlink="">
      <xdr:nvSpPr>
        <xdr:cNvPr id="400" name="n_1mainValue【一般廃棄物処理施設】&#10;有形固定資産減価償却率"/>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4" name="テキスト ボックス 4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6" name="テキスト ボックス 4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18" name="テキスト ボックス 4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24" name="直線コネクタ 423"/>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25"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26" name="直線コネクタ 425"/>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27"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28" name="直線コネクタ 427"/>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29"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30" name="フローチャート: 判断 429"/>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31" name="フローチャート: 判断 430"/>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26954</xdr:rowOff>
    </xdr:from>
    <xdr:ext cx="534377" cy="259045"/>
    <xdr:sp macro="" textlink="">
      <xdr:nvSpPr>
        <xdr:cNvPr id="432"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33" name="フローチャート: 判断 432"/>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34"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24232</xdr:rowOff>
    </xdr:from>
    <xdr:to>
      <xdr:col>112</xdr:col>
      <xdr:colOff>38100</xdr:colOff>
      <xdr:row>40</xdr:row>
      <xdr:rowOff>125832</xdr:rowOff>
    </xdr:to>
    <xdr:sp macro="" textlink="">
      <xdr:nvSpPr>
        <xdr:cNvPr id="440" name="楕円 439"/>
        <xdr:cNvSpPr/>
      </xdr:nvSpPr>
      <xdr:spPr>
        <a:xfrm>
          <a:off x="21272500" y="68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116959</xdr:rowOff>
    </xdr:from>
    <xdr:ext cx="534377" cy="259045"/>
    <xdr:sp macro="" textlink="">
      <xdr:nvSpPr>
        <xdr:cNvPr id="441" name="n_1mainValue【一般廃棄物処理施設】&#10;一人当たり有形固定資産（償却資産）額"/>
        <xdr:cNvSpPr txBox="1"/>
      </xdr:nvSpPr>
      <xdr:spPr>
        <a:xfrm>
          <a:off x="21043411" y="69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4" name="テキスト ボックス 45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4" name="テキスト ボックス 46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68" name="直線コネクタ 46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6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70" name="直線コネクタ 46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7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72" name="直線コネクタ 47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7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74" name="フローチャート: 判断 47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75" name="フローチャート: 判断 47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6004</xdr:rowOff>
    </xdr:from>
    <xdr:ext cx="405111" cy="259045"/>
    <xdr:sp macro="" textlink="">
      <xdr:nvSpPr>
        <xdr:cNvPr id="47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477" name="フローチャート: 判断 476"/>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478"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484" name="楕円 483"/>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170197</xdr:rowOff>
    </xdr:from>
    <xdr:ext cx="405111" cy="259045"/>
    <xdr:sp macro="" textlink="">
      <xdr:nvSpPr>
        <xdr:cNvPr id="485" name="n_1mainValue【保健センター・保健所】&#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6" name="直線コネクタ 4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7" name="テキスト ボックス 4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8" name="直線コネクタ 4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9" name="テキスト ボックス 4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2" name="直線コネクタ 5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3" name="テキスト ボックス 5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4" name="直線コネクタ 5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5" name="テキスト ボックス 5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09" name="直線コネクタ 50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1" name="直線コネクタ 51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1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13" name="直線コネクタ 51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14"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15" name="フローチャート: 判断 51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16" name="フローチャート: 判断 515"/>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29227</xdr:rowOff>
    </xdr:from>
    <xdr:ext cx="469744" cy="259045"/>
    <xdr:sp macro="" textlink="">
      <xdr:nvSpPr>
        <xdr:cNvPr id="517"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18" name="フローチャート: 判断 517"/>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19"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525" name="楕円 524"/>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118127</xdr:rowOff>
    </xdr:from>
    <xdr:ext cx="469744" cy="259045"/>
    <xdr:sp macro="" textlink="">
      <xdr:nvSpPr>
        <xdr:cNvPr id="526"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7" name="テキスト ボックス 5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8" name="直線コネクタ 5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9" name="テキスト ボックス 5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0" name="直線コネクタ 5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1" name="テキスト ボックス 5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2" name="直線コネクタ 5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3" name="テキスト ボックス 5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4" name="直線コネクタ 5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5" name="テキスト ボックス 5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49" name="直線コネクタ 548"/>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50"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51" name="直線コネクタ 550"/>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52"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53" name="直線コネクタ 552"/>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54"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55" name="フローチャート: 判断 554"/>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56" name="フローチャート: 判断 555"/>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557"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58" name="フローチャート: 判断 557"/>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5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106172</xdr:rowOff>
    </xdr:from>
    <xdr:to>
      <xdr:col>81</xdr:col>
      <xdr:colOff>101600</xdr:colOff>
      <xdr:row>83</xdr:row>
      <xdr:rowOff>36322</xdr:rowOff>
    </xdr:to>
    <xdr:sp macro="" textlink="">
      <xdr:nvSpPr>
        <xdr:cNvPr id="565" name="楕円 564"/>
        <xdr:cNvSpPr/>
      </xdr:nvSpPr>
      <xdr:spPr>
        <a:xfrm>
          <a:off x="1543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27449</xdr:rowOff>
    </xdr:from>
    <xdr:ext cx="405111" cy="259045"/>
    <xdr:sp macro="" textlink="">
      <xdr:nvSpPr>
        <xdr:cNvPr id="566" name="n_1mainValue【消防施設】&#10;有形固定資産減価償却率"/>
        <xdr:cNvSpPr txBox="1"/>
      </xdr:nvSpPr>
      <xdr:spPr>
        <a:xfrm>
          <a:off x="152660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7" name="直線コネクタ 5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8" name="テキスト ボックス 5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9" name="直線コネクタ 5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0" name="テキスト ボックス 5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1" name="直線コネクタ 5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2" name="テキスト ボックス 5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3" name="直線コネクタ 5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4" name="テキスト ボックス 5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5" name="直線コネクタ 5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6" name="テキスト ボックス 5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7" name="直線コネクタ 5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8" name="テキスト ボックス 5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92" name="直線コネクタ 591"/>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93"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94" name="直線コネクタ 593"/>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95"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96" name="直線コネクタ 59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597"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598" name="フローチャート: 判断 597"/>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99" name="フローチャート: 判断 598"/>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170741</xdr:rowOff>
    </xdr:from>
    <xdr:ext cx="469744" cy="259045"/>
    <xdr:sp macro="" textlink="">
      <xdr:nvSpPr>
        <xdr:cNvPr id="60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01" name="フローチャート: 判断 600"/>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02"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608" name="楕円 607"/>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71863</xdr:rowOff>
    </xdr:from>
    <xdr:ext cx="469744" cy="259045"/>
    <xdr:sp macro="" textlink="">
      <xdr:nvSpPr>
        <xdr:cNvPr id="609" name="n_1mainValue【消防施設】&#10;一人当たり面積"/>
        <xdr:cNvSpPr txBox="1"/>
      </xdr:nvSpPr>
      <xdr:spPr>
        <a:xfrm>
          <a:off x="21075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0" name="テキスト ボックス 6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2" name="テキスト ボックス 6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0" name="テキスト ボックス 6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34" name="直線コネクタ 633"/>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3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36" name="直線コネクタ 63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37"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38" name="直線コネクタ 637"/>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39"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40" name="フローチャート: 判断 639"/>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41" name="フローチャート: 判断 640"/>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105427</xdr:rowOff>
    </xdr:from>
    <xdr:ext cx="405111" cy="259045"/>
    <xdr:sp macro="" textlink="">
      <xdr:nvSpPr>
        <xdr:cNvPr id="642"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43" name="フローチャート: 判断 642"/>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82566</xdr:rowOff>
    </xdr:from>
    <xdr:ext cx="405111" cy="259045"/>
    <xdr:sp macro="" textlink="">
      <xdr:nvSpPr>
        <xdr:cNvPr id="644"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650" name="楕円 649"/>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114316</xdr:rowOff>
    </xdr:from>
    <xdr:ext cx="405111" cy="259045"/>
    <xdr:sp macro="" textlink="">
      <xdr:nvSpPr>
        <xdr:cNvPr id="651" name="n_1mainValue【庁舎】&#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73" name="直線コネクタ 67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7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75" name="直線コネクタ 67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7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77" name="直線コネクタ 67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7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79" name="フローチャート: 判断 67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80" name="フローチャート: 判断 67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6114</xdr:rowOff>
    </xdr:from>
    <xdr:ext cx="469744" cy="259045"/>
    <xdr:sp macro="" textlink="">
      <xdr:nvSpPr>
        <xdr:cNvPr id="681"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682" name="フローチャート: 判断 681"/>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683"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73406</xdr:rowOff>
    </xdr:from>
    <xdr:to>
      <xdr:col>112</xdr:col>
      <xdr:colOff>38100</xdr:colOff>
      <xdr:row>104</xdr:row>
      <xdr:rowOff>3556</xdr:rowOff>
    </xdr:to>
    <xdr:sp macro="" textlink="">
      <xdr:nvSpPr>
        <xdr:cNvPr id="689" name="楕円 688"/>
        <xdr:cNvSpPr/>
      </xdr:nvSpPr>
      <xdr:spPr>
        <a:xfrm>
          <a:off x="2127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20083</xdr:rowOff>
    </xdr:from>
    <xdr:ext cx="469744" cy="259045"/>
    <xdr:sp macro="" textlink="">
      <xdr:nvSpPr>
        <xdr:cNvPr id="690" name="n_1mainValue【庁舎】&#10;一人当たり面積"/>
        <xdr:cNvSpPr txBox="1"/>
      </xdr:nvSpPr>
      <xdr:spPr>
        <a:xfrm>
          <a:off x="210757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ほとんどの類型において、有形固定資産減価償却率は類似団体内平均値を下回っているものの、図書館、保健センター・保健所については、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年代に多くの施設が建設されていることから、耐用年数を経過しつつあるためである。ただしいずれの施設も、平成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年度に策定した保全計画（長期修繕計画）に基づいて、順次耐震改修をはじめとした修繕を行っていく予定であり、今後も適切な維持管理を進めていきたい。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491,939
474,549
61.78
201,299,196
199,148,850
2,004,579
107,081,810
190,510,688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概ね横ばいベースで推移しているところである。類似団体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均値と比較すると、やや下回っている状況にあり、社会保障関係経費の割合が大きいことが要因といえる。今後もなお厳しい状況が見込まれることから、着実に行財政改革の取り組みを進め、改善を図っ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後期高齢者医療特別会計への繰出金などの経常的な経費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いる一方、</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市税や交付金などの経常的な収入も増加しているため、全体として前年度より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95.0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平均値</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92.2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％と比較しても依然高水準にあり、硬直化した財政状況にあるといえる。今後も引き続き事務事業の見直し等により歳出の抑制を図るとともに、歳入の確保に努め、一層の改善を図る。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138176</xdr:rowOff>
    </xdr:to>
    <xdr:cxnSp macro="">
      <xdr:nvCxnSpPr>
        <xdr:cNvPr id="130" name="直線コネクタ 129"/>
        <xdr:cNvCxnSpPr/>
      </xdr:nvCxnSpPr>
      <xdr:spPr>
        <a:xfrm flipV="1">
          <a:off x="4114800" y="112776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138176</xdr:rowOff>
    </xdr:to>
    <xdr:cxnSp macro="">
      <xdr:nvCxnSpPr>
        <xdr:cNvPr id="133" name="直線コネクタ 132"/>
        <xdr:cNvCxnSpPr/>
      </xdr:nvCxnSpPr>
      <xdr:spPr>
        <a:xfrm>
          <a:off x="3225800" y="111714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147828</xdr:rowOff>
    </xdr:to>
    <xdr:cxnSp macro="">
      <xdr:nvCxnSpPr>
        <xdr:cNvPr id="136" name="直線コネクタ 135"/>
        <xdr:cNvCxnSpPr/>
      </xdr:nvCxnSpPr>
      <xdr:spPr>
        <a:xfrm flipV="1">
          <a:off x="2336800" y="11171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147828</xdr:rowOff>
    </xdr:to>
    <xdr:cxnSp macro="">
      <xdr:nvCxnSpPr>
        <xdr:cNvPr id="139" name="直線コネクタ 138"/>
        <xdr:cNvCxnSpPr/>
      </xdr:nvCxnSpPr>
      <xdr:spPr>
        <a:xfrm>
          <a:off x="1447800" y="112534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1" name="楕円 150"/>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2" name="テキスト ボックス 151"/>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3" name="楕円 152"/>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4" name="テキスト ボックス 153"/>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5" name="楕円 154"/>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6" name="テキスト ボックス 155"/>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7" name="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職員適正化計画や集中改革プランの実行に加え、職員の削減後も安易にアルバイトの雇用や委託に頼ることなく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創意工夫によ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業務効率の向上を図った結果、</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前年度比として微減したものの、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類似団体内順位でも上位の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87,943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円となった。今後も民間で実施可能な事業については委託化を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すす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めるなど、平成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年度から始まった東大阪行財政改革プラン</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を着実に実行し、引き続きコストの縮減を図っていく方針である。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13864</xdr:rowOff>
    </xdr:from>
    <xdr:to>
      <xdr:col>23</xdr:col>
      <xdr:colOff>133350</xdr:colOff>
      <xdr:row>82</xdr:row>
      <xdr:rowOff>15602</xdr:rowOff>
    </xdr:to>
    <xdr:cxnSp macro="">
      <xdr:nvCxnSpPr>
        <xdr:cNvPr id="191" name="直線コネクタ 190"/>
        <xdr:cNvCxnSpPr/>
      </xdr:nvCxnSpPr>
      <xdr:spPr>
        <a:xfrm flipV="1">
          <a:off x="4114800" y="1407276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15602</xdr:rowOff>
    </xdr:from>
    <xdr:to>
      <xdr:col>19</xdr:col>
      <xdr:colOff>133350</xdr:colOff>
      <xdr:row>82</xdr:row>
      <xdr:rowOff>26581</xdr:rowOff>
    </xdr:to>
    <xdr:cxnSp macro="">
      <xdr:nvCxnSpPr>
        <xdr:cNvPr id="194" name="直線コネクタ 193"/>
        <xdr:cNvCxnSpPr/>
      </xdr:nvCxnSpPr>
      <xdr:spPr>
        <a:xfrm flipV="1">
          <a:off x="3225800" y="14074502"/>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7060</xdr:rowOff>
    </xdr:from>
    <xdr:to>
      <xdr:col>15</xdr:col>
      <xdr:colOff>82550</xdr:colOff>
      <xdr:row>82</xdr:row>
      <xdr:rowOff>26581</xdr:rowOff>
    </xdr:to>
    <xdr:cxnSp macro="">
      <xdr:nvCxnSpPr>
        <xdr:cNvPr id="197" name="直線コネクタ 196"/>
        <xdr:cNvCxnSpPr/>
      </xdr:nvCxnSpPr>
      <xdr:spPr>
        <a:xfrm>
          <a:off x="2336800" y="14065960"/>
          <a:ext cx="8890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80904</xdr:rowOff>
    </xdr:from>
    <xdr:to>
      <xdr:col>11</xdr:col>
      <xdr:colOff>31750</xdr:colOff>
      <xdr:row>82</xdr:row>
      <xdr:rowOff>7060</xdr:rowOff>
    </xdr:to>
    <xdr:cxnSp macro="">
      <xdr:nvCxnSpPr>
        <xdr:cNvPr id="200" name="直線コネクタ 199"/>
        <xdr:cNvCxnSpPr/>
      </xdr:nvCxnSpPr>
      <xdr:spPr>
        <a:xfrm>
          <a:off x="1447800" y="13968354"/>
          <a:ext cx="889000" cy="9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134514</xdr:rowOff>
    </xdr:from>
    <xdr:to>
      <xdr:col>23</xdr:col>
      <xdr:colOff>184150</xdr:colOff>
      <xdr:row>82</xdr:row>
      <xdr:rowOff>64664</xdr:rowOff>
    </xdr:to>
    <xdr:sp macro="" textlink="">
      <xdr:nvSpPr>
        <xdr:cNvPr id="210" name="楕円 209"/>
        <xdr:cNvSpPr/>
      </xdr:nvSpPr>
      <xdr:spPr>
        <a:xfrm>
          <a:off x="4902200" y="140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55791</xdr:rowOff>
    </xdr:from>
    <xdr:ext cx="762000" cy="259045"/>
    <xdr:sp macro="" textlink="">
      <xdr:nvSpPr>
        <xdr:cNvPr id="211" name="人件費・物件費等の状況該当値テキスト"/>
        <xdr:cNvSpPr txBox="1"/>
      </xdr:nvSpPr>
      <xdr:spPr>
        <a:xfrm>
          <a:off x="5041900" y="1394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136252</xdr:rowOff>
    </xdr:from>
    <xdr:to>
      <xdr:col>19</xdr:col>
      <xdr:colOff>184150</xdr:colOff>
      <xdr:row>82</xdr:row>
      <xdr:rowOff>66402</xdr:rowOff>
    </xdr:to>
    <xdr:sp macro="" textlink="">
      <xdr:nvSpPr>
        <xdr:cNvPr id="212" name="楕円 211"/>
        <xdr:cNvSpPr/>
      </xdr:nvSpPr>
      <xdr:spPr>
        <a:xfrm>
          <a:off x="4064000" y="140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76579</xdr:rowOff>
    </xdr:from>
    <xdr:ext cx="736600" cy="259045"/>
    <xdr:sp macro="" textlink="">
      <xdr:nvSpPr>
        <xdr:cNvPr id="213" name="テキスト ボックス 212"/>
        <xdr:cNvSpPr txBox="1"/>
      </xdr:nvSpPr>
      <xdr:spPr>
        <a:xfrm>
          <a:off x="3733800" y="13792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147231</xdr:rowOff>
    </xdr:from>
    <xdr:to>
      <xdr:col>15</xdr:col>
      <xdr:colOff>133350</xdr:colOff>
      <xdr:row>82</xdr:row>
      <xdr:rowOff>77381</xdr:rowOff>
    </xdr:to>
    <xdr:sp macro="" textlink="">
      <xdr:nvSpPr>
        <xdr:cNvPr id="214" name="楕円 213"/>
        <xdr:cNvSpPr/>
      </xdr:nvSpPr>
      <xdr:spPr>
        <a:xfrm>
          <a:off x="3175000" y="140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87558</xdr:rowOff>
    </xdr:from>
    <xdr:ext cx="762000" cy="259045"/>
    <xdr:sp macro="" textlink="">
      <xdr:nvSpPr>
        <xdr:cNvPr id="215" name="テキスト ボックス 214"/>
        <xdr:cNvSpPr txBox="1"/>
      </xdr:nvSpPr>
      <xdr:spPr>
        <a:xfrm>
          <a:off x="2844800" y="1380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127710</xdr:rowOff>
    </xdr:from>
    <xdr:to>
      <xdr:col>11</xdr:col>
      <xdr:colOff>82550</xdr:colOff>
      <xdr:row>82</xdr:row>
      <xdr:rowOff>57860</xdr:rowOff>
    </xdr:to>
    <xdr:sp macro="" textlink="">
      <xdr:nvSpPr>
        <xdr:cNvPr id="216" name="楕円 215"/>
        <xdr:cNvSpPr/>
      </xdr:nvSpPr>
      <xdr:spPr>
        <a:xfrm>
          <a:off x="2286000" y="1401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68037</xdr:rowOff>
    </xdr:from>
    <xdr:ext cx="762000" cy="259045"/>
    <xdr:sp macro="" textlink="">
      <xdr:nvSpPr>
        <xdr:cNvPr id="217" name="テキスト ボックス 216"/>
        <xdr:cNvSpPr txBox="1"/>
      </xdr:nvSpPr>
      <xdr:spPr>
        <a:xfrm>
          <a:off x="1955800" y="1378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30104</xdr:rowOff>
    </xdr:from>
    <xdr:to>
      <xdr:col>7</xdr:col>
      <xdr:colOff>31750</xdr:colOff>
      <xdr:row>81</xdr:row>
      <xdr:rowOff>131704</xdr:rowOff>
    </xdr:to>
    <xdr:sp macro="" textlink="">
      <xdr:nvSpPr>
        <xdr:cNvPr id="218" name="楕円 217"/>
        <xdr:cNvSpPr/>
      </xdr:nvSpPr>
      <xdr:spPr>
        <a:xfrm>
          <a:off x="1397000" y="139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141881</xdr:rowOff>
    </xdr:from>
    <xdr:ext cx="762000" cy="259045"/>
    <xdr:sp macro="" textlink="">
      <xdr:nvSpPr>
        <xdr:cNvPr id="219" name="テキスト ボックス 218"/>
        <xdr:cNvSpPr txBox="1"/>
      </xdr:nvSpPr>
      <xdr:spPr>
        <a:xfrm>
          <a:off x="1066800" y="136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給与水準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月末時点では平成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年度調査結果が未公表であるため、平成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年度の数値については前年度の数値を引用している。</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全職員に対する経験年数の多い職員の比率が高くなってきていることや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年度には給与制度の総合的見直しと併せて独自の給料表の見直しを行った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ことにより、ラスパイレス指数は高くなる傾向にある。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諸手当において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年度に特殊勤務手当の抜本的な見直し、平成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年度に持家に係る住居手当の廃止など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適正化に向けた取組みを行って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いる。また、平成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年度にも国の取扱いに準拠する給与制度への見直しを予定しており、今後も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給与の適正化に努めたい。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5" name="直線コネクタ 254"/>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86</xdr:row>
      <xdr:rowOff>170543</xdr:rowOff>
    </xdr:to>
    <xdr:cxnSp macro="">
      <xdr:nvCxnSpPr>
        <xdr:cNvPr id="258" name="直線コネクタ 257"/>
        <xdr:cNvCxnSpPr/>
      </xdr:nvCxnSpPr>
      <xdr:spPr>
        <a:xfrm flipV="1">
          <a:off x="15290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170543</xdr:rowOff>
    </xdr:to>
    <xdr:cxnSp macro="">
      <xdr:nvCxnSpPr>
        <xdr:cNvPr id="261" name="直線コネクタ 260"/>
        <xdr:cNvCxnSpPr/>
      </xdr:nvCxnSpPr>
      <xdr:spPr>
        <a:xfrm>
          <a:off x="14401800" y="147773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32657</xdr:rowOff>
    </xdr:to>
    <xdr:cxnSp macro="">
      <xdr:nvCxnSpPr>
        <xdr:cNvPr id="264" name="直線コネクタ 263"/>
        <xdr:cNvCxnSpPr/>
      </xdr:nvCxnSpPr>
      <xdr:spPr>
        <a:xfrm>
          <a:off x="13512800" y="1460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定員管理の状況については、平成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月末時点では平成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年度調査結果が未公表であるため、平成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年度の数値については前年度の数値を引用している。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これまで実施してきた「職員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人削減計画」や「職員数適正化計画」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の実施など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適正な</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定員管理に努めたい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64135</xdr:rowOff>
    </xdr:from>
    <xdr:to>
      <xdr:col>81</xdr:col>
      <xdr:colOff>44450</xdr:colOff>
      <xdr:row>59</xdr:row>
      <xdr:rowOff>72179</xdr:rowOff>
    </xdr:to>
    <xdr:cxnSp macro="">
      <xdr:nvCxnSpPr>
        <xdr:cNvPr id="318" name="直線コネクタ 317"/>
        <xdr:cNvCxnSpPr/>
      </xdr:nvCxnSpPr>
      <xdr:spPr>
        <a:xfrm>
          <a:off x="16179800" y="101796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64135</xdr:rowOff>
    </xdr:to>
    <xdr:cxnSp macro="">
      <xdr:nvCxnSpPr>
        <xdr:cNvPr id="321" name="直線コネクタ 320"/>
        <xdr:cNvCxnSpPr/>
      </xdr:nvCxnSpPr>
      <xdr:spPr>
        <a:xfrm>
          <a:off x="15290800" y="1015153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31962</xdr:rowOff>
    </xdr:from>
    <xdr:to>
      <xdr:col>72</xdr:col>
      <xdr:colOff>203200</xdr:colOff>
      <xdr:row>59</xdr:row>
      <xdr:rowOff>35983</xdr:rowOff>
    </xdr:to>
    <xdr:cxnSp macro="">
      <xdr:nvCxnSpPr>
        <xdr:cNvPr id="324" name="直線コネクタ 323"/>
        <xdr:cNvCxnSpPr/>
      </xdr:nvCxnSpPr>
      <xdr:spPr>
        <a:xfrm>
          <a:off x="14401800" y="101475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19896</xdr:rowOff>
    </xdr:from>
    <xdr:to>
      <xdr:col>68</xdr:col>
      <xdr:colOff>152400</xdr:colOff>
      <xdr:row>59</xdr:row>
      <xdr:rowOff>31962</xdr:rowOff>
    </xdr:to>
    <xdr:cxnSp macro="">
      <xdr:nvCxnSpPr>
        <xdr:cNvPr id="327" name="直線コネクタ 326"/>
        <xdr:cNvCxnSpPr/>
      </xdr:nvCxnSpPr>
      <xdr:spPr>
        <a:xfrm>
          <a:off x="13512800" y="101354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21379</xdr:rowOff>
    </xdr:from>
    <xdr:to>
      <xdr:col>81</xdr:col>
      <xdr:colOff>95250</xdr:colOff>
      <xdr:row>59</xdr:row>
      <xdr:rowOff>122979</xdr:rowOff>
    </xdr:to>
    <xdr:sp macro="" textlink="">
      <xdr:nvSpPr>
        <xdr:cNvPr id="337" name="楕円 336"/>
        <xdr:cNvSpPr/>
      </xdr:nvSpPr>
      <xdr:spPr>
        <a:xfrm>
          <a:off x="16967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37906</xdr:rowOff>
    </xdr:from>
    <xdr:ext cx="762000" cy="259045"/>
    <xdr:sp macro="" textlink="">
      <xdr:nvSpPr>
        <xdr:cNvPr id="338" name="定員管理の状況該当値テキスト"/>
        <xdr:cNvSpPr txBox="1"/>
      </xdr:nvSpPr>
      <xdr:spPr>
        <a:xfrm>
          <a:off x="17106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39" name="楕円 338"/>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40" name="テキスト ボックス 339"/>
        <xdr:cNvSpPr txBox="1"/>
      </xdr:nvSpPr>
      <xdr:spPr>
        <a:xfrm>
          <a:off x="15798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156633</xdr:rowOff>
    </xdr:from>
    <xdr:to>
      <xdr:col>73</xdr:col>
      <xdr:colOff>44450</xdr:colOff>
      <xdr:row>59</xdr:row>
      <xdr:rowOff>86783</xdr:rowOff>
    </xdr:to>
    <xdr:sp macro="" textlink="">
      <xdr:nvSpPr>
        <xdr:cNvPr id="341" name="楕円 340"/>
        <xdr:cNvSpPr/>
      </xdr:nvSpPr>
      <xdr:spPr>
        <a:xfrm>
          <a:off x="15240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96960</xdr:rowOff>
    </xdr:from>
    <xdr:ext cx="762000" cy="259045"/>
    <xdr:sp macro="" textlink="">
      <xdr:nvSpPr>
        <xdr:cNvPr id="342" name="テキスト ボックス 341"/>
        <xdr:cNvSpPr txBox="1"/>
      </xdr:nvSpPr>
      <xdr:spPr>
        <a:xfrm>
          <a:off x="14909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152612</xdr:rowOff>
    </xdr:from>
    <xdr:to>
      <xdr:col>68</xdr:col>
      <xdr:colOff>203200</xdr:colOff>
      <xdr:row>59</xdr:row>
      <xdr:rowOff>82762</xdr:rowOff>
    </xdr:to>
    <xdr:sp macro="" textlink="">
      <xdr:nvSpPr>
        <xdr:cNvPr id="343" name="楕円 342"/>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92939</xdr:rowOff>
    </xdr:from>
    <xdr:ext cx="762000" cy="259045"/>
    <xdr:sp macro="" textlink="">
      <xdr:nvSpPr>
        <xdr:cNvPr id="344" name="テキスト ボックス 343"/>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140546</xdr:rowOff>
    </xdr:from>
    <xdr:to>
      <xdr:col>64</xdr:col>
      <xdr:colOff>152400</xdr:colOff>
      <xdr:row>59</xdr:row>
      <xdr:rowOff>70696</xdr:rowOff>
    </xdr:to>
    <xdr:sp macro="" textlink="">
      <xdr:nvSpPr>
        <xdr:cNvPr id="345" name="楕円 344"/>
        <xdr:cNvSpPr/>
      </xdr:nvSpPr>
      <xdr:spPr>
        <a:xfrm>
          <a:off x="13462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80873</xdr:rowOff>
    </xdr:from>
    <xdr:ext cx="762000" cy="259045"/>
    <xdr:sp macro="" textlink="">
      <xdr:nvSpPr>
        <xdr:cNvPr id="346" name="テキスト ボックス 345"/>
        <xdr:cNvSpPr txBox="1"/>
      </xdr:nvSpPr>
      <xdr:spPr>
        <a:xfrm>
          <a:off x="13131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実質公債費比率について、平成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％改善した。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年度の償還が終了することで比率は減少傾向にある。なお、地方債にかかる公債費については年々増加しているが、その要因は国の地方交付税の代替である臨時財政対策債など基準財政需要額に算入されるものが多くを占めていることから、比率には影響を与え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28194</xdr:rowOff>
    </xdr:to>
    <xdr:cxnSp macro="">
      <xdr:nvCxnSpPr>
        <xdr:cNvPr id="378" name="直線コネクタ 377"/>
        <xdr:cNvCxnSpPr/>
      </xdr:nvCxnSpPr>
      <xdr:spPr>
        <a:xfrm flipV="1">
          <a:off x="16179800" y="66857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47498</xdr:rowOff>
    </xdr:to>
    <xdr:cxnSp macro="">
      <xdr:nvCxnSpPr>
        <xdr:cNvPr id="381" name="直線コネクタ 380"/>
        <xdr:cNvCxnSpPr/>
      </xdr:nvCxnSpPr>
      <xdr:spPr>
        <a:xfrm flipV="1">
          <a:off x="15290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86106</xdr:rowOff>
    </xdr:to>
    <xdr:cxnSp macro="">
      <xdr:nvCxnSpPr>
        <xdr:cNvPr id="384" name="直線コネクタ 383"/>
        <xdr:cNvCxnSpPr/>
      </xdr:nvCxnSpPr>
      <xdr:spPr>
        <a:xfrm flipV="1">
          <a:off x="14401800" y="673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144018</xdr:rowOff>
    </xdr:to>
    <xdr:cxnSp macro="">
      <xdr:nvCxnSpPr>
        <xdr:cNvPr id="387" name="直線コネクタ 386"/>
        <xdr:cNvCxnSpPr/>
      </xdr:nvCxnSpPr>
      <xdr:spPr>
        <a:xfrm flipV="1">
          <a:off x="13512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7" name="楕円 396"/>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8"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9" name="楕円 398"/>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0" name="テキスト ボックス 399"/>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1" name="楕円 400"/>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2" name="テキスト ボックス 401"/>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3" name="楕円 402"/>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4" name="テキスト ボックス 403"/>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5" name="楕円 404"/>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6" name="テキスト ボックス 405"/>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地方債残高は減少したものの、充当可能財源等も微減したため、将来負担比率は前年度から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と比べても健全な数値となっているが、今後も将来世代への負担が増加することのないよう健全な財政運営に努めたい。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38735</xdr:rowOff>
    </xdr:from>
    <xdr:to>
      <xdr:col>81</xdr:col>
      <xdr:colOff>44450</xdr:colOff>
      <xdr:row>14</xdr:row>
      <xdr:rowOff>40344</xdr:rowOff>
    </xdr:to>
    <xdr:cxnSp macro="">
      <xdr:nvCxnSpPr>
        <xdr:cNvPr id="440" name="直線コネクタ 439"/>
        <xdr:cNvCxnSpPr/>
      </xdr:nvCxnSpPr>
      <xdr:spPr>
        <a:xfrm>
          <a:off x="16179800" y="2439035"/>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161925</xdr:rowOff>
    </xdr:from>
    <xdr:to>
      <xdr:col>77</xdr:col>
      <xdr:colOff>44450</xdr:colOff>
      <xdr:row>14</xdr:row>
      <xdr:rowOff>38735</xdr:rowOff>
    </xdr:to>
    <xdr:cxnSp macro="">
      <xdr:nvCxnSpPr>
        <xdr:cNvPr id="443" name="直線コネクタ 442"/>
        <xdr:cNvCxnSpPr/>
      </xdr:nvCxnSpPr>
      <xdr:spPr>
        <a:xfrm>
          <a:off x="15290800" y="23907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161925</xdr:rowOff>
    </xdr:from>
    <xdr:to>
      <xdr:col>72</xdr:col>
      <xdr:colOff>203200</xdr:colOff>
      <xdr:row>14</xdr:row>
      <xdr:rowOff>11388</xdr:rowOff>
    </xdr:to>
    <xdr:cxnSp macro="">
      <xdr:nvCxnSpPr>
        <xdr:cNvPr id="446" name="直線コネクタ 445"/>
        <xdr:cNvCxnSpPr/>
      </xdr:nvCxnSpPr>
      <xdr:spPr>
        <a:xfrm flipV="1">
          <a:off x="14401800" y="239077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11388</xdr:rowOff>
    </xdr:from>
    <xdr:to>
      <xdr:col>68</xdr:col>
      <xdr:colOff>152400</xdr:colOff>
      <xdr:row>14</xdr:row>
      <xdr:rowOff>38735</xdr:rowOff>
    </xdr:to>
    <xdr:cxnSp macro="">
      <xdr:nvCxnSpPr>
        <xdr:cNvPr id="449" name="直線コネクタ 448"/>
        <xdr:cNvCxnSpPr/>
      </xdr:nvCxnSpPr>
      <xdr:spPr>
        <a:xfrm flipV="1">
          <a:off x="13512800" y="2411688"/>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160994</xdr:rowOff>
    </xdr:from>
    <xdr:to>
      <xdr:col>81</xdr:col>
      <xdr:colOff>95250</xdr:colOff>
      <xdr:row>14</xdr:row>
      <xdr:rowOff>91144</xdr:rowOff>
    </xdr:to>
    <xdr:sp macro="" textlink="">
      <xdr:nvSpPr>
        <xdr:cNvPr id="459" name="楕円 458"/>
        <xdr:cNvSpPr/>
      </xdr:nvSpPr>
      <xdr:spPr>
        <a:xfrm>
          <a:off x="169672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82271</xdr:rowOff>
    </xdr:from>
    <xdr:ext cx="762000" cy="259045"/>
    <xdr:sp macro="" textlink="">
      <xdr:nvSpPr>
        <xdr:cNvPr id="460" name="将来負担の状況該当値テキスト"/>
        <xdr:cNvSpPr txBox="1"/>
      </xdr:nvSpPr>
      <xdr:spPr>
        <a:xfrm>
          <a:off x="17106900" y="23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159385</xdr:rowOff>
    </xdr:from>
    <xdr:to>
      <xdr:col>77</xdr:col>
      <xdr:colOff>95250</xdr:colOff>
      <xdr:row>14</xdr:row>
      <xdr:rowOff>89535</xdr:rowOff>
    </xdr:to>
    <xdr:sp macro="" textlink="">
      <xdr:nvSpPr>
        <xdr:cNvPr id="461" name="楕円 460"/>
        <xdr:cNvSpPr/>
      </xdr:nvSpPr>
      <xdr:spPr>
        <a:xfrm>
          <a:off x="16129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99712</xdr:rowOff>
    </xdr:from>
    <xdr:ext cx="736600" cy="259045"/>
    <xdr:sp macro="" textlink="">
      <xdr:nvSpPr>
        <xdr:cNvPr id="462" name="テキスト ボックス 461"/>
        <xdr:cNvSpPr txBox="1"/>
      </xdr:nvSpPr>
      <xdr:spPr>
        <a:xfrm>
          <a:off x="15798800" y="215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111125</xdr:rowOff>
    </xdr:from>
    <xdr:to>
      <xdr:col>73</xdr:col>
      <xdr:colOff>44450</xdr:colOff>
      <xdr:row>14</xdr:row>
      <xdr:rowOff>41275</xdr:rowOff>
    </xdr:to>
    <xdr:sp macro="" textlink="">
      <xdr:nvSpPr>
        <xdr:cNvPr id="463" name="楕円 462"/>
        <xdr:cNvSpPr/>
      </xdr:nvSpPr>
      <xdr:spPr>
        <a:xfrm>
          <a:off x="15240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51452</xdr:rowOff>
    </xdr:from>
    <xdr:ext cx="762000" cy="259045"/>
    <xdr:sp macro="" textlink="">
      <xdr:nvSpPr>
        <xdr:cNvPr id="464" name="テキスト ボックス 463"/>
        <xdr:cNvSpPr txBox="1"/>
      </xdr:nvSpPr>
      <xdr:spPr>
        <a:xfrm>
          <a:off x="14909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132038</xdr:rowOff>
    </xdr:from>
    <xdr:to>
      <xdr:col>68</xdr:col>
      <xdr:colOff>203200</xdr:colOff>
      <xdr:row>14</xdr:row>
      <xdr:rowOff>62188</xdr:rowOff>
    </xdr:to>
    <xdr:sp macro="" textlink="">
      <xdr:nvSpPr>
        <xdr:cNvPr id="465" name="楕円 464"/>
        <xdr:cNvSpPr/>
      </xdr:nvSpPr>
      <xdr:spPr>
        <a:xfrm>
          <a:off x="14351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72365</xdr:rowOff>
    </xdr:from>
    <xdr:ext cx="762000" cy="259045"/>
    <xdr:sp macro="" textlink="">
      <xdr:nvSpPr>
        <xdr:cNvPr id="466" name="テキスト ボックス 465"/>
        <xdr:cNvSpPr txBox="1"/>
      </xdr:nvSpPr>
      <xdr:spPr>
        <a:xfrm>
          <a:off x="14020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159385</xdr:rowOff>
    </xdr:from>
    <xdr:to>
      <xdr:col>64</xdr:col>
      <xdr:colOff>152400</xdr:colOff>
      <xdr:row>14</xdr:row>
      <xdr:rowOff>89535</xdr:rowOff>
    </xdr:to>
    <xdr:sp macro="" textlink="">
      <xdr:nvSpPr>
        <xdr:cNvPr id="467" name="楕円 466"/>
        <xdr:cNvSpPr/>
      </xdr:nvSpPr>
      <xdr:spPr>
        <a:xfrm>
          <a:off x="13462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99712</xdr:rowOff>
    </xdr:from>
    <xdr:ext cx="762000" cy="259045"/>
    <xdr:sp macro="" textlink="">
      <xdr:nvSpPr>
        <xdr:cNvPr id="468" name="テキスト ボックス 467"/>
        <xdr:cNvSpPr txBox="1"/>
      </xdr:nvSpPr>
      <xdr:spPr>
        <a:xfrm>
          <a:off x="13131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491,939
474,549
61.78
201,299,196
199,148,850
2,004,579
107,081,810
190,510,688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職員数の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などによる人件費の総量抑制などで、人件費にかかる経常収支比率は前年度より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％となった。今後も民間でも実施可能な業務については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積極的に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委託化を進めるなど、一層の行財政改革に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より、人件費の抑制に努める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xdr:cNvCxnSpPr/>
      </xdr:nvCxnSpPr>
      <xdr:spPr>
        <a:xfrm flipV="1">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111760</xdr:rowOff>
    </xdr:to>
    <xdr:cxnSp macro="">
      <xdr:nvCxnSpPr>
        <xdr:cNvPr id="69" name="直線コネクタ 68"/>
        <xdr:cNvCxnSpPr/>
      </xdr:nvCxnSpPr>
      <xdr:spPr>
        <a:xfrm>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157480</xdr:rowOff>
    </xdr:to>
    <xdr:cxnSp macro="">
      <xdr:nvCxnSpPr>
        <xdr:cNvPr id="72" name="直線コネクタ 71"/>
        <xdr:cNvCxnSpPr/>
      </xdr:nvCxnSpPr>
      <xdr:spPr>
        <a:xfrm flipV="1">
          <a:off x="2209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157480</xdr:rowOff>
    </xdr:to>
    <xdr:cxnSp macro="">
      <xdr:nvCxnSpPr>
        <xdr:cNvPr id="75" name="直線コネクタ 74"/>
        <xdr:cNvCxnSpPr/>
      </xdr:nvCxnSpPr>
      <xdr:spPr>
        <a:xfrm>
          <a:off x="1320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物件費にかかる経常収支比率については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％となり、行革プランの着実な実行などにより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％を下回っている。今後も更なる事務事業の見直しを行い、経費の削減に取り組んでいく。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14</xdr:row>
      <xdr:rowOff>152400</xdr:rowOff>
    </xdr:to>
    <xdr:cxnSp macro="">
      <xdr:nvCxnSpPr>
        <xdr:cNvPr id="127" name="直線コネクタ 126"/>
        <xdr:cNvCxnSpPr/>
      </xdr:nvCxnSpPr>
      <xdr:spPr>
        <a:xfrm>
          <a:off x="15671800" y="2501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101600</xdr:rowOff>
    </xdr:to>
    <xdr:cxnSp macro="">
      <xdr:nvCxnSpPr>
        <xdr:cNvPr id="130" name="直線コネクタ 129"/>
        <xdr:cNvCxnSpPr/>
      </xdr:nvCxnSpPr>
      <xdr:spPr>
        <a:xfrm>
          <a:off x="14782800" y="246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88900</xdr:rowOff>
    </xdr:to>
    <xdr:cxnSp macro="">
      <xdr:nvCxnSpPr>
        <xdr:cNvPr id="133" name="直線コネクタ 132"/>
        <xdr:cNvCxnSpPr/>
      </xdr:nvCxnSpPr>
      <xdr:spPr>
        <a:xfrm flipV="1">
          <a:off x="13893800" y="246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101600</xdr:rowOff>
    </xdr:from>
    <xdr:to>
      <xdr:col>74</xdr:col>
      <xdr:colOff>31750</xdr:colOff>
      <xdr:row>17</xdr:row>
      <xdr:rowOff>31750</xdr:rowOff>
    </xdr:to>
    <xdr:sp macro="" textlink="">
      <xdr:nvSpPr>
        <xdr:cNvPr id="134" name="フローチャート: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88900</xdr:rowOff>
    </xdr:to>
    <xdr:cxnSp macro="">
      <xdr:nvCxnSpPr>
        <xdr:cNvPr id="136" name="直線コネクタ 135"/>
        <xdr:cNvCxnSpPr/>
      </xdr:nvCxnSpPr>
      <xdr:spPr>
        <a:xfrm>
          <a:off x="13004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7" name="フローチャート: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101600</xdr:rowOff>
    </xdr:from>
    <xdr:to>
      <xdr:col>82</xdr:col>
      <xdr:colOff>158750</xdr:colOff>
      <xdr:row>15</xdr:row>
      <xdr:rowOff>31750</xdr:rowOff>
    </xdr:to>
    <xdr:sp macro="" textlink="">
      <xdr:nvSpPr>
        <xdr:cNvPr id="146" name="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48" name="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と比較し、扶助費に係る経常収支比率が突出して高くなっており、本市財政状況の硬直化の大きな要因となっている。平成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％となった。一因として、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認定子ども園等運営経費や障害者自立支援給付経費等の増加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があげられる。依然として類似団体内平均値との乖離幅が大きいため、今後もより一層の適正化に努めていく必要がある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101600</xdr:rowOff>
    </xdr:from>
    <xdr:to>
      <xdr:col>24</xdr:col>
      <xdr:colOff>25400</xdr:colOff>
      <xdr:row>60</xdr:row>
      <xdr:rowOff>127000</xdr:rowOff>
    </xdr:to>
    <xdr:cxnSp macro="">
      <xdr:nvCxnSpPr>
        <xdr:cNvPr id="188" name="直線コネクタ 187"/>
        <xdr:cNvCxnSpPr/>
      </xdr:nvCxnSpPr>
      <xdr:spPr>
        <a:xfrm>
          <a:off x="3987800" y="1038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38100</xdr:rowOff>
    </xdr:from>
    <xdr:to>
      <xdr:col>19</xdr:col>
      <xdr:colOff>187325</xdr:colOff>
      <xdr:row>60</xdr:row>
      <xdr:rowOff>101600</xdr:rowOff>
    </xdr:to>
    <xdr:cxnSp macro="">
      <xdr:nvCxnSpPr>
        <xdr:cNvPr id="191" name="直線コネクタ 190"/>
        <xdr:cNvCxnSpPr/>
      </xdr:nvCxnSpPr>
      <xdr:spPr>
        <a:xfrm>
          <a:off x="3098800" y="1032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38100</xdr:rowOff>
    </xdr:from>
    <xdr:to>
      <xdr:col>15</xdr:col>
      <xdr:colOff>98425</xdr:colOff>
      <xdr:row>60</xdr:row>
      <xdr:rowOff>38100</xdr:rowOff>
    </xdr:to>
    <xdr:cxnSp macro="">
      <xdr:nvCxnSpPr>
        <xdr:cNvPr id="194" name="直線コネクタ 193"/>
        <xdr:cNvCxnSpPr/>
      </xdr:nvCxnSpPr>
      <xdr:spPr>
        <a:xfrm>
          <a:off x="2209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158750</xdr:rowOff>
    </xdr:from>
    <xdr:to>
      <xdr:col>11</xdr:col>
      <xdr:colOff>9525</xdr:colOff>
      <xdr:row>60</xdr:row>
      <xdr:rowOff>38100</xdr:rowOff>
    </xdr:to>
    <xdr:cxnSp macro="">
      <xdr:nvCxnSpPr>
        <xdr:cNvPr id="197" name="直線コネクタ 196"/>
        <xdr:cNvCxnSpPr/>
      </xdr:nvCxnSpPr>
      <xdr:spPr>
        <a:xfrm>
          <a:off x="1320800" y="1027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8" name="フローチャート: 判断 197"/>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9" name="テキスト ボックス 198"/>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0" name="フローチャート: 判断 199"/>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1" name="テキスト ボックス 200"/>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7" name="楕円 206"/>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8"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50800</xdr:rowOff>
    </xdr:from>
    <xdr:to>
      <xdr:col>20</xdr:col>
      <xdr:colOff>38100</xdr:colOff>
      <xdr:row>60</xdr:row>
      <xdr:rowOff>152400</xdr:rowOff>
    </xdr:to>
    <xdr:sp macro="" textlink="">
      <xdr:nvSpPr>
        <xdr:cNvPr id="209" name="楕円 208"/>
        <xdr:cNvSpPr/>
      </xdr:nvSpPr>
      <xdr:spPr>
        <a:xfrm>
          <a:off x="3937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137177</xdr:rowOff>
    </xdr:from>
    <xdr:ext cx="736600" cy="259045"/>
    <xdr:sp macro="" textlink="">
      <xdr:nvSpPr>
        <xdr:cNvPr id="210" name="テキスト ボックス 209"/>
        <xdr:cNvSpPr txBox="1"/>
      </xdr:nvSpPr>
      <xdr:spPr>
        <a:xfrm>
          <a:off x="3606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158750</xdr:rowOff>
    </xdr:from>
    <xdr:to>
      <xdr:col>15</xdr:col>
      <xdr:colOff>149225</xdr:colOff>
      <xdr:row>60</xdr:row>
      <xdr:rowOff>88900</xdr:rowOff>
    </xdr:to>
    <xdr:sp macro="" textlink="">
      <xdr:nvSpPr>
        <xdr:cNvPr id="211" name="楕円 210"/>
        <xdr:cNvSpPr/>
      </xdr:nvSpPr>
      <xdr:spPr>
        <a:xfrm>
          <a:off x="3048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73677</xdr:rowOff>
    </xdr:from>
    <xdr:ext cx="762000" cy="259045"/>
    <xdr:sp macro="" textlink="">
      <xdr:nvSpPr>
        <xdr:cNvPr id="212" name="テキスト ボックス 211"/>
        <xdr:cNvSpPr txBox="1"/>
      </xdr:nvSpPr>
      <xdr:spPr>
        <a:xfrm>
          <a:off x="2717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158750</xdr:rowOff>
    </xdr:from>
    <xdr:to>
      <xdr:col>11</xdr:col>
      <xdr:colOff>60325</xdr:colOff>
      <xdr:row>60</xdr:row>
      <xdr:rowOff>88900</xdr:rowOff>
    </xdr:to>
    <xdr:sp macro="" textlink="">
      <xdr:nvSpPr>
        <xdr:cNvPr id="213" name="楕円 212"/>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73677</xdr:rowOff>
    </xdr:from>
    <xdr:ext cx="762000" cy="259045"/>
    <xdr:sp macro="" textlink="">
      <xdr:nvSpPr>
        <xdr:cNvPr id="214" name="テキスト ボックス 213"/>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5" name="楕円 214"/>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6" name="テキスト ボックス 215"/>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その他の経常収支比率については、類似団体内平均値</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％を下回る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％となった。内訳は、維持補修費で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％となり前年度と比較して、維持補修費が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％の増加となっている。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今後も、これまでに整備した施設等の老朽化に伴い維持補修費の増加が見込まれることもあり、引き続き計画的な保全に努めたい。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73660</xdr:rowOff>
    </xdr:to>
    <xdr:cxnSp macro="">
      <xdr:nvCxnSpPr>
        <xdr:cNvPr id="249" name="直線コネクタ 248"/>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35560</xdr:rowOff>
    </xdr:to>
    <xdr:cxnSp macro="">
      <xdr:nvCxnSpPr>
        <xdr:cNvPr id="252" name="直線コネクタ 251"/>
        <xdr:cNvCxnSpPr/>
      </xdr:nvCxnSpPr>
      <xdr:spPr>
        <a:xfrm>
          <a:off x="14782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4" name="テキスト ボックス 253"/>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55" name="直線コネクタ 254"/>
        <xdr:cNvCxnSpPr/>
      </xdr:nvCxnSpPr>
      <xdr:spPr>
        <a:xfrm>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7" name="テキスト ボックス 256"/>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138430</xdr:rowOff>
    </xdr:to>
    <xdr:cxnSp macro="">
      <xdr:nvCxnSpPr>
        <xdr:cNvPr id="258" name="直線コネクタ 257"/>
        <xdr:cNvCxnSpPr/>
      </xdr:nvCxnSpPr>
      <xdr:spPr>
        <a:xfrm>
          <a:off x="13004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2" name="テキスト ボックス 261"/>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9"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6" name="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7" name="テキスト ボックス 276"/>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補助費等にかかる経常収支比率については、東大阪都市清掃施設組合第五工場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の完成に伴うごみ処理施設整備事業やごみ処理経費の減少により東大阪都市清掃施設組合に対する負担金が減少し、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依然として類似団体内平均値との乖離幅が大きいため、今後もより一層の適正化に努めていく必要がある。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20865</xdr:rowOff>
    </xdr:from>
    <xdr:to>
      <xdr:col>82</xdr:col>
      <xdr:colOff>107950</xdr:colOff>
      <xdr:row>39</xdr:row>
      <xdr:rowOff>107950</xdr:rowOff>
    </xdr:to>
    <xdr:cxnSp macro="">
      <xdr:nvCxnSpPr>
        <xdr:cNvPr id="312" name="直線コネクタ 311"/>
        <xdr:cNvCxnSpPr/>
      </xdr:nvCxnSpPr>
      <xdr:spPr>
        <a:xfrm flipV="1">
          <a:off x="15671800" y="67074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3"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31750</xdr:rowOff>
    </xdr:from>
    <xdr:to>
      <xdr:col>78</xdr:col>
      <xdr:colOff>69850</xdr:colOff>
      <xdr:row>39</xdr:row>
      <xdr:rowOff>107950</xdr:rowOff>
    </xdr:to>
    <xdr:cxnSp macro="">
      <xdr:nvCxnSpPr>
        <xdr:cNvPr id="315" name="直線コネクタ 314"/>
        <xdr:cNvCxnSpPr/>
      </xdr:nvCxnSpPr>
      <xdr:spPr>
        <a:xfrm>
          <a:off x="14782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7" name="テキスト ボックス 316"/>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31750</xdr:rowOff>
    </xdr:from>
    <xdr:to>
      <xdr:col>73</xdr:col>
      <xdr:colOff>180975</xdr:colOff>
      <xdr:row>39</xdr:row>
      <xdr:rowOff>107950</xdr:rowOff>
    </xdr:to>
    <xdr:cxnSp macro="">
      <xdr:nvCxnSpPr>
        <xdr:cNvPr id="318" name="直線コネクタ 317"/>
        <xdr:cNvCxnSpPr/>
      </xdr:nvCxnSpPr>
      <xdr:spPr>
        <a:xfrm flipV="1">
          <a:off x="13893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0" name="テキスト ボックス 319"/>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40</xdr:row>
      <xdr:rowOff>34472</xdr:rowOff>
    </xdr:to>
    <xdr:cxnSp macro="">
      <xdr:nvCxnSpPr>
        <xdr:cNvPr id="321" name="直線コネクタ 320"/>
        <xdr:cNvCxnSpPr/>
      </xdr:nvCxnSpPr>
      <xdr:spPr>
        <a:xfrm flipV="1">
          <a:off x="13004800" y="679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3" name="テキスト ボックス 322"/>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5" name="テキスト ボックス 324"/>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141515</xdr:rowOff>
    </xdr:from>
    <xdr:to>
      <xdr:col>82</xdr:col>
      <xdr:colOff>158750</xdr:colOff>
      <xdr:row>39</xdr:row>
      <xdr:rowOff>71665</xdr:rowOff>
    </xdr:to>
    <xdr:sp macro="" textlink="">
      <xdr:nvSpPr>
        <xdr:cNvPr id="331" name="楕円 330"/>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113592</xdr:rowOff>
    </xdr:from>
    <xdr:ext cx="762000" cy="259045"/>
    <xdr:sp macro="" textlink="">
      <xdr:nvSpPr>
        <xdr:cNvPr id="332"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57150</xdr:rowOff>
    </xdr:from>
    <xdr:to>
      <xdr:col>78</xdr:col>
      <xdr:colOff>120650</xdr:colOff>
      <xdr:row>39</xdr:row>
      <xdr:rowOff>158750</xdr:rowOff>
    </xdr:to>
    <xdr:sp macro="" textlink="">
      <xdr:nvSpPr>
        <xdr:cNvPr id="333" name="楕円 332"/>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143527</xdr:rowOff>
    </xdr:from>
    <xdr:ext cx="736600" cy="259045"/>
    <xdr:sp macro="" textlink="">
      <xdr:nvSpPr>
        <xdr:cNvPr id="334" name="テキスト ボックス 333"/>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152400</xdr:rowOff>
    </xdr:from>
    <xdr:to>
      <xdr:col>74</xdr:col>
      <xdr:colOff>31750</xdr:colOff>
      <xdr:row>39</xdr:row>
      <xdr:rowOff>82550</xdr:rowOff>
    </xdr:to>
    <xdr:sp macro="" textlink="">
      <xdr:nvSpPr>
        <xdr:cNvPr id="335" name="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7" name="楕円 336"/>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38" name="テキスト ボックス 337"/>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155122</xdr:rowOff>
    </xdr:from>
    <xdr:to>
      <xdr:col>65</xdr:col>
      <xdr:colOff>53975</xdr:colOff>
      <xdr:row>40</xdr:row>
      <xdr:rowOff>85272</xdr:rowOff>
    </xdr:to>
    <xdr:sp macro="" textlink="">
      <xdr:nvSpPr>
        <xdr:cNvPr id="339" name="楕円 338"/>
        <xdr:cNvSpPr/>
      </xdr:nvSpPr>
      <xdr:spPr>
        <a:xfrm>
          <a:off x="12954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70049</xdr:rowOff>
    </xdr:from>
    <xdr:ext cx="762000" cy="259045"/>
    <xdr:sp macro="" textlink="">
      <xdr:nvSpPr>
        <xdr:cNvPr id="340" name="テキスト ボックス 339"/>
        <xdr:cNvSpPr txBox="1"/>
      </xdr:nvSpPr>
      <xdr:spPr>
        <a:xfrm>
          <a:off x="12623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％を下回る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新障害児者支援拠点施設（レピラ）の建設が終了した一方、今後は花園ラグビー場の整備や文化創造館の建設事業が予定されていることから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、後年度世代に過度な負担を強いることのない市債の活用に努めていく必要がある。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69850</xdr:rowOff>
    </xdr:to>
    <xdr:cxnSp macro="">
      <xdr:nvCxnSpPr>
        <xdr:cNvPr id="373" name="直線コネクタ 372"/>
        <xdr:cNvCxnSpPr/>
      </xdr:nvCxnSpPr>
      <xdr:spPr>
        <a:xfrm flipV="1">
          <a:off x="3987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4"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69850</xdr:rowOff>
    </xdr:to>
    <xdr:cxnSp macro="">
      <xdr:nvCxnSpPr>
        <xdr:cNvPr id="376" name="直線コネクタ 375"/>
        <xdr:cNvCxnSpPr/>
      </xdr:nvCxnSpPr>
      <xdr:spPr>
        <a:xfrm>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153670</xdr:rowOff>
    </xdr:to>
    <xdr:cxnSp macro="">
      <xdr:nvCxnSpPr>
        <xdr:cNvPr id="379" name="直線コネクタ 378"/>
        <xdr:cNvCxnSpPr/>
      </xdr:nvCxnSpPr>
      <xdr:spPr>
        <a:xfrm flipV="1">
          <a:off x="2209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80" name="フローチャート: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81" name="テキスト ボックス 380"/>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153670</xdr:rowOff>
    </xdr:to>
    <xdr:cxnSp macro="">
      <xdr:nvCxnSpPr>
        <xdr:cNvPr id="382" name="直線コネクタ 381"/>
        <xdr:cNvCxnSpPr/>
      </xdr:nvCxnSpPr>
      <xdr:spPr>
        <a:xfrm>
          <a:off x="1320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4" name="テキスト ボックス 38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5" name="フローチャート: 判断 384"/>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6" name="テキスト ボックス 385"/>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2" name="楕円 39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3"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4" name="楕円 39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5" name="テキスト ボックス 39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6" name="楕円 39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7" name="テキスト ボックス 396"/>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8" name="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99" name="テキスト ボックス 398"/>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0" name="楕円 39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1" name="テキスト ボックス 400"/>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公債費以外の経常収支比率については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80.1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％となり、前年度と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同率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となった。類似団体内平均値</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75.6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％と比較しても依然高水準で硬直した状態であるといえる。主な内容として人件費、扶助費、補助費等の合計で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55.7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％の減少、扶助費は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％の増加、補助費等は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％の減少となり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、今後もより一層の行財政改革の推進に努めたい。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9" name="直線コネクタ 428"/>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2"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3" name="直線コネクタ 432"/>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115570</xdr:rowOff>
    </xdr:to>
    <xdr:cxnSp macro="">
      <xdr:nvCxnSpPr>
        <xdr:cNvPr id="434" name="直線コネクタ 433"/>
        <xdr:cNvCxnSpPr/>
      </xdr:nvCxnSpPr>
      <xdr:spPr>
        <a:xfrm>
          <a:off x="15671800" y="1366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5"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115570</xdr:rowOff>
    </xdr:to>
    <xdr:cxnSp macro="">
      <xdr:nvCxnSpPr>
        <xdr:cNvPr id="437" name="直線コネクタ 436"/>
        <xdr:cNvCxnSpPr/>
      </xdr:nvCxnSpPr>
      <xdr:spPr>
        <a:xfrm>
          <a:off x="14782800" y="13492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8" name="フローチャート: 判断 437"/>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9" name="テキスト ボックス 438"/>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119380</xdr:rowOff>
    </xdr:from>
    <xdr:to>
      <xdr:col>73</xdr:col>
      <xdr:colOff>180975</xdr:colOff>
      <xdr:row>79</xdr:row>
      <xdr:rowOff>46989</xdr:rowOff>
    </xdr:to>
    <xdr:cxnSp macro="">
      <xdr:nvCxnSpPr>
        <xdr:cNvPr id="440" name="直線コネクタ 439"/>
        <xdr:cNvCxnSpPr/>
      </xdr:nvCxnSpPr>
      <xdr:spPr>
        <a:xfrm flipV="1">
          <a:off x="13893800" y="134924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41" name="フローチャート: 判断 440"/>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2" name="テキスト ボックス 441"/>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46989</xdr:rowOff>
    </xdr:to>
    <xdr:cxnSp macro="">
      <xdr:nvCxnSpPr>
        <xdr:cNvPr id="443" name="直線コネクタ 442"/>
        <xdr:cNvCxnSpPr/>
      </xdr:nvCxnSpPr>
      <xdr:spPr>
        <a:xfrm>
          <a:off x="13004800" y="13538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4" name="フローチャート: 判断 443"/>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5" name="テキスト ボックス 444"/>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6" name="フローチャート: 判断 44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7" name="テキスト ボックス 44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3" name="楕円 452"/>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4"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5" name="楕円 454"/>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6" name="テキスト ボックス 455"/>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7" name="楕円 456"/>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8" name="テキスト ボックス 457"/>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9" name="楕円 458"/>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60" name="テキスト ボックス 459"/>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61" name="楕円 460"/>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62" name="テキスト ボックス 46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72258</xdr:rowOff>
    </xdr:from>
    <xdr:to>
      <xdr:col>29</xdr:col>
      <xdr:colOff>127000</xdr:colOff>
      <xdr:row>18</xdr:row>
      <xdr:rowOff>79390</xdr:rowOff>
    </xdr:to>
    <xdr:cxnSp macro="">
      <xdr:nvCxnSpPr>
        <xdr:cNvPr id="48" name="直線コネクタ 47"/>
        <xdr:cNvCxnSpPr/>
      </xdr:nvCxnSpPr>
      <xdr:spPr bwMode="auto">
        <a:xfrm>
          <a:off x="5003800" y="3205983"/>
          <a:ext cx="6477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35728</xdr:rowOff>
    </xdr:from>
    <xdr:to>
      <xdr:col>26</xdr:col>
      <xdr:colOff>50800</xdr:colOff>
      <xdr:row>18</xdr:row>
      <xdr:rowOff>72258</xdr:rowOff>
    </xdr:to>
    <xdr:cxnSp macro="">
      <xdr:nvCxnSpPr>
        <xdr:cNvPr id="51" name="直線コネクタ 50"/>
        <xdr:cNvCxnSpPr/>
      </xdr:nvCxnSpPr>
      <xdr:spPr bwMode="auto">
        <a:xfrm>
          <a:off x="4305300" y="3169453"/>
          <a:ext cx="698500" cy="3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152177</xdr:rowOff>
    </xdr:from>
    <xdr:to>
      <xdr:col>22</xdr:col>
      <xdr:colOff>114300</xdr:colOff>
      <xdr:row>18</xdr:row>
      <xdr:rowOff>35728</xdr:rowOff>
    </xdr:to>
    <xdr:cxnSp macro="">
      <xdr:nvCxnSpPr>
        <xdr:cNvPr id="54" name="直線コネクタ 53"/>
        <xdr:cNvCxnSpPr/>
      </xdr:nvCxnSpPr>
      <xdr:spPr bwMode="auto">
        <a:xfrm>
          <a:off x="3606800" y="3114452"/>
          <a:ext cx="698500" cy="5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152177</xdr:rowOff>
    </xdr:from>
    <xdr:to>
      <xdr:col>18</xdr:col>
      <xdr:colOff>177800</xdr:colOff>
      <xdr:row>18</xdr:row>
      <xdr:rowOff>51592</xdr:rowOff>
    </xdr:to>
    <xdr:cxnSp macro="">
      <xdr:nvCxnSpPr>
        <xdr:cNvPr id="57" name="直線コネクタ 56"/>
        <xdr:cNvCxnSpPr/>
      </xdr:nvCxnSpPr>
      <xdr:spPr bwMode="auto">
        <a:xfrm flipV="1">
          <a:off x="2908300" y="3114452"/>
          <a:ext cx="698500" cy="7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28590</xdr:rowOff>
    </xdr:from>
    <xdr:to>
      <xdr:col>29</xdr:col>
      <xdr:colOff>177800</xdr:colOff>
      <xdr:row>18</xdr:row>
      <xdr:rowOff>130191</xdr:rowOff>
    </xdr:to>
    <xdr:sp macro="" textlink="">
      <xdr:nvSpPr>
        <xdr:cNvPr id="67" name="楕円 66"/>
        <xdr:cNvSpPr/>
      </xdr:nvSpPr>
      <xdr:spPr bwMode="auto">
        <a:xfrm>
          <a:off x="56007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667</xdr:rowOff>
    </xdr:from>
    <xdr:ext cx="762000" cy="259045"/>
    <xdr:sp macro="" textlink="">
      <xdr:nvSpPr>
        <xdr:cNvPr id="68" name="人口1人当たり決算額の推移該当値テキスト130"/>
        <xdr:cNvSpPr txBox="1"/>
      </xdr:nvSpPr>
      <xdr:spPr>
        <a:xfrm>
          <a:off x="5740400" y="313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21458</xdr:rowOff>
    </xdr:from>
    <xdr:to>
      <xdr:col>26</xdr:col>
      <xdr:colOff>101600</xdr:colOff>
      <xdr:row>18</xdr:row>
      <xdr:rowOff>123058</xdr:rowOff>
    </xdr:to>
    <xdr:sp macro="" textlink="">
      <xdr:nvSpPr>
        <xdr:cNvPr id="69" name="楕円 68"/>
        <xdr:cNvSpPr/>
      </xdr:nvSpPr>
      <xdr:spPr bwMode="auto">
        <a:xfrm>
          <a:off x="4953000" y="315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107835</xdr:rowOff>
    </xdr:from>
    <xdr:ext cx="736600" cy="259045"/>
    <xdr:sp macro="" textlink="">
      <xdr:nvSpPr>
        <xdr:cNvPr id="70" name="テキスト ボックス 69"/>
        <xdr:cNvSpPr txBox="1"/>
      </xdr:nvSpPr>
      <xdr:spPr>
        <a:xfrm>
          <a:off x="4622800" y="324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156378</xdr:rowOff>
    </xdr:from>
    <xdr:to>
      <xdr:col>22</xdr:col>
      <xdr:colOff>165100</xdr:colOff>
      <xdr:row>18</xdr:row>
      <xdr:rowOff>86528</xdr:rowOff>
    </xdr:to>
    <xdr:sp macro="" textlink="">
      <xdr:nvSpPr>
        <xdr:cNvPr id="71" name="楕円 70"/>
        <xdr:cNvSpPr/>
      </xdr:nvSpPr>
      <xdr:spPr bwMode="auto">
        <a:xfrm>
          <a:off x="4254500" y="311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71305</xdr:rowOff>
    </xdr:from>
    <xdr:ext cx="762000" cy="259045"/>
    <xdr:sp macro="" textlink="">
      <xdr:nvSpPr>
        <xdr:cNvPr id="72" name="テキスト ボックス 71"/>
        <xdr:cNvSpPr txBox="1"/>
      </xdr:nvSpPr>
      <xdr:spPr>
        <a:xfrm>
          <a:off x="3924300" y="320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101377</xdr:rowOff>
    </xdr:from>
    <xdr:to>
      <xdr:col>19</xdr:col>
      <xdr:colOff>38100</xdr:colOff>
      <xdr:row>18</xdr:row>
      <xdr:rowOff>31527</xdr:rowOff>
    </xdr:to>
    <xdr:sp macro="" textlink="">
      <xdr:nvSpPr>
        <xdr:cNvPr id="73" name="楕円 72"/>
        <xdr:cNvSpPr/>
      </xdr:nvSpPr>
      <xdr:spPr bwMode="auto">
        <a:xfrm>
          <a:off x="3556000" y="306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16304</xdr:rowOff>
    </xdr:from>
    <xdr:ext cx="762000" cy="259045"/>
    <xdr:sp macro="" textlink="">
      <xdr:nvSpPr>
        <xdr:cNvPr id="74" name="テキスト ボックス 73"/>
        <xdr:cNvSpPr txBox="1"/>
      </xdr:nvSpPr>
      <xdr:spPr>
        <a:xfrm>
          <a:off x="3225800" y="315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792</xdr:rowOff>
    </xdr:from>
    <xdr:to>
      <xdr:col>15</xdr:col>
      <xdr:colOff>101600</xdr:colOff>
      <xdr:row>18</xdr:row>
      <xdr:rowOff>102392</xdr:rowOff>
    </xdr:to>
    <xdr:sp macro="" textlink="">
      <xdr:nvSpPr>
        <xdr:cNvPr id="75" name="楕円 74"/>
        <xdr:cNvSpPr/>
      </xdr:nvSpPr>
      <xdr:spPr bwMode="auto">
        <a:xfrm>
          <a:off x="2857500" y="313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87170</xdr:rowOff>
    </xdr:from>
    <xdr:ext cx="762000" cy="259045"/>
    <xdr:sp macro="" textlink="">
      <xdr:nvSpPr>
        <xdr:cNvPr id="76" name="テキスト ボックス 75"/>
        <xdr:cNvSpPr txBox="1"/>
      </xdr:nvSpPr>
      <xdr:spPr>
        <a:xfrm>
          <a:off x="2527300" y="32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226784</xdr:rowOff>
    </xdr:from>
    <xdr:to>
      <xdr:col>29</xdr:col>
      <xdr:colOff>127000</xdr:colOff>
      <xdr:row>35</xdr:row>
      <xdr:rowOff>260236</xdr:rowOff>
    </xdr:to>
    <xdr:cxnSp macro="">
      <xdr:nvCxnSpPr>
        <xdr:cNvPr id="109" name="直線コネクタ 108"/>
        <xdr:cNvCxnSpPr/>
      </xdr:nvCxnSpPr>
      <xdr:spPr bwMode="auto">
        <a:xfrm>
          <a:off x="5003800" y="6837134"/>
          <a:ext cx="647700" cy="3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226784</xdr:rowOff>
    </xdr:from>
    <xdr:to>
      <xdr:col>26</xdr:col>
      <xdr:colOff>50800</xdr:colOff>
      <xdr:row>35</xdr:row>
      <xdr:rowOff>230670</xdr:rowOff>
    </xdr:to>
    <xdr:cxnSp macro="">
      <xdr:nvCxnSpPr>
        <xdr:cNvPr id="112" name="直線コネクタ 111"/>
        <xdr:cNvCxnSpPr/>
      </xdr:nvCxnSpPr>
      <xdr:spPr bwMode="auto">
        <a:xfrm flipV="1">
          <a:off x="4305300" y="6837134"/>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208686</xdr:rowOff>
    </xdr:from>
    <xdr:to>
      <xdr:col>22</xdr:col>
      <xdr:colOff>114300</xdr:colOff>
      <xdr:row>35</xdr:row>
      <xdr:rowOff>230670</xdr:rowOff>
    </xdr:to>
    <xdr:cxnSp macro="">
      <xdr:nvCxnSpPr>
        <xdr:cNvPr id="115" name="直線コネクタ 114"/>
        <xdr:cNvCxnSpPr/>
      </xdr:nvCxnSpPr>
      <xdr:spPr bwMode="auto">
        <a:xfrm>
          <a:off x="3606800" y="6819036"/>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185674</xdr:rowOff>
    </xdr:from>
    <xdr:to>
      <xdr:col>18</xdr:col>
      <xdr:colOff>177800</xdr:colOff>
      <xdr:row>35</xdr:row>
      <xdr:rowOff>208686</xdr:rowOff>
    </xdr:to>
    <xdr:cxnSp macro="">
      <xdr:nvCxnSpPr>
        <xdr:cNvPr id="118" name="直線コネクタ 117"/>
        <xdr:cNvCxnSpPr/>
      </xdr:nvCxnSpPr>
      <xdr:spPr bwMode="auto">
        <a:xfrm>
          <a:off x="2908300" y="6796024"/>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209436</xdr:rowOff>
    </xdr:from>
    <xdr:to>
      <xdr:col>29</xdr:col>
      <xdr:colOff>177800</xdr:colOff>
      <xdr:row>35</xdr:row>
      <xdr:rowOff>311036</xdr:rowOff>
    </xdr:to>
    <xdr:sp macro="" textlink="">
      <xdr:nvSpPr>
        <xdr:cNvPr id="128" name="楕円 127"/>
        <xdr:cNvSpPr/>
      </xdr:nvSpPr>
      <xdr:spPr bwMode="auto">
        <a:xfrm>
          <a:off x="5600700" y="681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181513</xdr:rowOff>
    </xdr:from>
    <xdr:ext cx="762000" cy="259045"/>
    <xdr:sp macro="" textlink="">
      <xdr:nvSpPr>
        <xdr:cNvPr id="129" name="人口1人当たり決算額の推移該当値テキスト445"/>
        <xdr:cNvSpPr txBox="1"/>
      </xdr:nvSpPr>
      <xdr:spPr>
        <a:xfrm>
          <a:off x="5740400" y="679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175984</xdr:rowOff>
    </xdr:from>
    <xdr:to>
      <xdr:col>26</xdr:col>
      <xdr:colOff>101600</xdr:colOff>
      <xdr:row>35</xdr:row>
      <xdr:rowOff>277584</xdr:rowOff>
    </xdr:to>
    <xdr:sp macro="" textlink="">
      <xdr:nvSpPr>
        <xdr:cNvPr id="130" name="楕円 129"/>
        <xdr:cNvSpPr/>
      </xdr:nvSpPr>
      <xdr:spPr bwMode="auto">
        <a:xfrm>
          <a:off x="4953000" y="678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262361</xdr:rowOff>
    </xdr:from>
    <xdr:ext cx="736600" cy="259045"/>
    <xdr:sp macro="" textlink="">
      <xdr:nvSpPr>
        <xdr:cNvPr id="131" name="テキスト ボックス 130"/>
        <xdr:cNvSpPr txBox="1"/>
      </xdr:nvSpPr>
      <xdr:spPr>
        <a:xfrm>
          <a:off x="4622800" y="687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179870</xdr:rowOff>
    </xdr:from>
    <xdr:to>
      <xdr:col>22</xdr:col>
      <xdr:colOff>165100</xdr:colOff>
      <xdr:row>35</xdr:row>
      <xdr:rowOff>281470</xdr:rowOff>
    </xdr:to>
    <xdr:sp macro="" textlink="">
      <xdr:nvSpPr>
        <xdr:cNvPr id="132" name="楕円 131"/>
        <xdr:cNvSpPr/>
      </xdr:nvSpPr>
      <xdr:spPr bwMode="auto">
        <a:xfrm>
          <a:off x="4254500" y="679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266247</xdr:rowOff>
    </xdr:from>
    <xdr:ext cx="762000" cy="259045"/>
    <xdr:sp macro="" textlink="">
      <xdr:nvSpPr>
        <xdr:cNvPr id="133" name="テキスト ボックス 132"/>
        <xdr:cNvSpPr txBox="1"/>
      </xdr:nvSpPr>
      <xdr:spPr>
        <a:xfrm>
          <a:off x="3924300" y="68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157886</xdr:rowOff>
    </xdr:from>
    <xdr:to>
      <xdr:col>19</xdr:col>
      <xdr:colOff>38100</xdr:colOff>
      <xdr:row>35</xdr:row>
      <xdr:rowOff>259486</xdr:rowOff>
    </xdr:to>
    <xdr:sp macro="" textlink="">
      <xdr:nvSpPr>
        <xdr:cNvPr id="134" name="楕円 133"/>
        <xdr:cNvSpPr/>
      </xdr:nvSpPr>
      <xdr:spPr bwMode="auto">
        <a:xfrm>
          <a:off x="3556000" y="67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244263</xdr:rowOff>
    </xdr:from>
    <xdr:ext cx="762000" cy="259045"/>
    <xdr:sp macro="" textlink="">
      <xdr:nvSpPr>
        <xdr:cNvPr id="135" name="テキスト ボックス 134"/>
        <xdr:cNvSpPr txBox="1"/>
      </xdr:nvSpPr>
      <xdr:spPr>
        <a:xfrm>
          <a:off x="3225800" y="68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134874</xdr:rowOff>
    </xdr:from>
    <xdr:to>
      <xdr:col>15</xdr:col>
      <xdr:colOff>101600</xdr:colOff>
      <xdr:row>35</xdr:row>
      <xdr:rowOff>236474</xdr:rowOff>
    </xdr:to>
    <xdr:sp macro="" textlink="">
      <xdr:nvSpPr>
        <xdr:cNvPr id="136" name="楕円 135"/>
        <xdr:cNvSpPr/>
      </xdr:nvSpPr>
      <xdr:spPr bwMode="auto">
        <a:xfrm>
          <a:off x="2857500" y="674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221251</xdr:rowOff>
    </xdr:from>
    <xdr:ext cx="762000" cy="259045"/>
    <xdr:sp macro="" textlink="">
      <xdr:nvSpPr>
        <xdr:cNvPr id="137" name="テキスト ボックス 136"/>
        <xdr:cNvSpPr txBox="1"/>
      </xdr:nvSpPr>
      <xdr:spPr>
        <a:xfrm>
          <a:off x="2527300" y="683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491,939
474,549
61.78
201,299,196
199,148,850
2,004,579
107,081,810
190,510,688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3073</xdr:rowOff>
    </xdr:from>
    <xdr:to>
      <xdr:col>24</xdr:col>
      <xdr:colOff>63500</xdr:colOff>
      <xdr:row>36</xdr:row>
      <xdr:rowOff>6007</xdr:rowOff>
    </xdr:to>
    <xdr:cxnSp macro="">
      <xdr:nvCxnSpPr>
        <xdr:cNvPr id="61" name="直線コネクタ 60"/>
        <xdr:cNvCxnSpPr/>
      </xdr:nvCxnSpPr>
      <xdr:spPr>
        <a:xfrm flipV="1">
          <a:off x="3797300" y="6175273"/>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128499</xdr:rowOff>
    </xdr:from>
    <xdr:to>
      <xdr:col>19</xdr:col>
      <xdr:colOff>177800</xdr:colOff>
      <xdr:row>36</xdr:row>
      <xdr:rowOff>6007</xdr:rowOff>
    </xdr:to>
    <xdr:cxnSp macro="">
      <xdr:nvCxnSpPr>
        <xdr:cNvPr id="64" name="直線コネクタ 63"/>
        <xdr:cNvCxnSpPr/>
      </xdr:nvCxnSpPr>
      <xdr:spPr>
        <a:xfrm>
          <a:off x="2908300" y="6129249"/>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102895</xdr:rowOff>
    </xdr:from>
    <xdr:to>
      <xdr:col>15</xdr:col>
      <xdr:colOff>50800</xdr:colOff>
      <xdr:row>35</xdr:row>
      <xdr:rowOff>128499</xdr:rowOff>
    </xdr:to>
    <xdr:cxnSp macro="">
      <xdr:nvCxnSpPr>
        <xdr:cNvPr id="67" name="直線コネクタ 66"/>
        <xdr:cNvCxnSpPr/>
      </xdr:nvCxnSpPr>
      <xdr:spPr>
        <a:xfrm>
          <a:off x="2019300" y="6103645"/>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102895</xdr:rowOff>
    </xdr:from>
    <xdr:to>
      <xdr:col>10</xdr:col>
      <xdr:colOff>114300</xdr:colOff>
      <xdr:row>35</xdr:row>
      <xdr:rowOff>135242</xdr:rowOff>
    </xdr:to>
    <xdr:cxnSp macro="">
      <xdr:nvCxnSpPr>
        <xdr:cNvPr id="70" name="直線コネクタ 69"/>
        <xdr:cNvCxnSpPr/>
      </xdr:nvCxnSpPr>
      <xdr:spPr>
        <a:xfrm flipV="1">
          <a:off x="1130300" y="610364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123723</xdr:rowOff>
    </xdr:from>
    <xdr:to>
      <xdr:col>24</xdr:col>
      <xdr:colOff>114300</xdr:colOff>
      <xdr:row>36</xdr:row>
      <xdr:rowOff>53873</xdr:rowOff>
    </xdr:to>
    <xdr:sp macro="" textlink="">
      <xdr:nvSpPr>
        <xdr:cNvPr id="80" name="楕円 79"/>
        <xdr:cNvSpPr/>
      </xdr:nvSpPr>
      <xdr:spPr>
        <a:xfrm>
          <a:off x="4584700" y="6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102150</xdr:rowOff>
    </xdr:from>
    <xdr:ext cx="534377" cy="259045"/>
    <xdr:sp macro="" textlink="">
      <xdr:nvSpPr>
        <xdr:cNvPr id="81" name="人件費該当値テキスト"/>
        <xdr:cNvSpPr txBox="1"/>
      </xdr:nvSpPr>
      <xdr:spPr>
        <a:xfrm>
          <a:off x="4686300" y="610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126657</xdr:rowOff>
    </xdr:from>
    <xdr:to>
      <xdr:col>20</xdr:col>
      <xdr:colOff>38100</xdr:colOff>
      <xdr:row>36</xdr:row>
      <xdr:rowOff>56807</xdr:rowOff>
    </xdr:to>
    <xdr:sp macro="" textlink="">
      <xdr:nvSpPr>
        <xdr:cNvPr id="82" name="楕円 81"/>
        <xdr:cNvSpPr/>
      </xdr:nvSpPr>
      <xdr:spPr>
        <a:xfrm>
          <a:off x="3746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47934</xdr:rowOff>
    </xdr:from>
    <xdr:ext cx="534377" cy="259045"/>
    <xdr:sp macro="" textlink="">
      <xdr:nvSpPr>
        <xdr:cNvPr id="83" name="テキスト ボックス 82"/>
        <xdr:cNvSpPr txBox="1"/>
      </xdr:nvSpPr>
      <xdr:spPr>
        <a:xfrm>
          <a:off x="3530111" y="62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77699</xdr:rowOff>
    </xdr:from>
    <xdr:to>
      <xdr:col>15</xdr:col>
      <xdr:colOff>101600</xdr:colOff>
      <xdr:row>36</xdr:row>
      <xdr:rowOff>7849</xdr:rowOff>
    </xdr:to>
    <xdr:sp macro="" textlink="">
      <xdr:nvSpPr>
        <xdr:cNvPr id="84" name="楕円 83"/>
        <xdr:cNvSpPr/>
      </xdr:nvSpPr>
      <xdr:spPr>
        <a:xfrm>
          <a:off x="2857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170426</xdr:rowOff>
    </xdr:from>
    <xdr:ext cx="534377" cy="259045"/>
    <xdr:sp macro="" textlink="">
      <xdr:nvSpPr>
        <xdr:cNvPr id="85" name="テキスト ボックス 84"/>
        <xdr:cNvSpPr txBox="1"/>
      </xdr:nvSpPr>
      <xdr:spPr>
        <a:xfrm>
          <a:off x="2641111" y="61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52095</xdr:rowOff>
    </xdr:from>
    <xdr:to>
      <xdr:col>10</xdr:col>
      <xdr:colOff>165100</xdr:colOff>
      <xdr:row>35</xdr:row>
      <xdr:rowOff>153695</xdr:rowOff>
    </xdr:to>
    <xdr:sp macro="" textlink="">
      <xdr:nvSpPr>
        <xdr:cNvPr id="86" name="楕円 85"/>
        <xdr:cNvSpPr/>
      </xdr:nvSpPr>
      <xdr:spPr>
        <a:xfrm>
          <a:off x="1968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144822</xdr:rowOff>
    </xdr:from>
    <xdr:ext cx="534377" cy="259045"/>
    <xdr:sp macro="" textlink="">
      <xdr:nvSpPr>
        <xdr:cNvPr id="87" name="テキスト ボックス 86"/>
        <xdr:cNvSpPr txBox="1"/>
      </xdr:nvSpPr>
      <xdr:spPr>
        <a:xfrm>
          <a:off x="1752111" y="61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84442</xdr:rowOff>
    </xdr:from>
    <xdr:to>
      <xdr:col>6</xdr:col>
      <xdr:colOff>38100</xdr:colOff>
      <xdr:row>36</xdr:row>
      <xdr:rowOff>14592</xdr:rowOff>
    </xdr:to>
    <xdr:sp macro="" textlink="">
      <xdr:nvSpPr>
        <xdr:cNvPr id="88" name="楕円 87"/>
        <xdr:cNvSpPr/>
      </xdr:nvSpPr>
      <xdr:spPr>
        <a:xfrm>
          <a:off x="10795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5719</xdr:rowOff>
    </xdr:from>
    <xdr:ext cx="534377" cy="259045"/>
    <xdr:sp macro="" textlink="">
      <xdr:nvSpPr>
        <xdr:cNvPr id="89" name="テキスト ボックス 88"/>
        <xdr:cNvSpPr txBox="1"/>
      </xdr:nvSpPr>
      <xdr:spPr>
        <a:xfrm>
          <a:off x="863111" y="61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85713</xdr:rowOff>
    </xdr:from>
    <xdr:to>
      <xdr:col>24</xdr:col>
      <xdr:colOff>63500</xdr:colOff>
      <xdr:row>58</xdr:row>
      <xdr:rowOff>86055</xdr:rowOff>
    </xdr:to>
    <xdr:cxnSp macro="">
      <xdr:nvCxnSpPr>
        <xdr:cNvPr id="119" name="直線コネクタ 118"/>
        <xdr:cNvCxnSpPr/>
      </xdr:nvCxnSpPr>
      <xdr:spPr>
        <a:xfrm>
          <a:off x="3797300" y="10029813"/>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85407</xdr:rowOff>
    </xdr:from>
    <xdr:to>
      <xdr:col>19</xdr:col>
      <xdr:colOff>177800</xdr:colOff>
      <xdr:row>58</xdr:row>
      <xdr:rowOff>85713</xdr:rowOff>
    </xdr:to>
    <xdr:cxnSp macro="">
      <xdr:nvCxnSpPr>
        <xdr:cNvPr id="122" name="直線コネクタ 121"/>
        <xdr:cNvCxnSpPr/>
      </xdr:nvCxnSpPr>
      <xdr:spPr>
        <a:xfrm>
          <a:off x="2908300" y="1002950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85407</xdr:rowOff>
    </xdr:from>
    <xdr:to>
      <xdr:col>15</xdr:col>
      <xdr:colOff>50800</xdr:colOff>
      <xdr:row>58</xdr:row>
      <xdr:rowOff>111011</xdr:rowOff>
    </xdr:to>
    <xdr:cxnSp macro="">
      <xdr:nvCxnSpPr>
        <xdr:cNvPr id="125" name="直線コネクタ 124"/>
        <xdr:cNvCxnSpPr/>
      </xdr:nvCxnSpPr>
      <xdr:spPr>
        <a:xfrm flipV="1">
          <a:off x="2019300" y="10029507"/>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111011</xdr:rowOff>
    </xdr:from>
    <xdr:to>
      <xdr:col>10</xdr:col>
      <xdr:colOff>114300</xdr:colOff>
      <xdr:row>59</xdr:row>
      <xdr:rowOff>50812</xdr:rowOff>
    </xdr:to>
    <xdr:cxnSp macro="">
      <xdr:nvCxnSpPr>
        <xdr:cNvPr id="128" name="直線コネクタ 127"/>
        <xdr:cNvCxnSpPr/>
      </xdr:nvCxnSpPr>
      <xdr:spPr>
        <a:xfrm flipV="1">
          <a:off x="1130300" y="10055111"/>
          <a:ext cx="889000" cy="1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35255</xdr:rowOff>
    </xdr:from>
    <xdr:to>
      <xdr:col>24</xdr:col>
      <xdr:colOff>114300</xdr:colOff>
      <xdr:row>58</xdr:row>
      <xdr:rowOff>136855</xdr:rowOff>
    </xdr:to>
    <xdr:sp macro="" textlink="">
      <xdr:nvSpPr>
        <xdr:cNvPr id="138" name="楕円 137"/>
        <xdr:cNvSpPr/>
      </xdr:nvSpPr>
      <xdr:spPr>
        <a:xfrm>
          <a:off x="4584700" y="99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121632</xdr:rowOff>
    </xdr:from>
    <xdr:ext cx="534377" cy="259045"/>
    <xdr:sp macro="" textlink="">
      <xdr:nvSpPr>
        <xdr:cNvPr id="139" name="物件費該当値テキスト"/>
        <xdr:cNvSpPr txBox="1"/>
      </xdr:nvSpPr>
      <xdr:spPr>
        <a:xfrm>
          <a:off x="4686300" y="98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34913</xdr:rowOff>
    </xdr:from>
    <xdr:to>
      <xdr:col>20</xdr:col>
      <xdr:colOff>38100</xdr:colOff>
      <xdr:row>58</xdr:row>
      <xdr:rowOff>136513</xdr:rowOff>
    </xdr:to>
    <xdr:sp macro="" textlink="">
      <xdr:nvSpPr>
        <xdr:cNvPr id="140" name="楕円 139"/>
        <xdr:cNvSpPr/>
      </xdr:nvSpPr>
      <xdr:spPr>
        <a:xfrm>
          <a:off x="3746500" y="99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127640</xdr:rowOff>
    </xdr:from>
    <xdr:ext cx="534377" cy="259045"/>
    <xdr:sp macro="" textlink="">
      <xdr:nvSpPr>
        <xdr:cNvPr id="141" name="テキスト ボックス 140"/>
        <xdr:cNvSpPr txBox="1"/>
      </xdr:nvSpPr>
      <xdr:spPr>
        <a:xfrm>
          <a:off x="3530111" y="100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34607</xdr:rowOff>
    </xdr:from>
    <xdr:to>
      <xdr:col>15</xdr:col>
      <xdr:colOff>101600</xdr:colOff>
      <xdr:row>58</xdr:row>
      <xdr:rowOff>136207</xdr:rowOff>
    </xdr:to>
    <xdr:sp macro="" textlink="">
      <xdr:nvSpPr>
        <xdr:cNvPr id="142" name="楕円 141"/>
        <xdr:cNvSpPr/>
      </xdr:nvSpPr>
      <xdr:spPr>
        <a:xfrm>
          <a:off x="28575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127334</xdr:rowOff>
    </xdr:from>
    <xdr:ext cx="534377" cy="259045"/>
    <xdr:sp macro="" textlink="">
      <xdr:nvSpPr>
        <xdr:cNvPr id="143" name="テキスト ボックス 142"/>
        <xdr:cNvSpPr txBox="1"/>
      </xdr:nvSpPr>
      <xdr:spPr>
        <a:xfrm>
          <a:off x="2641111" y="10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60211</xdr:rowOff>
    </xdr:from>
    <xdr:to>
      <xdr:col>10</xdr:col>
      <xdr:colOff>165100</xdr:colOff>
      <xdr:row>58</xdr:row>
      <xdr:rowOff>161811</xdr:rowOff>
    </xdr:to>
    <xdr:sp macro="" textlink="">
      <xdr:nvSpPr>
        <xdr:cNvPr id="144" name="楕円 143"/>
        <xdr:cNvSpPr/>
      </xdr:nvSpPr>
      <xdr:spPr>
        <a:xfrm>
          <a:off x="19685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152938</xdr:rowOff>
    </xdr:from>
    <xdr:ext cx="534377" cy="259045"/>
    <xdr:sp macro="" textlink="">
      <xdr:nvSpPr>
        <xdr:cNvPr id="145" name="テキスト ボックス 144"/>
        <xdr:cNvSpPr txBox="1"/>
      </xdr:nvSpPr>
      <xdr:spPr>
        <a:xfrm>
          <a:off x="1752111" y="100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xdr:rowOff>
    </xdr:from>
    <xdr:to>
      <xdr:col>6</xdr:col>
      <xdr:colOff>38100</xdr:colOff>
      <xdr:row>59</xdr:row>
      <xdr:rowOff>101612</xdr:rowOff>
    </xdr:to>
    <xdr:sp macro="" textlink="">
      <xdr:nvSpPr>
        <xdr:cNvPr id="146" name="楕円 145"/>
        <xdr:cNvSpPr/>
      </xdr:nvSpPr>
      <xdr:spPr>
        <a:xfrm>
          <a:off x="1079500" y="101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92739</xdr:rowOff>
    </xdr:from>
    <xdr:ext cx="534377" cy="259045"/>
    <xdr:sp macro="" textlink="">
      <xdr:nvSpPr>
        <xdr:cNvPr id="147" name="テキスト ボックス 146"/>
        <xdr:cNvSpPr txBox="1"/>
      </xdr:nvSpPr>
      <xdr:spPr>
        <a:xfrm>
          <a:off x="863111" y="102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11685</xdr:rowOff>
    </xdr:from>
    <xdr:to>
      <xdr:col>24</xdr:col>
      <xdr:colOff>63500</xdr:colOff>
      <xdr:row>77</xdr:row>
      <xdr:rowOff>29972</xdr:rowOff>
    </xdr:to>
    <xdr:cxnSp macro="">
      <xdr:nvCxnSpPr>
        <xdr:cNvPr id="174" name="直線コネクタ 173"/>
        <xdr:cNvCxnSpPr/>
      </xdr:nvCxnSpPr>
      <xdr:spPr>
        <a:xfrm>
          <a:off x="3797300" y="1321333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10130</xdr:rowOff>
    </xdr:from>
    <xdr:to>
      <xdr:col>19</xdr:col>
      <xdr:colOff>177800</xdr:colOff>
      <xdr:row>77</xdr:row>
      <xdr:rowOff>11685</xdr:rowOff>
    </xdr:to>
    <xdr:cxnSp macro="">
      <xdr:nvCxnSpPr>
        <xdr:cNvPr id="177" name="直線コネクタ 176"/>
        <xdr:cNvCxnSpPr/>
      </xdr:nvCxnSpPr>
      <xdr:spPr>
        <a:xfrm>
          <a:off x="2908300" y="13211780"/>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10130</xdr:rowOff>
    </xdr:from>
    <xdr:to>
      <xdr:col>15</xdr:col>
      <xdr:colOff>50800</xdr:colOff>
      <xdr:row>77</xdr:row>
      <xdr:rowOff>16988</xdr:rowOff>
    </xdr:to>
    <xdr:cxnSp macro="">
      <xdr:nvCxnSpPr>
        <xdr:cNvPr id="180" name="直線コネクタ 179"/>
        <xdr:cNvCxnSpPr/>
      </xdr:nvCxnSpPr>
      <xdr:spPr>
        <a:xfrm flipV="1">
          <a:off x="2019300" y="132117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14793</xdr:rowOff>
    </xdr:from>
    <xdr:to>
      <xdr:col>10</xdr:col>
      <xdr:colOff>114300</xdr:colOff>
      <xdr:row>77</xdr:row>
      <xdr:rowOff>16988</xdr:rowOff>
    </xdr:to>
    <xdr:cxnSp macro="">
      <xdr:nvCxnSpPr>
        <xdr:cNvPr id="183" name="直線コネクタ 182"/>
        <xdr:cNvCxnSpPr/>
      </xdr:nvCxnSpPr>
      <xdr:spPr>
        <a:xfrm>
          <a:off x="1130300" y="1321644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150622</xdr:rowOff>
    </xdr:from>
    <xdr:to>
      <xdr:col>24</xdr:col>
      <xdr:colOff>114300</xdr:colOff>
      <xdr:row>77</xdr:row>
      <xdr:rowOff>80772</xdr:rowOff>
    </xdr:to>
    <xdr:sp macro="" textlink="">
      <xdr:nvSpPr>
        <xdr:cNvPr id="193" name="楕円 192"/>
        <xdr:cNvSpPr/>
      </xdr:nvSpPr>
      <xdr:spPr>
        <a:xfrm>
          <a:off x="45847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129049</xdr:rowOff>
    </xdr:from>
    <xdr:ext cx="469744" cy="259045"/>
    <xdr:sp macro="" textlink="">
      <xdr:nvSpPr>
        <xdr:cNvPr id="194" name="維持補修費該当値テキスト"/>
        <xdr:cNvSpPr txBox="1"/>
      </xdr:nvSpPr>
      <xdr:spPr>
        <a:xfrm>
          <a:off x="4686300" y="131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132335</xdr:rowOff>
    </xdr:from>
    <xdr:to>
      <xdr:col>20</xdr:col>
      <xdr:colOff>38100</xdr:colOff>
      <xdr:row>77</xdr:row>
      <xdr:rowOff>62485</xdr:rowOff>
    </xdr:to>
    <xdr:sp macro="" textlink="">
      <xdr:nvSpPr>
        <xdr:cNvPr id="195" name="楕円 194"/>
        <xdr:cNvSpPr/>
      </xdr:nvSpPr>
      <xdr:spPr>
        <a:xfrm>
          <a:off x="37465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53612</xdr:rowOff>
    </xdr:from>
    <xdr:ext cx="469744" cy="259045"/>
    <xdr:sp macro="" textlink="">
      <xdr:nvSpPr>
        <xdr:cNvPr id="196" name="テキスト ボックス 195"/>
        <xdr:cNvSpPr txBox="1"/>
      </xdr:nvSpPr>
      <xdr:spPr>
        <a:xfrm>
          <a:off x="3562428" y="13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130780</xdr:rowOff>
    </xdr:from>
    <xdr:to>
      <xdr:col>15</xdr:col>
      <xdr:colOff>101600</xdr:colOff>
      <xdr:row>77</xdr:row>
      <xdr:rowOff>60930</xdr:rowOff>
    </xdr:to>
    <xdr:sp macro="" textlink="">
      <xdr:nvSpPr>
        <xdr:cNvPr id="197" name="楕円 196"/>
        <xdr:cNvSpPr/>
      </xdr:nvSpPr>
      <xdr:spPr>
        <a:xfrm>
          <a:off x="2857500" y="131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52057</xdr:rowOff>
    </xdr:from>
    <xdr:ext cx="469744" cy="259045"/>
    <xdr:sp macro="" textlink="">
      <xdr:nvSpPr>
        <xdr:cNvPr id="198" name="テキスト ボックス 197"/>
        <xdr:cNvSpPr txBox="1"/>
      </xdr:nvSpPr>
      <xdr:spPr>
        <a:xfrm>
          <a:off x="2673428" y="132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137638</xdr:rowOff>
    </xdr:from>
    <xdr:to>
      <xdr:col>10</xdr:col>
      <xdr:colOff>165100</xdr:colOff>
      <xdr:row>77</xdr:row>
      <xdr:rowOff>67788</xdr:rowOff>
    </xdr:to>
    <xdr:sp macro="" textlink="">
      <xdr:nvSpPr>
        <xdr:cNvPr id="199" name="楕円 198"/>
        <xdr:cNvSpPr/>
      </xdr:nvSpPr>
      <xdr:spPr>
        <a:xfrm>
          <a:off x="1968500" y="13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58915</xdr:rowOff>
    </xdr:from>
    <xdr:ext cx="469744" cy="259045"/>
    <xdr:sp macro="" textlink="">
      <xdr:nvSpPr>
        <xdr:cNvPr id="200" name="テキスト ボックス 199"/>
        <xdr:cNvSpPr txBox="1"/>
      </xdr:nvSpPr>
      <xdr:spPr>
        <a:xfrm>
          <a:off x="1784428" y="1326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135443</xdr:rowOff>
    </xdr:from>
    <xdr:to>
      <xdr:col>6</xdr:col>
      <xdr:colOff>38100</xdr:colOff>
      <xdr:row>77</xdr:row>
      <xdr:rowOff>65593</xdr:rowOff>
    </xdr:to>
    <xdr:sp macro="" textlink="">
      <xdr:nvSpPr>
        <xdr:cNvPr id="201" name="楕円 200"/>
        <xdr:cNvSpPr/>
      </xdr:nvSpPr>
      <xdr:spPr>
        <a:xfrm>
          <a:off x="1079500" y="131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56720</xdr:rowOff>
    </xdr:from>
    <xdr:ext cx="469744" cy="259045"/>
    <xdr:sp macro="" textlink="">
      <xdr:nvSpPr>
        <xdr:cNvPr id="202" name="テキスト ボックス 201"/>
        <xdr:cNvSpPr txBox="1"/>
      </xdr:nvSpPr>
      <xdr:spPr>
        <a:xfrm>
          <a:off x="895428" y="1325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48133</xdr:rowOff>
    </xdr:from>
    <xdr:to>
      <xdr:col>24</xdr:col>
      <xdr:colOff>63500</xdr:colOff>
      <xdr:row>92</xdr:row>
      <xdr:rowOff>78003</xdr:rowOff>
    </xdr:to>
    <xdr:cxnSp macro="">
      <xdr:nvCxnSpPr>
        <xdr:cNvPr id="232" name="直線コネクタ 231"/>
        <xdr:cNvCxnSpPr/>
      </xdr:nvCxnSpPr>
      <xdr:spPr>
        <a:xfrm flipV="1">
          <a:off x="3797300" y="15821533"/>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78003</xdr:rowOff>
    </xdr:from>
    <xdr:to>
      <xdr:col>19</xdr:col>
      <xdr:colOff>177800</xdr:colOff>
      <xdr:row>92</xdr:row>
      <xdr:rowOff>129032</xdr:rowOff>
    </xdr:to>
    <xdr:cxnSp macro="">
      <xdr:nvCxnSpPr>
        <xdr:cNvPr id="235" name="直線コネクタ 234"/>
        <xdr:cNvCxnSpPr/>
      </xdr:nvCxnSpPr>
      <xdr:spPr>
        <a:xfrm flipV="1">
          <a:off x="2908300" y="15851403"/>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129032</xdr:rowOff>
    </xdr:from>
    <xdr:to>
      <xdr:col>15</xdr:col>
      <xdr:colOff>50800</xdr:colOff>
      <xdr:row>93</xdr:row>
      <xdr:rowOff>851</xdr:rowOff>
    </xdr:to>
    <xdr:cxnSp macro="">
      <xdr:nvCxnSpPr>
        <xdr:cNvPr id="238" name="直線コネクタ 237"/>
        <xdr:cNvCxnSpPr/>
      </xdr:nvCxnSpPr>
      <xdr:spPr>
        <a:xfrm flipV="1">
          <a:off x="2019300" y="15902432"/>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851</xdr:rowOff>
    </xdr:from>
    <xdr:to>
      <xdr:col>10</xdr:col>
      <xdr:colOff>114300</xdr:colOff>
      <xdr:row>93</xdr:row>
      <xdr:rowOff>83083</xdr:rowOff>
    </xdr:to>
    <xdr:cxnSp macro="">
      <xdr:nvCxnSpPr>
        <xdr:cNvPr id="241" name="直線コネクタ 240"/>
        <xdr:cNvCxnSpPr/>
      </xdr:nvCxnSpPr>
      <xdr:spPr>
        <a:xfrm flipV="1">
          <a:off x="1130300" y="15945701"/>
          <a:ext cx="889000" cy="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168783</xdr:rowOff>
    </xdr:from>
    <xdr:to>
      <xdr:col>24</xdr:col>
      <xdr:colOff>114300</xdr:colOff>
      <xdr:row>92</xdr:row>
      <xdr:rowOff>98933</xdr:rowOff>
    </xdr:to>
    <xdr:sp macro="" textlink="">
      <xdr:nvSpPr>
        <xdr:cNvPr id="251" name="楕円 250"/>
        <xdr:cNvSpPr/>
      </xdr:nvSpPr>
      <xdr:spPr>
        <a:xfrm>
          <a:off x="4584700" y="15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20210</xdr:rowOff>
    </xdr:from>
    <xdr:ext cx="599010" cy="259045"/>
    <xdr:sp macro="" textlink="">
      <xdr:nvSpPr>
        <xdr:cNvPr id="252" name="扶助費該当値テキスト"/>
        <xdr:cNvSpPr txBox="1"/>
      </xdr:nvSpPr>
      <xdr:spPr>
        <a:xfrm>
          <a:off x="4686300" y="1562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27203</xdr:rowOff>
    </xdr:from>
    <xdr:to>
      <xdr:col>20</xdr:col>
      <xdr:colOff>38100</xdr:colOff>
      <xdr:row>92</xdr:row>
      <xdr:rowOff>128803</xdr:rowOff>
    </xdr:to>
    <xdr:sp macro="" textlink="">
      <xdr:nvSpPr>
        <xdr:cNvPr id="253" name="楕円 252"/>
        <xdr:cNvSpPr/>
      </xdr:nvSpPr>
      <xdr:spPr>
        <a:xfrm>
          <a:off x="3746500" y="15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145330</xdr:rowOff>
    </xdr:from>
    <xdr:ext cx="599010" cy="259045"/>
    <xdr:sp macro="" textlink="">
      <xdr:nvSpPr>
        <xdr:cNvPr id="254" name="テキスト ボックス 253"/>
        <xdr:cNvSpPr txBox="1"/>
      </xdr:nvSpPr>
      <xdr:spPr>
        <a:xfrm>
          <a:off x="3497795" y="155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78232</xdr:rowOff>
    </xdr:from>
    <xdr:to>
      <xdr:col>15</xdr:col>
      <xdr:colOff>101600</xdr:colOff>
      <xdr:row>93</xdr:row>
      <xdr:rowOff>8382</xdr:rowOff>
    </xdr:to>
    <xdr:sp macro="" textlink="">
      <xdr:nvSpPr>
        <xdr:cNvPr id="255" name="楕円 254"/>
        <xdr:cNvSpPr/>
      </xdr:nvSpPr>
      <xdr:spPr>
        <a:xfrm>
          <a:off x="2857500" y="15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24909</xdr:rowOff>
    </xdr:from>
    <xdr:ext cx="599010" cy="259045"/>
    <xdr:sp macro="" textlink="">
      <xdr:nvSpPr>
        <xdr:cNvPr id="256" name="テキスト ボックス 255"/>
        <xdr:cNvSpPr txBox="1"/>
      </xdr:nvSpPr>
      <xdr:spPr>
        <a:xfrm>
          <a:off x="2608795" y="1562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121501</xdr:rowOff>
    </xdr:from>
    <xdr:to>
      <xdr:col>10</xdr:col>
      <xdr:colOff>165100</xdr:colOff>
      <xdr:row>93</xdr:row>
      <xdr:rowOff>51651</xdr:rowOff>
    </xdr:to>
    <xdr:sp macro="" textlink="">
      <xdr:nvSpPr>
        <xdr:cNvPr id="257" name="楕円 256"/>
        <xdr:cNvSpPr/>
      </xdr:nvSpPr>
      <xdr:spPr>
        <a:xfrm>
          <a:off x="1968500" y="158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68178</xdr:rowOff>
    </xdr:from>
    <xdr:ext cx="599010" cy="259045"/>
    <xdr:sp macro="" textlink="">
      <xdr:nvSpPr>
        <xdr:cNvPr id="258" name="テキスト ボックス 257"/>
        <xdr:cNvSpPr txBox="1"/>
      </xdr:nvSpPr>
      <xdr:spPr>
        <a:xfrm>
          <a:off x="1719795" y="156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32283</xdr:rowOff>
    </xdr:from>
    <xdr:to>
      <xdr:col>6</xdr:col>
      <xdr:colOff>38100</xdr:colOff>
      <xdr:row>93</xdr:row>
      <xdr:rowOff>133883</xdr:rowOff>
    </xdr:to>
    <xdr:sp macro="" textlink="">
      <xdr:nvSpPr>
        <xdr:cNvPr id="259" name="楕円 258"/>
        <xdr:cNvSpPr/>
      </xdr:nvSpPr>
      <xdr:spPr>
        <a:xfrm>
          <a:off x="1079500" y="159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150410</xdr:rowOff>
    </xdr:from>
    <xdr:ext cx="599010" cy="259045"/>
    <xdr:sp macro="" textlink="">
      <xdr:nvSpPr>
        <xdr:cNvPr id="260" name="テキスト ボックス 259"/>
        <xdr:cNvSpPr txBox="1"/>
      </xdr:nvSpPr>
      <xdr:spPr>
        <a:xfrm>
          <a:off x="830795" y="157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147113</xdr:rowOff>
    </xdr:from>
    <xdr:to>
      <xdr:col>55</xdr:col>
      <xdr:colOff>0</xdr:colOff>
      <xdr:row>34</xdr:row>
      <xdr:rowOff>101557</xdr:rowOff>
    </xdr:to>
    <xdr:cxnSp macro="">
      <xdr:nvCxnSpPr>
        <xdr:cNvPr id="292" name="直線コネクタ 291"/>
        <xdr:cNvCxnSpPr/>
      </xdr:nvCxnSpPr>
      <xdr:spPr>
        <a:xfrm>
          <a:off x="9639300" y="5804963"/>
          <a:ext cx="8382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147113</xdr:rowOff>
    </xdr:from>
    <xdr:to>
      <xdr:col>50</xdr:col>
      <xdr:colOff>114300</xdr:colOff>
      <xdr:row>34</xdr:row>
      <xdr:rowOff>36079</xdr:rowOff>
    </xdr:to>
    <xdr:cxnSp macro="">
      <xdr:nvCxnSpPr>
        <xdr:cNvPr id="295" name="直線コネクタ 294"/>
        <xdr:cNvCxnSpPr/>
      </xdr:nvCxnSpPr>
      <xdr:spPr>
        <a:xfrm flipV="1">
          <a:off x="8750300" y="580496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36079</xdr:rowOff>
    </xdr:from>
    <xdr:to>
      <xdr:col>45</xdr:col>
      <xdr:colOff>177800</xdr:colOff>
      <xdr:row>34</xdr:row>
      <xdr:rowOff>74157</xdr:rowOff>
    </xdr:to>
    <xdr:cxnSp macro="">
      <xdr:nvCxnSpPr>
        <xdr:cNvPr id="298" name="直線コネクタ 297"/>
        <xdr:cNvCxnSpPr/>
      </xdr:nvCxnSpPr>
      <xdr:spPr>
        <a:xfrm flipV="1">
          <a:off x="7861300" y="5865379"/>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167948</xdr:rowOff>
    </xdr:from>
    <xdr:to>
      <xdr:col>41</xdr:col>
      <xdr:colOff>50800</xdr:colOff>
      <xdr:row>34</xdr:row>
      <xdr:rowOff>74157</xdr:rowOff>
    </xdr:to>
    <xdr:cxnSp macro="">
      <xdr:nvCxnSpPr>
        <xdr:cNvPr id="301" name="直線コネクタ 300"/>
        <xdr:cNvCxnSpPr/>
      </xdr:nvCxnSpPr>
      <xdr:spPr>
        <a:xfrm>
          <a:off x="6972300" y="5311448"/>
          <a:ext cx="889000" cy="59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50757</xdr:rowOff>
    </xdr:from>
    <xdr:to>
      <xdr:col>55</xdr:col>
      <xdr:colOff>50800</xdr:colOff>
      <xdr:row>34</xdr:row>
      <xdr:rowOff>152357</xdr:rowOff>
    </xdr:to>
    <xdr:sp macro="" textlink="">
      <xdr:nvSpPr>
        <xdr:cNvPr id="311" name="楕円 310"/>
        <xdr:cNvSpPr/>
      </xdr:nvSpPr>
      <xdr:spPr>
        <a:xfrm>
          <a:off x="10426700" y="58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73634</xdr:rowOff>
    </xdr:from>
    <xdr:ext cx="534377" cy="259045"/>
    <xdr:sp macro="" textlink="">
      <xdr:nvSpPr>
        <xdr:cNvPr id="312" name="補助費等該当値テキスト"/>
        <xdr:cNvSpPr txBox="1"/>
      </xdr:nvSpPr>
      <xdr:spPr>
        <a:xfrm>
          <a:off x="10528300" y="57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96313</xdr:rowOff>
    </xdr:from>
    <xdr:to>
      <xdr:col>50</xdr:col>
      <xdr:colOff>165100</xdr:colOff>
      <xdr:row>34</xdr:row>
      <xdr:rowOff>26463</xdr:rowOff>
    </xdr:to>
    <xdr:sp macro="" textlink="">
      <xdr:nvSpPr>
        <xdr:cNvPr id="313" name="楕円 312"/>
        <xdr:cNvSpPr/>
      </xdr:nvSpPr>
      <xdr:spPr>
        <a:xfrm>
          <a:off x="9588500" y="57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42990</xdr:rowOff>
    </xdr:from>
    <xdr:ext cx="534377" cy="259045"/>
    <xdr:sp macro="" textlink="">
      <xdr:nvSpPr>
        <xdr:cNvPr id="314" name="テキスト ボックス 313"/>
        <xdr:cNvSpPr txBox="1"/>
      </xdr:nvSpPr>
      <xdr:spPr>
        <a:xfrm>
          <a:off x="9372111" y="55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156729</xdr:rowOff>
    </xdr:from>
    <xdr:to>
      <xdr:col>46</xdr:col>
      <xdr:colOff>38100</xdr:colOff>
      <xdr:row>34</xdr:row>
      <xdr:rowOff>86879</xdr:rowOff>
    </xdr:to>
    <xdr:sp macro="" textlink="">
      <xdr:nvSpPr>
        <xdr:cNvPr id="315" name="楕円 314"/>
        <xdr:cNvSpPr/>
      </xdr:nvSpPr>
      <xdr:spPr>
        <a:xfrm>
          <a:off x="8699500" y="5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103406</xdr:rowOff>
    </xdr:from>
    <xdr:ext cx="534377" cy="259045"/>
    <xdr:sp macro="" textlink="">
      <xdr:nvSpPr>
        <xdr:cNvPr id="316" name="テキスト ボックス 315"/>
        <xdr:cNvSpPr txBox="1"/>
      </xdr:nvSpPr>
      <xdr:spPr>
        <a:xfrm>
          <a:off x="8483111" y="55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23357</xdr:rowOff>
    </xdr:from>
    <xdr:to>
      <xdr:col>41</xdr:col>
      <xdr:colOff>101600</xdr:colOff>
      <xdr:row>34</xdr:row>
      <xdr:rowOff>124957</xdr:rowOff>
    </xdr:to>
    <xdr:sp macro="" textlink="">
      <xdr:nvSpPr>
        <xdr:cNvPr id="317" name="楕円 316"/>
        <xdr:cNvSpPr/>
      </xdr:nvSpPr>
      <xdr:spPr>
        <a:xfrm>
          <a:off x="78105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141484</xdr:rowOff>
    </xdr:from>
    <xdr:ext cx="534377" cy="259045"/>
    <xdr:sp macro="" textlink="">
      <xdr:nvSpPr>
        <xdr:cNvPr id="318" name="テキスト ボックス 317"/>
        <xdr:cNvSpPr txBox="1"/>
      </xdr:nvSpPr>
      <xdr:spPr>
        <a:xfrm>
          <a:off x="7594111" y="56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117148</xdr:rowOff>
    </xdr:from>
    <xdr:to>
      <xdr:col>36</xdr:col>
      <xdr:colOff>165100</xdr:colOff>
      <xdr:row>31</xdr:row>
      <xdr:rowOff>47298</xdr:rowOff>
    </xdr:to>
    <xdr:sp macro="" textlink="">
      <xdr:nvSpPr>
        <xdr:cNvPr id="319" name="楕円 318"/>
        <xdr:cNvSpPr/>
      </xdr:nvSpPr>
      <xdr:spPr>
        <a:xfrm>
          <a:off x="6921500" y="52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63825</xdr:rowOff>
    </xdr:from>
    <xdr:ext cx="534377" cy="259045"/>
    <xdr:sp macro="" textlink="">
      <xdr:nvSpPr>
        <xdr:cNvPr id="320" name="テキスト ボックス 319"/>
        <xdr:cNvSpPr txBox="1"/>
      </xdr:nvSpPr>
      <xdr:spPr>
        <a:xfrm>
          <a:off x="6705111" y="50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88360</xdr:rowOff>
    </xdr:from>
    <xdr:to>
      <xdr:col>55</xdr:col>
      <xdr:colOff>0</xdr:colOff>
      <xdr:row>57</xdr:row>
      <xdr:rowOff>105372</xdr:rowOff>
    </xdr:to>
    <xdr:cxnSp macro="">
      <xdr:nvCxnSpPr>
        <xdr:cNvPr id="350" name="直線コネクタ 349"/>
        <xdr:cNvCxnSpPr/>
      </xdr:nvCxnSpPr>
      <xdr:spPr>
        <a:xfrm flipV="1">
          <a:off x="9639300" y="9861010"/>
          <a:ext cx="8382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170428</xdr:rowOff>
    </xdr:from>
    <xdr:to>
      <xdr:col>50</xdr:col>
      <xdr:colOff>114300</xdr:colOff>
      <xdr:row>57</xdr:row>
      <xdr:rowOff>105372</xdr:rowOff>
    </xdr:to>
    <xdr:cxnSp macro="">
      <xdr:nvCxnSpPr>
        <xdr:cNvPr id="353" name="直線コネクタ 352"/>
        <xdr:cNvCxnSpPr/>
      </xdr:nvCxnSpPr>
      <xdr:spPr>
        <a:xfrm>
          <a:off x="8750300" y="9600178"/>
          <a:ext cx="889000" cy="2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170428</xdr:rowOff>
    </xdr:from>
    <xdr:to>
      <xdr:col>45</xdr:col>
      <xdr:colOff>177800</xdr:colOff>
      <xdr:row>57</xdr:row>
      <xdr:rowOff>27343</xdr:rowOff>
    </xdr:to>
    <xdr:cxnSp macro="">
      <xdr:nvCxnSpPr>
        <xdr:cNvPr id="356" name="直線コネクタ 355"/>
        <xdr:cNvCxnSpPr/>
      </xdr:nvCxnSpPr>
      <xdr:spPr>
        <a:xfrm flipV="1">
          <a:off x="7861300" y="9600178"/>
          <a:ext cx="889000" cy="1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27343</xdr:rowOff>
    </xdr:from>
    <xdr:to>
      <xdr:col>41</xdr:col>
      <xdr:colOff>50800</xdr:colOff>
      <xdr:row>58</xdr:row>
      <xdr:rowOff>73616</xdr:rowOff>
    </xdr:to>
    <xdr:cxnSp macro="">
      <xdr:nvCxnSpPr>
        <xdr:cNvPr id="359" name="直線コネクタ 358"/>
        <xdr:cNvCxnSpPr/>
      </xdr:nvCxnSpPr>
      <xdr:spPr>
        <a:xfrm flipV="1">
          <a:off x="6972300" y="9799993"/>
          <a:ext cx="889000" cy="2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37560</xdr:rowOff>
    </xdr:from>
    <xdr:to>
      <xdr:col>55</xdr:col>
      <xdr:colOff>50800</xdr:colOff>
      <xdr:row>57</xdr:row>
      <xdr:rowOff>139160</xdr:rowOff>
    </xdr:to>
    <xdr:sp macro="" textlink="">
      <xdr:nvSpPr>
        <xdr:cNvPr id="369" name="楕円 368"/>
        <xdr:cNvSpPr/>
      </xdr:nvSpPr>
      <xdr:spPr>
        <a:xfrm>
          <a:off x="10426700" y="98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15987</xdr:rowOff>
    </xdr:from>
    <xdr:ext cx="534377" cy="259045"/>
    <xdr:sp macro="" textlink="">
      <xdr:nvSpPr>
        <xdr:cNvPr id="370" name="普通建設事業費該当値テキスト"/>
        <xdr:cNvSpPr txBox="1"/>
      </xdr:nvSpPr>
      <xdr:spPr>
        <a:xfrm>
          <a:off x="10528300" y="97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54572</xdr:rowOff>
    </xdr:from>
    <xdr:to>
      <xdr:col>50</xdr:col>
      <xdr:colOff>165100</xdr:colOff>
      <xdr:row>57</xdr:row>
      <xdr:rowOff>156172</xdr:rowOff>
    </xdr:to>
    <xdr:sp macro="" textlink="">
      <xdr:nvSpPr>
        <xdr:cNvPr id="371" name="楕円 370"/>
        <xdr:cNvSpPr/>
      </xdr:nvSpPr>
      <xdr:spPr>
        <a:xfrm>
          <a:off x="9588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147299</xdr:rowOff>
    </xdr:from>
    <xdr:ext cx="534377" cy="259045"/>
    <xdr:sp macro="" textlink="">
      <xdr:nvSpPr>
        <xdr:cNvPr id="372" name="テキスト ボックス 371"/>
        <xdr:cNvSpPr txBox="1"/>
      </xdr:nvSpPr>
      <xdr:spPr>
        <a:xfrm>
          <a:off x="9372111" y="99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119628</xdr:rowOff>
    </xdr:from>
    <xdr:to>
      <xdr:col>46</xdr:col>
      <xdr:colOff>38100</xdr:colOff>
      <xdr:row>56</xdr:row>
      <xdr:rowOff>49778</xdr:rowOff>
    </xdr:to>
    <xdr:sp macro="" textlink="">
      <xdr:nvSpPr>
        <xdr:cNvPr id="373" name="楕円 372"/>
        <xdr:cNvSpPr/>
      </xdr:nvSpPr>
      <xdr:spPr>
        <a:xfrm>
          <a:off x="8699500" y="95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40905</xdr:rowOff>
    </xdr:from>
    <xdr:ext cx="534377" cy="259045"/>
    <xdr:sp macro="" textlink="">
      <xdr:nvSpPr>
        <xdr:cNvPr id="374" name="テキスト ボックス 373"/>
        <xdr:cNvSpPr txBox="1"/>
      </xdr:nvSpPr>
      <xdr:spPr>
        <a:xfrm>
          <a:off x="8483111" y="96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147993</xdr:rowOff>
    </xdr:from>
    <xdr:to>
      <xdr:col>41</xdr:col>
      <xdr:colOff>101600</xdr:colOff>
      <xdr:row>57</xdr:row>
      <xdr:rowOff>78143</xdr:rowOff>
    </xdr:to>
    <xdr:sp macro="" textlink="">
      <xdr:nvSpPr>
        <xdr:cNvPr id="375" name="楕円 374"/>
        <xdr:cNvSpPr/>
      </xdr:nvSpPr>
      <xdr:spPr>
        <a:xfrm>
          <a:off x="7810500" y="97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69270</xdr:rowOff>
    </xdr:from>
    <xdr:ext cx="534377" cy="259045"/>
    <xdr:sp macro="" textlink="">
      <xdr:nvSpPr>
        <xdr:cNvPr id="376" name="テキスト ボックス 375"/>
        <xdr:cNvSpPr txBox="1"/>
      </xdr:nvSpPr>
      <xdr:spPr>
        <a:xfrm>
          <a:off x="7594111" y="98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22816</xdr:rowOff>
    </xdr:from>
    <xdr:to>
      <xdr:col>36</xdr:col>
      <xdr:colOff>165100</xdr:colOff>
      <xdr:row>58</xdr:row>
      <xdr:rowOff>124416</xdr:rowOff>
    </xdr:to>
    <xdr:sp macro="" textlink="">
      <xdr:nvSpPr>
        <xdr:cNvPr id="377" name="楕円 376"/>
        <xdr:cNvSpPr/>
      </xdr:nvSpPr>
      <xdr:spPr>
        <a:xfrm>
          <a:off x="6921500" y="9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115543</xdr:rowOff>
    </xdr:from>
    <xdr:ext cx="534377" cy="259045"/>
    <xdr:sp macro="" textlink="">
      <xdr:nvSpPr>
        <xdr:cNvPr id="378" name="テキスト ボックス 377"/>
        <xdr:cNvSpPr txBox="1"/>
      </xdr:nvSpPr>
      <xdr:spPr>
        <a:xfrm>
          <a:off x="6705111" y="100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63500</xdr:rowOff>
    </xdr:from>
    <xdr:to>
      <xdr:col>55</xdr:col>
      <xdr:colOff>0</xdr:colOff>
      <xdr:row>78</xdr:row>
      <xdr:rowOff>82817</xdr:rowOff>
    </xdr:to>
    <xdr:cxnSp macro="">
      <xdr:nvCxnSpPr>
        <xdr:cNvPr id="407" name="直線コネクタ 406"/>
        <xdr:cNvCxnSpPr/>
      </xdr:nvCxnSpPr>
      <xdr:spPr>
        <a:xfrm>
          <a:off x="9639300" y="13265150"/>
          <a:ext cx="8382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63500</xdr:rowOff>
    </xdr:from>
    <xdr:to>
      <xdr:col>50</xdr:col>
      <xdr:colOff>114300</xdr:colOff>
      <xdr:row>78</xdr:row>
      <xdr:rowOff>36030</xdr:rowOff>
    </xdr:to>
    <xdr:cxnSp macro="">
      <xdr:nvCxnSpPr>
        <xdr:cNvPr id="410" name="直線コネクタ 409"/>
        <xdr:cNvCxnSpPr/>
      </xdr:nvCxnSpPr>
      <xdr:spPr>
        <a:xfrm flipV="1">
          <a:off x="8750300" y="13265150"/>
          <a:ext cx="8890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161570</xdr:rowOff>
    </xdr:from>
    <xdr:to>
      <xdr:col>45</xdr:col>
      <xdr:colOff>177800</xdr:colOff>
      <xdr:row>78</xdr:row>
      <xdr:rowOff>36030</xdr:rowOff>
    </xdr:to>
    <xdr:cxnSp macro="">
      <xdr:nvCxnSpPr>
        <xdr:cNvPr id="413" name="直線コネクタ 412"/>
        <xdr:cNvCxnSpPr/>
      </xdr:nvCxnSpPr>
      <xdr:spPr>
        <a:xfrm>
          <a:off x="7861300" y="13363220"/>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32017</xdr:rowOff>
    </xdr:from>
    <xdr:to>
      <xdr:col>55</xdr:col>
      <xdr:colOff>50800</xdr:colOff>
      <xdr:row>78</xdr:row>
      <xdr:rowOff>133617</xdr:rowOff>
    </xdr:to>
    <xdr:sp macro="" textlink="">
      <xdr:nvSpPr>
        <xdr:cNvPr id="423" name="楕円 422"/>
        <xdr:cNvSpPr/>
      </xdr:nvSpPr>
      <xdr:spPr>
        <a:xfrm>
          <a:off x="10426700" y="134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118394</xdr:rowOff>
    </xdr:from>
    <xdr:ext cx="469744" cy="259045"/>
    <xdr:sp macro="" textlink="">
      <xdr:nvSpPr>
        <xdr:cNvPr id="424" name="普通建設事業費 （ うち新規整備　）該当値テキスト"/>
        <xdr:cNvSpPr txBox="1"/>
      </xdr:nvSpPr>
      <xdr:spPr>
        <a:xfrm>
          <a:off x="10528300" y="133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12700</xdr:rowOff>
    </xdr:from>
    <xdr:to>
      <xdr:col>50</xdr:col>
      <xdr:colOff>165100</xdr:colOff>
      <xdr:row>77</xdr:row>
      <xdr:rowOff>114300</xdr:rowOff>
    </xdr:to>
    <xdr:sp macro="" textlink="">
      <xdr:nvSpPr>
        <xdr:cNvPr id="425" name="楕円 424"/>
        <xdr:cNvSpPr/>
      </xdr:nvSpPr>
      <xdr:spPr>
        <a:xfrm>
          <a:off x="9588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105427</xdr:rowOff>
    </xdr:from>
    <xdr:ext cx="469744" cy="259045"/>
    <xdr:sp macro="" textlink="">
      <xdr:nvSpPr>
        <xdr:cNvPr id="426" name="テキスト ボックス 425"/>
        <xdr:cNvSpPr txBox="1"/>
      </xdr:nvSpPr>
      <xdr:spPr>
        <a:xfrm>
          <a:off x="9404428"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156680</xdr:rowOff>
    </xdr:from>
    <xdr:to>
      <xdr:col>46</xdr:col>
      <xdr:colOff>38100</xdr:colOff>
      <xdr:row>78</xdr:row>
      <xdr:rowOff>86830</xdr:rowOff>
    </xdr:to>
    <xdr:sp macro="" textlink="">
      <xdr:nvSpPr>
        <xdr:cNvPr id="427" name="楕円 426"/>
        <xdr:cNvSpPr/>
      </xdr:nvSpPr>
      <xdr:spPr>
        <a:xfrm>
          <a:off x="8699500" y="133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77957</xdr:rowOff>
    </xdr:from>
    <xdr:ext cx="469744" cy="259045"/>
    <xdr:sp macro="" textlink="">
      <xdr:nvSpPr>
        <xdr:cNvPr id="428" name="テキスト ボックス 427"/>
        <xdr:cNvSpPr txBox="1"/>
      </xdr:nvSpPr>
      <xdr:spPr>
        <a:xfrm>
          <a:off x="8515428" y="1345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110770</xdr:rowOff>
    </xdr:from>
    <xdr:to>
      <xdr:col>41</xdr:col>
      <xdr:colOff>101600</xdr:colOff>
      <xdr:row>78</xdr:row>
      <xdr:rowOff>40920</xdr:rowOff>
    </xdr:to>
    <xdr:sp macro="" textlink="">
      <xdr:nvSpPr>
        <xdr:cNvPr id="429" name="楕円 428"/>
        <xdr:cNvSpPr/>
      </xdr:nvSpPr>
      <xdr:spPr>
        <a:xfrm>
          <a:off x="7810500" y="133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32047</xdr:rowOff>
    </xdr:from>
    <xdr:ext cx="469744" cy="259045"/>
    <xdr:sp macro="" textlink="">
      <xdr:nvSpPr>
        <xdr:cNvPr id="430" name="テキスト ボックス 429"/>
        <xdr:cNvSpPr txBox="1"/>
      </xdr:nvSpPr>
      <xdr:spPr>
        <a:xfrm>
          <a:off x="7626428" y="134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45402</xdr:rowOff>
    </xdr:from>
    <xdr:to>
      <xdr:col>55</xdr:col>
      <xdr:colOff>0</xdr:colOff>
      <xdr:row>95</xdr:row>
      <xdr:rowOff>154856</xdr:rowOff>
    </xdr:to>
    <xdr:cxnSp macro="">
      <xdr:nvCxnSpPr>
        <xdr:cNvPr id="457" name="直線コネクタ 456"/>
        <xdr:cNvCxnSpPr/>
      </xdr:nvCxnSpPr>
      <xdr:spPr>
        <a:xfrm flipV="1">
          <a:off x="9639300" y="16333152"/>
          <a:ext cx="8382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96129</xdr:rowOff>
    </xdr:from>
    <xdr:to>
      <xdr:col>50</xdr:col>
      <xdr:colOff>114300</xdr:colOff>
      <xdr:row>95</xdr:row>
      <xdr:rowOff>154856</xdr:rowOff>
    </xdr:to>
    <xdr:cxnSp macro="">
      <xdr:nvCxnSpPr>
        <xdr:cNvPr id="460" name="直線コネクタ 459"/>
        <xdr:cNvCxnSpPr/>
      </xdr:nvCxnSpPr>
      <xdr:spPr>
        <a:xfrm>
          <a:off x="8750300" y="16040979"/>
          <a:ext cx="889000" cy="40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96129</xdr:rowOff>
    </xdr:from>
    <xdr:to>
      <xdr:col>45</xdr:col>
      <xdr:colOff>177800</xdr:colOff>
      <xdr:row>95</xdr:row>
      <xdr:rowOff>4666</xdr:rowOff>
    </xdr:to>
    <xdr:cxnSp macro="">
      <xdr:nvCxnSpPr>
        <xdr:cNvPr id="463" name="直線コネクタ 462"/>
        <xdr:cNvCxnSpPr/>
      </xdr:nvCxnSpPr>
      <xdr:spPr>
        <a:xfrm flipV="1">
          <a:off x="7861300" y="16040979"/>
          <a:ext cx="889000" cy="25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166052</xdr:rowOff>
    </xdr:from>
    <xdr:to>
      <xdr:col>55</xdr:col>
      <xdr:colOff>50800</xdr:colOff>
      <xdr:row>95</xdr:row>
      <xdr:rowOff>96202</xdr:rowOff>
    </xdr:to>
    <xdr:sp macro="" textlink="">
      <xdr:nvSpPr>
        <xdr:cNvPr id="473" name="楕円 472"/>
        <xdr:cNvSpPr/>
      </xdr:nvSpPr>
      <xdr:spPr>
        <a:xfrm>
          <a:off x="104267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17479</xdr:rowOff>
    </xdr:from>
    <xdr:ext cx="534377" cy="259045"/>
    <xdr:sp macro="" textlink="">
      <xdr:nvSpPr>
        <xdr:cNvPr id="474" name="普通建設事業費 （ うち更新整備　）該当値テキスト"/>
        <xdr:cNvSpPr txBox="1"/>
      </xdr:nvSpPr>
      <xdr:spPr>
        <a:xfrm>
          <a:off x="10528300" y="161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104056</xdr:rowOff>
    </xdr:from>
    <xdr:to>
      <xdr:col>50</xdr:col>
      <xdr:colOff>165100</xdr:colOff>
      <xdr:row>96</xdr:row>
      <xdr:rowOff>34206</xdr:rowOff>
    </xdr:to>
    <xdr:sp macro="" textlink="">
      <xdr:nvSpPr>
        <xdr:cNvPr id="475" name="楕円 474"/>
        <xdr:cNvSpPr/>
      </xdr:nvSpPr>
      <xdr:spPr>
        <a:xfrm>
          <a:off x="9588500" y="16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25333</xdr:rowOff>
    </xdr:from>
    <xdr:ext cx="534377" cy="259045"/>
    <xdr:sp macro="" textlink="">
      <xdr:nvSpPr>
        <xdr:cNvPr id="476" name="テキスト ボックス 475"/>
        <xdr:cNvSpPr txBox="1"/>
      </xdr:nvSpPr>
      <xdr:spPr>
        <a:xfrm>
          <a:off x="9372111" y="164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45329</xdr:rowOff>
    </xdr:from>
    <xdr:to>
      <xdr:col>46</xdr:col>
      <xdr:colOff>38100</xdr:colOff>
      <xdr:row>93</xdr:row>
      <xdr:rowOff>146929</xdr:rowOff>
    </xdr:to>
    <xdr:sp macro="" textlink="">
      <xdr:nvSpPr>
        <xdr:cNvPr id="477" name="楕円 476"/>
        <xdr:cNvSpPr/>
      </xdr:nvSpPr>
      <xdr:spPr>
        <a:xfrm>
          <a:off x="8699500" y="159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163456</xdr:rowOff>
    </xdr:from>
    <xdr:ext cx="534377" cy="259045"/>
    <xdr:sp macro="" textlink="">
      <xdr:nvSpPr>
        <xdr:cNvPr id="478" name="テキスト ボックス 477"/>
        <xdr:cNvSpPr txBox="1"/>
      </xdr:nvSpPr>
      <xdr:spPr>
        <a:xfrm>
          <a:off x="8483111" y="157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125316</xdr:rowOff>
    </xdr:from>
    <xdr:to>
      <xdr:col>41</xdr:col>
      <xdr:colOff>101600</xdr:colOff>
      <xdr:row>95</xdr:row>
      <xdr:rowOff>55466</xdr:rowOff>
    </xdr:to>
    <xdr:sp macro="" textlink="">
      <xdr:nvSpPr>
        <xdr:cNvPr id="479" name="楕円 478"/>
        <xdr:cNvSpPr/>
      </xdr:nvSpPr>
      <xdr:spPr>
        <a:xfrm>
          <a:off x="7810500" y="162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71993</xdr:rowOff>
    </xdr:from>
    <xdr:ext cx="534377" cy="259045"/>
    <xdr:sp macro="" textlink="">
      <xdr:nvSpPr>
        <xdr:cNvPr id="480" name="テキスト ボックス 479"/>
        <xdr:cNvSpPr txBox="1"/>
      </xdr:nvSpPr>
      <xdr:spPr>
        <a:xfrm>
          <a:off x="7594111" y="1601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29874</xdr:rowOff>
    </xdr:from>
    <xdr:to>
      <xdr:col>85</xdr:col>
      <xdr:colOff>127000</xdr:colOff>
      <xdr:row>75</xdr:row>
      <xdr:rowOff>37875</xdr:rowOff>
    </xdr:to>
    <xdr:cxnSp macro="">
      <xdr:nvCxnSpPr>
        <xdr:cNvPr id="620" name="直線コネクタ 619"/>
        <xdr:cNvCxnSpPr/>
      </xdr:nvCxnSpPr>
      <xdr:spPr>
        <a:xfrm flipV="1">
          <a:off x="15481300" y="1288862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18575</xdr:rowOff>
    </xdr:from>
    <xdr:to>
      <xdr:col>81</xdr:col>
      <xdr:colOff>50800</xdr:colOff>
      <xdr:row>75</xdr:row>
      <xdr:rowOff>37875</xdr:rowOff>
    </xdr:to>
    <xdr:cxnSp macro="">
      <xdr:nvCxnSpPr>
        <xdr:cNvPr id="623" name="直線コネクタ 622"/>
        <xdr:cNvCxnSpPr/>
      </xdr:nvCxnSpPr>
      <xdr:spPr>
        <a:xfrm>
          <a:off x="14592300" y="12877325"/>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122522</xdr:rowOff>
    </xdr:from>
    <xdr:to>
      <xdr:col>76</xdr:col>
      <xdr:colOff>114300</xdr:colOff>
      <xdr:row>75</xdr:row>
      <xdr:rowOff>18575</xdr:rowOff>
    </xdr:to>
    <xdr:cxnSp macro="">
      <xdr:nvCxnSpPr>
        <xdr:cNvPr id="626" name="直線コネクタ 625"/>
        <xdr:cNvCxnSpPr/>
      </xdr:nvCxnSpPr>
      <xdr:spPr>
        <a:xfrm>
          <a:off x="13703300" y="12809822"/>
          <a:ext cx="8890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122522</xdr:rowOff>
    </xdr:from>
    <xdr:to>
      <xdr:col>71</xdr:col>
      <xdr:colOff>177800</xdr:colOff>
      <xdr:row>74</xdr:row>
      <xdr:rowOff>140157</xdr:rowOff>
    </xdr:to>
    <xdr:cxnSp macro="">
      <xdr:nvCxnSpPr>
        <xdr:cNvPr id="629" name="直線コネクタ 628"/>
        <xdr:cNvCxnSpPr/>
      </xdr:nvCxnSpPr>
      <xdr:spPr>
        <a:xfrm flipV="1">
          <a:off x="12814300" y="1280982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150524</xdr:rowOff>
    </xdr:from>
    <xdr:to>
      <xdr:col>85</xdr:col>
      <xdr:colOff>177800</xdr:colOff>
      <xdr:row>75</xdr:row>
      <xdr:rowOff>80674</xdr:rowOff>
    </xdr:to>
    <xdr:sp macro="" textlink="">
      <xdr:nvSpPr>
        <xdr:cNvPr id="639" name="楕円 638"/>
        <xdr:cNvSpPr/>
      </xdr:nvSpPr>
      <xdr:spPr>
        <a:xfrm>
          <a:off x="16268700" y="128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128951</xdr:rowOff>
    </xdr:from>
    <xdr:ext cx="534377" cy="259045"/>
    <xdr:sp macro="" textlink="">
      <xdr:nvSpPr>
        <xdr:cNvPr id="640" name="公債費該当値テキスト"/>
        <xdr:cNvSpPr txBox="1"/>
      </xdr:nvSpPr>
      <xdr:spPr>
        <a:xfrm>
          <a:off x="16370300" y="128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158525</xdr:rowOff>
    </xdr:from>
    <xdr:to>
      <xdr:col>81</xdr:col>
      <xdr:colOff>101600</xdr:colOff>
      <xdr:row>75</xdr:row>
      <xdr:rowOff>88675</xdr:rowOff>
    </xdr:to>
    <xdr:sp macro="" textlink="">
      <xdr:nvSpPr>
        <xdr:cNvPr id="641" name="楕円 640"/>
        <xdr:cNvSpPr/>
      </xdr:nvSpPr>
      <xdr:spPr>
        <a:xfrm>
          <a:off x="15430500" y="128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79802</xdr:rowOff>
    </xdr:from>
    <xdr:ext cx="534377" cy="259045"/>
    <xdr:sp macro="" textlink="">
      <xdr:nvSpPr>
        <xdr:cNvPr id="642" name="テキスト ボックス 641"/>
        <xdr:cNvSpPr txBox="1"/>
      </xdr:nvSpPr>
      <xdr:spPr>
        <a:xfrm>
          <a:off x="15214111" y="1293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139225</xdr:rowOff>
    </xdr:from>
    <xdr:to>
      <xdr:col>76</xdr:col>
      <xdr:colOff>165100</xdr:colOff>
      <xdr:row>75</xdr:row>
      <xdr:rowOff>69375</xdr:rowOff>
    </xdr:to>
    <xdr:sp macro="" textlink="">
      <xdr:nvSpPr>
        <xdr:cNvPr id="643" name="楕円 642"/>
        <xdr:cNvSpPr/>
      </xdr:nvSpPr>
      <xdr:spPr>
        <a:xfrm>
          <a:off x="14541500" y="128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60502</xdr:rowOff>
    </xdr:from>
    <xdr:ext cx="534377" cy="259045"/>
    <xdr:sp macro="" textlink="">
      <xdr:nvSpPr>
        <xdr:cNvPr id="644" name="テキスト ボックス 643"/>
        <xdr:cNvSpPr txBox="1"/>
      </xdr:nvSpPr>
      <xdr:spPr>
        <a:xfrm>
          <a:off x="14325111" y="129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71722</xdr:rowOff>
    </xdr:from>
    <xdr:to>
      <xdr:col>72</xdr:col>
      <xdr:colOff>38100</xdr:colOff>
      <xdr:row>75</xdr:row>
      <xdr:rowOff>1872</xdr:rowOff>
    </xdr:to>
    <xdr:sp macro="" textlink="">
      <xdr:nvSpPr>
        <xdr:cNvPr id="645" name="楕円 644"/>
        <xdr:cNvSpPr/>
      </xdr:nvSpPr>
      <xdr:spPr>
        <a:xfrm>
          <a:off x="13652500" y="127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164449</xdr:rowOff>
    </xdr:from>
    <xdr:ext cx="534377" cy="259045"/>
    <xdr:sp macro="" textlink="">
      <xdr:nvSpPr>
        <xdr:cNvPr id="646" name="テキスト ボックス 645"/>
        <xdr:cNvSpPr txBox="1"/>
      </xdr:nvSpPr>
      <xdr:spPr>
        <a:xfrm>
          <a:off x="13436111" y="128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89357</xdr:rowOff>
    </xdr:from>
    <xdr:to>
      <xdr:col>67</xdr:col>
      <xdr:colOff>101600</xdr:colOff>
      <xdr:row>75</xdr:row>
      <xdr:rowOff>19507</xdr:rowOff>
    </xdr:to>
    <xdr:sp macro="" textlink="">
      <xdr:nvSpPr>
        <xdr:cNvPr id="647" name="楕円 646"/>
        <xdr:cNvSpPr/>
      </xdr:nvSpPr>
      <xdr:spPr>
        <a:xfrm>
          <a:off x="12763500" y="127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10634</xdr:rowOff>
    </xdr:from>
    <xdr:ext cx="534377" cy="259045"/>
    <xdr:sp macro="" textlink="">
      <xdr:nvSpPr>
        <xdr:cNvPr id="648" name="テキスト ボックス 647"/>
        <xdr:cNvSpPr txBox="1"/>
      </xdr:nvSpPr>
      <xdr:spPr>
        <a:xfrm>
          <a:off x="12547111" y="128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123241</xdr:rowOff>
    </xdr:from>
    <xdr:to>
      <xdr:col>85</xdr:col>
      <xdr:colOff>127000</xdr:colOff>
      <xdr:row>97</xdr:row>
      <xdr:rowOff>68652</xdr:rowOff>
    </xdr:to>
    <xdr:cxnSp macro="">
      <xdr:nvCxnSpPr>
        <xdr:cNvPr id="675" name="直線コネクタ 674"/>
        <xdr:cNvCxnSpPr/>
      </xdr:nvCxnSpPr>
      <xdr:spPr>
        <a:xfrm flipV="1">
          <a:off x="15481300" y="16582441"/>
          <a:ext cx="8382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53243</xdr:rowOff>
    </xdr:from>
    <xdr:to>
      <xdr:col>81</xdr:col>
      <xdr:colOff>50800</xdr:colOff>
      <xdr:row>97</xdr:row>
      <xdr:rowOff>68652</xdr:rowOff>
    </xdr:to>
    <xdr:cxnSp macro="">
      <xdr:nvCxnSpPr>
        <xdr:cNvPr id="678" name="直線コネクタ 677"/>
        <xdr:cNvCxnSpPr/>
      </xdr:nvCxnSpPr>
      <xdr:spPr>
        <a:xfrm>
          <a:off x="14592300" y="16683893"/>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77155</xdr:rowOff>
    </xdr:from>
    <xdr:to>
      <xdr:col>76</xdr:col>
      <xdr:colOff>114300</xdr:colOff>
      <xdr:row>97</xdr:row>
      <xdr:rowOff>53243</xdr:rowOff>
    </xdr:to>
    <xdr:cxnSp macro="">
      <xdr:nvCxnSpPr>
        <xdr:cNvPr id="681" name="直線コネクタ 680"/>
        <xdr:cNvCxnSpPr/>
      </xdr:nvCxnSpPr>
      <xdr:spPr>
        <a:xfrm>
          <a:off x="13703300" y="16536355"/>
          <a:ext cx="889000" cy="1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69200</xdr:rowOff>
    </xdr:from>
    <xdr:to>
      <xdr:col>71</xdr:col>
      <xdr:colOff>177800</xdr:colOff>
      <xdr:row>96</xdr:row>
      <xdr:rowOff>77155</xdr:rowOff>
    </xdr:to>
    <xdr:cxnSp macro="">
      <xdr:nvCxnSpPr>
        <xdr:cNvPr id="684" name="直線コネクタ 683"/>
        <xdr:cNvCxnSpPr/>
      </xdr:nvCxnSpPr>
      <xdr:spPr>
        <a:xfrm>
          <a:off x="12814300" y="1652840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133118</xdr:rowOff>
    </xdr:from>
    <xdr:ext cx="469744" cy="259045"/>
    <xdr:sp macro="" textlink="">
      <xdr:nvSpPr>
        <xdr:cNvPr id="686" name="テキスト ボックス 685"/>
        <xdr:cNvSpPr txBox="1"/>
      </xdr:nvSpPr>
      <xdr:spPr>
        <a:xfrm>
          <a:off x="13468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72441</xdr:rowOff>
    </xdr:from>
    <xdr:to>
      <xdr:col>85</xdr:col>
      <xdr:colOff>177800</xdr:colOff>
      <xdr:row>97</xdr:row>
      <xdr:rowOff>2591</xdr:rowOff>
    </xdr:to>
    <xdr:sp macro="" textlink="">
      <xdr:nvSpPr>
        <xdr:cNvPr id="694" name="楕円 693"/>
        <xdr:cNvSpPr/>
      </xdr:nvSpPr>
      <xdr:spPr>
        <a:xfrm>
          <a:off x="162687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95318</xdr:rowOff>
    </xdr:from>
    <xdr:ext cx="469744" cy="259045"/>
    <xdr:sp macro="" textlink="">
      <xdr:nvSpPr>
        <xdr:cNvPr id="695" name="積立金該当値テキスト"/>
        <xdr:cNvSpPr txBox="1"/>
      </xdr:nvSpPr>
      <xdr:spPr>
        <a:xfrm>
          <a:off x="16370300" y="1638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17852</xdr:rowOff>
    </xdr:from>
    <xdr:to>
      <xdr:col>81</xdr:col>
      <xdr:colOff>101600</xdr:colOff>
      <xdr:row>97</xdr:row>
      <xdr:rowOff>119452</xdr:rowOff>
    </xdr:to>
    <xdr:sp macro="" textlink="">
      <xdr:nvSpPr>
        <xdr:cNvPr id="696" name="楕円 695"/>
        <xdr:cNvSpPr/>
      </xdr:nvSpPr>
      <xdr:spPr>
        <a:xfrm>
          <a:off x="15430500" y="166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110579</xdr:rowOff>
    </xdr:from>
    <xdr:ext cx="469744" cy="259045"/>
    <xdr:sp macro="" textlink="">
      <xdr:nvSpPr>
        <xdr:cNvPr id="697" name="テキスト ボックス 696"/>
        <xdr:cNvSpPr txBox="1"/>
      </xdr:nvSpPr>
      <xdr:spPr>
        <a:xfrm>
          <a:off x="15246428" y="167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2443</xdr:rowOff>
    </xdr:from>
    <xdr:to>
      <xdr:col>76</xdr:col>
      <xdr:colOff>165100</xdr:colOff>
      <xdr:row>97</xdr:row>
      <xdr:rowOff>104043</xdr:rowOff>
    </xdr:to>
    <xdr:sp macro="" textlink="">
      <xdr:nvSpPr>
        <xdr:cNvPr id="698" name="楕円 697"/>
        <xdr:cNvSpPr/>
      </xdr:nvSpPr>
      <xdr:spPr>
        <a:xfrm>
          <a:off x="14541500" y="166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95170</xdr:rowOff>
    </xdr:from>
    <xdr:ext cx="469744" cy="259045"/>
    <xdr:sp macro="" textlink="">
      <xdr:nvSpPr>
        <xdr:cNvPr id="699" name="テキスト ボックス 698"/>
        <xdr:cNvSpPr txBox="1"/>
      </xdr:nvSpPr>
      <xdr:spPr>
        <a:xfrm>
          <a:off x="14357428" y="167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26355</xdr:rowOff>
    </xdr:from>
    <xdr:to>
      <xdr:col>72</xdr:col>
      <xdr:colOff>38100</xdr:colOff>
      <xdr:row>96</xdr:row>
      <xdr:rowOff>127955</xdr:rowOff>
    </xdr:to>
    <xdr:sp macro="" textlink="">
      <xdr:nvSpPr>
        <xdr:cNvPr id="700" name="楕円 699"/>
        <xdr:cNvSpPr/>
      </xdr:nvSpPr>
      <xdr:spPr>
        <a:xfrm>
          <a:off x="13652500" y="164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144482</xdr:rowOff>
    </xdr:from>
    <xdr:ext cx="469744" cy="259045"/>
    <xdr:sp macro="" textlink="">
      <xdr:nvSpPr>
        <xdr:cNvPr id="701" name="テキスト ボックス 700"/>
        <xdr:cNvSpPr txBox="1"/>
      </xdr:nvSpPr>
      <xdr:spPr>
        <a:xfrm>
          <a:off x="13468428" y="162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18400</xdr:rowOff>
    </xdr:from>
    <xdr:to>
      <xdr:col>67</xdr:col>
      <xdr:colOff>101600</xdr:colOff>
      <xdr:row>96</xdr:row>
      <xdr:rowOff>120000</xdr:rowOff>
    </xdr:to>
    <xdr:sp macro="" textlink="">
      <xdr:nvSpPr>
        <xdr:cNvPr id="702" name="楕円 701"/>
        <xdr:cNvSpPr/>
      </xdr:nvSpPr>
      <xdr:spPr>
        <a:xfrm>
          <a:off x="12763500" y="164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111127</xdr:rowOff>
    </xdr:from>
    <xdr:ext cx="469744" cy="259045"/>
    <xdr:sp macro="" textlink="">
      <xdr:nvSpPr>
        <xdr:cNvPr id="703" name="テキスト ボックス 702"/>
        <xdr:cNvSpPr txBox="1"/>
      </xdr:nvSpPr>
      <xdr:spPr>
        <a:xfrm>
          <a:off x="12579428" y="1657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37084</xdr:rowOff>
    </xdr:from>
    <xdr:to>
      <xdr:col>116</xdr:col>
      <xdr:colOff>63500</xdr:colOff>
      <xdr:row>36</xdr:row>
      <xdr:rowOff>129794</xdr:rowOff>
    </xdr:to>
    <xdr:cxnSp macro="">
      <xdr:nvCxnSpPr>
        <xdr:cNvPr id="732" name="直線コネクタ 731"/>
        <xdr:cNvCxnSpPr/>
      </xdr:nvCxnSpPr>
      <xdr:spPr>
        <a:xfrm>
          <a:off x="21323300" y="6209284"/>
          <a:ext cx="8382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122047</xdr:rowOff>
    </xdr:from>
    <xdr:to>
      <xdr:col>111</xdr:col>
      <xdr:colOff>177800</xdr:colOff>
      <xdr:row>36</xdr:row>
      <xdr:rowOff>37084</xdr:rowOff>
    </xdr:to>
    <xdr:cxnSp macro="">
      <xdr:nvCxnSpPr>
        <xdr:cNvPr id="735" name="直線コネクタ 734"/>
        <xdr:cNvCxnSpPr/>
      </xdr:nvCxnSpPr>
      <xdr:spPr>
        <a:xfrm>
          <a:off x="20434300" y="6122797"/>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122047</xdr:rowOff>
    </xdr:from>
    <xdr:to>
      <xdr:col>107</xdr:col>
      <xdr:colOff>50800</xdr:colOff>
      <xdr:row>35</xdr:row>
      <xdr:rowOff>141097</xdr:rowOff>
    </xdr:to>
    <xdr:cxnSp macro="">
      <xdr:nvCxnSpPr>
        <xdr:cNvPr id="738" name="直線コネクタ 737"/>
        <xdr:cNvCxnSpPr/>
      </xdr:nvCxnSpPr>
      <xdr:spPr>
        <a:xfrm flipV="1">
          <a:off x="19545300" y="612279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141097</xdr:rowOff>
    </xdr:from>
    <xdr:to>
      <xdr:col>102</xdr:col>
      <xdr:colOff>114300</xdr:colOff>
      <xdr:row>37</xdr:row>
      <xdr:rowOff>109474</xdr:rowOff>
    </xdr:to>
    <xdr:cxnSp macro="">
      <xdr:nvCxnSpPr>
        <xdr:cNvPr id="741" name="直線コネクタ 740"/>
        <xdr:cNvCxnSpPr/>
      </xdr:nvCxnSpPr>
      <xdr:spPr>
        <a:xfrm flipV="1">
          <a:off x="18656300" y="6141847"/>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78994</xdr:rowOff>
    </xdr:from>
    <xdr:to>
      <xdr:col>116</xdr:col>
      <xdr:colOff>114300</xdr:colOff>
      <xdr:row>37</xdr:row>
      <xdr:rowOff>9144</xdr:rowOff>
    </xdr:to>
    <xdr:sp macro="" textlink="">
      <xdr:nvSpPr>
        <xdr:cNvPr id="751" name="楕円 750"/>
        <xdr:cNvSpPr/>
      </xdr:nvSpPr>
      <xdr:spPr>
        <a:xfrm>
          <a:off x="221107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101871</xdr:rowOff>
    </xdr:from>
    <xdr:ext cx="469744" cy="259045"/>
    <xdr:sp macro="" textlink="">
      <xdr:nvSpPr>
        <xdr:cNvPr id="752" name="投資及び出資金該当値テキスト"/>
        <xdr:cNvSpPr txBox="1"/>
      </xdr:nvSpPr>
      <xdr:spPr>
        <a:xfrm>
          <a:off x="22212300"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157734</xdr:rowOff>
    </xdr:from>
    <xdr:to>
      <xdr:col>112</xdr:col>
      <xdr:colOff>38100</xdr:colOff>
      <xdr:row>36</xdr:row>
      <xdr:rowOff>87884</xdr:rowOff>
    </xdr:to>
    <xdr:sp macro="" textlink="">
      <xdr:nvSpPr>
        <xdr:cNvPr id="753" name="楕円 752"/>
        <xdr:cNvSpPr/>
      </xdr:nvSpPr>
      <xdr:spPr>
        <a:xfrm>
          <a:off x="21272500" y="6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104411</xdr:rowOff>
    </xdr:from>
    <xdr:ext cx="469744" cy="259045"/>
    <xdr:sp macro="" textlink="">
      <xdr:nvSpPr>
        <xdr:cNvPr id="754" name="テキスト ボックス 753"/>
        <xdr:cNvSpPr txBox="1"/>
      </xdr:nvSpPr>
      <xdr:spPr>
        <a:xfrm>
          <a:off x="21088428" y="593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71247</xdr:rowOff>
    </xdr:from>
    <xdr:to>
      <xdr:col>107</xdr:col>
      <xdr:colOff>101600</xdr:colOff>
      <xdr:row>36</xdr:row>
      <xdr:rowOff>1397</xdr:rowOff>
    </xdr:to>
    <xdr:sp macro="" textlink="">
      <xdr:nvSpPr>
        <xdr:cNvPr id="755" name="楕円 754"/>
        <xdr:cNvSpPr/>
      </xdr:nvSpPr>
      <xdr:spPr>
        <a:xfrm>
          <a:off x="20383500" y="60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17924</xdr:rowOff>
    </xdr:from>
    <xdr:ext cx="469744" cy="259045"/>
    <xdr:sp macro="" textlink="">
      <xdr:nvSpPr>
        <xdr:cNvPr id="756" name="テキスト ボックス 755"/>
        <xdr:cNvSpPr txBox="1"/>
      </xdr:nvSpPr>
      <xdr:spPr>
        <a:xfrm>
          <a:off x="20199428" y="58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90297</xdr:rowOff>
    </xdr:from>
    <xdr:to>
      <xdr:col>102</xdr:col>
      <xdr:colOff>165100</xdr:colOff>
      <xdr:row>36</xdr:row>
      <xdr:rowOff>20447</xdr:rowOff>
    </xdr:to>
    <xdr:sp macro="" textlink="">
      <xdr:nvSpPr>
        <xdr:cNvPr id="757" name="楕円 756"/>
        <xdr:cNvSpPr/>
      </xdr:nvSpPr>
      <xdr:spPr>
        <a:xfrm>
          <a:off x="19494500" y="60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36974</xdr:rowOff>
    </xdr:from>
    <xdr:ext cx="469744" cy="259045"/>
    <xdr:sp macro="" textlink="">
      <xdr:nvSpPr>
        <xdr:cNvPr id="758" name="テキスト ボックス 757"/>
        <xdr:cNvSpPr txBox="1"/>
      </xdr:nvSpPr>
      <xdr:spPr>
        <a:xfrm>
          <a:off x="19310428" y="58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58674</xdr:rowOff>
    </xdr:from>
    <xdr:to>
      <xdr:col>98</xdr:col>
      <xdr:colOff>38100</xdr:colOff>
      <xdr:row>37</xdr:row>
      <xdr:rowOff>160274</xdr:rowOff>
    </xdr:to>
    <xdr:sp macro="" textlink="">
      <xdr:nvSpPr>
        <xdr:cNvPr id="759" name="楕円 758"/>
        <xdr:cNvSpPr/>
      </xdr:nvSpPr>
      <xdr:spPr>
        <a:xfrm>
          <a:off x="18605500" y="64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5351</xdr:rowOff>
    </xdr:from>
    <xdr:ext cx="469744" cy="259045"/>
    <xdr:sp macro="" textlink="">
      <xdr:nvSpPr>
        <xdr:cNvPr id="760" name="テキスト ボックス 759"/>
        <xdr:cNvSpPr txBox="1"/>
      </xdr:nvSpPr>
      <xdr:spPr>
        <a:xfrm>
          <a:off x="18421428" y="617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89827</xdr:rowOff>
    </xdr:from>
    <xdr:to>
      <xdr:col>116</xdr:col>
      <xdr:colOff>63500</xdr:colOff>
      <xdr:row>58</xdr:row>
      <xdr:rowOff>8789</xdr:rowOff>
    </xdr:to>
    <xdr:cxnSp macro="">
      <xdr:nvCxnSpPr>
        <xdr:cNvPr id="789" name="直線コネクタ 788"/>
        <xdr:cNvCxnSpPr/>
      </xdr:nvCxnSpPr>
      <xdr:spPr>
        <a:xfrm>
          <a:off x="21323300" y="9862477"/>
          <a:ext cx="8382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89827</xdr:rowOff>
    </xdr:from>
    <xdr:to>
      <xdr:col>111</xdr:col>
      <xdr:colOff>177800</xdr:colOff>
      <xdr:row>58</xdr:row>
      <xdr:rowOff>66701</xdr:rowOff>
    </xdr:to>
    <xdr:cxnSp macro="">
      <xdr:nvCxnSpPr>
        <xdr:cNvPr id="792" name="直線コネクタ 791"/>
        <xdr:cNvCxnSpPr/>
      </xdr:nvCxnSpPr>
      <xdr:spPr>
        <a:xfrm flipV="1">
          <a:off x="20434300" y="9862477"/>
          <a:ext cx="889000" cy="1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56337</xdr:rowOff>
    </xdr:from>
    <xdr:to>
      <xdr:col>107</xdr:col>
      <xdr:colOff>50800</xdr:colOff>
      <xdr:row>58</xdr:row>
      <xdr:rowOff>66701</xdr:rowOff>
    </xdr:to>
    <xdr:cxnSp macro="">
      <xdr:nvCxnSpPr>
        <xdr:cNvPr id="795" name="直線コネクタ 794"/>
        <xdr:cNvCxnSpPr/>
      </xdr:nvCxnSpPr>
      <xdr:spPr>
        <a:xfrm>
          <a:off x="19545300" y="1000043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56337</xdr:rowOff>
    </xdr:from>
    <xdr:to>
      <xdr:col>102</xdr:col>
      <xdr:colOff>114300</xdr:colOff>
      <xdr:row>58</xdr:row>
      <xdr:rowOff>79159</xdr:rowOff>
    </xdr:to>
    <xdr:cxnSp macro="">
      <xdr:nvCxnSpPr>
        <xdr:cNvPr id="798" name="直線コネクタ 797"/>
        <xdr:cNvCxnSpPr/>
      </xdr:nvCxnSpPr>
      <xdr:spPr>
        <a:xfrm flipV="1">
          <a:off x="18656300" y="10000437"/>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129439</xdr:rowOff>
    </xdr:from>
    <xdr:to>
      <xdr:col>116</xdr:col>
      <xdr:colOff>114300</xdr:colOff>
      <xdr:row>58</xdr:row>
      <xdr:rowOff>59589</xdr:rowOff>
    </xdr:to>
    <xdr:sp macro="" textlink="">
      <xdr:nvSpPr>
        <xdr:cNvPr id="808" name="楕円 807"/>
        <xdr:cNvSpPr/>
      </xdr:nvSpPr>
      <xdr:spPr>
        <a:xfrm>
          <a:off x="221107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107866</xdr:rowOff>
    </xdr:from>
    <xdr:ext cx="469744" cy="259045"/>
    <xdr:sp macro="" textlink="">
      <xdr:nvSpPr>
        <xdr:cNvPr id="809" name="貸付金該当値テキスト"/>
        <xdr:cNvSpPr txBox="1"/>
      </xdr:nvSpPr>
      <xdr:spPr>
        <a:xfrm>
          <a:off x="22212300" y="98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39027</xdr:rowOff>
    </xdr:from>
    <xdr:to>
      <xdr:col>112</xdr:col>
      <xdr:colOff>38100</xdr:colOff>
      <xdr:row>57</xdr:row>
      <xdr:rowOff>140627</xdr:rowOff>
    </xdr:to>
    <xdr:sp macro="" textlink="">
      <xdr:nvSpPr>
        <xdr:cNvPr id="810" name="楕円 809"/>
        <xdr:cNvSpPr/>
      </xdr:nvSpPr>
      <xdr:spPr>
        <a:xfrm>
          <a:off x="21272500" y="98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131754</xdr:rowOff>
    </xdr:from>
    <xdr:ext cx="469744" cy="259045"/>
    <xdr:sp macro="" textlink="">
      <xdr:nvSpPr>
        <xdr:cNvPr id="811" name="テキスト ボックス 810"/>
        <xdr:cNvSpPr txBox="1"/>
      </xdr:nvSpPr>
      <xdr:spPr>
        <a:xfrm>
          <a:off x="21088428" y="990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15901</xdr:rowOff>
    </xdr:from>
    <xdr:to>
      <xdr:col>107</xdr:col>
      <xdr:colOff>101600</xdr:colOff>
      <xdr:row>58</xdr:row>
      <xdr:rowOff>117501</xdr:rowOff>
    </xdr:to>
    <xdr:sp macro="" textlink="">
      <xdr:nvSpPr>
        <xdr:cNvPr id="812" name="楕円 811"/>
        <xdr:cNvSpPr/>
      </xdr:nvSpPr>
      <xdr:spPr>
        <a:xfrm>
          <a:off x="20383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108628</xdr:rowOff>
    </xdr:from>
    <xdr:ext cx="469744" cy="259045"/>
    <xdr:sp macro="" textlink="">
      <xdr:nvSpPr>
        <xdr:cNvPr id="813" name="テキスト ボックス 812"/>
        <xdr:cNvSpPr txBox="1"/>
      </xdr:nvSpPr>
      <xdr:spPr>
        <a:xfrm>
          <a:off x="20199428" y="1005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5537</xdr:rowOff>
    </xdr:from>
    <xdr:to>
      <xdr:col>102</xdr:col>
      <xdr:colOff>165100</xdr:colOff>
      <xdr:row>58</xdr:row>
      <xdr:rowOff>107137</xdr:rowOff>
    </xdr:to>
    <xdr:sp macro="" textlink="">
      <xdr:nvSpPr>
        <xdr:cNvPr id="814" name="楕円 813"/>
        <xdr:cNvSpPr/>
      </xdr:nvSpPr>
      <xdr:spPr>
        <a:xfrm>
          <a:off x="19494500" y="99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98264</xdr:rowOff>
    </xdr:from>
    <xdr:ext cx="469744" cy="259045"/>
    <xdr:sp macro="" textlink="">
      <xdr:nvSpPr>
        <xdr:cNvPr id="815" name="テキスト ボックス 814"/>
        <xdr:cNvSpPr txBox="1"/>
      </xdr:nvSpPr>
      <xdr:spPr>
        <a:xfrm>
          <a:off x="19310428" y="1004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28359</xdr:rowOff>
    </xdr:from>
    <xdr:to>
      <xdr:col>98</xdr:col>
      <xdr:colOff>38100</xdr:colOff>
      <xdr:row>58</xdr:row>
      <xdr:rowOff>129959</xdr:rowOff>
    </xdr:to>
    <xdr:sp macro="" textlink="">
      <xdr:nvSpPr>
        <xdr:cNvPr id="816" name="楕円 815"/>
        <xdr:cNvSpPr/>
      </xdr:nvSpPr>
      <xdr:spPr>
        <a:xfrm>
          <a:off x="18605500" y="99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121086</xdr:rowOff>
    </xdr:from>
    <xdr:ext cx="469744" cy="259045"/>
    <xdr:sp macro="" textlink="">
      <xdr:nvSpPr>
        <xdr:cNvPr id="817" name="テキスト ボックス 816"/>
        <xdr:cNvSpPr txBox="1"/>
      </xdr:nvSpPr>
      <xdr:spPr>
        <a:xfrm>
          <a:off x="18421428" y="1006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28862</xdr:rowOff>
    </xdr:from>
    <xdr:to>
      <xdr:col>116</xdr:col>
      <xdr:colOff>63500</xdr:colOff>
      <xdr:row>76</xdr:row>
      <xdr:rowOff>58155</xdr:rowOff>
    </xdr:to>
    <xdr:cxnSp macro="">
      <xdr:nvCxnSpPr>
        <xdr:cNvPr id="849" name="直線コネクタ 848"/>
        <xdr:cNvCxnSpPr/>
      </xdr:nvCxnSpPr>
      <xdr:spPr>
        <a:xfrm flipV="1">
          <a:off x="21323300" y="13059062"/>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5153</xdr:rowOff>
    </xdr:from>
    <xdr:to>
      <xdr:col>111</xdr:col>
      <xdr:colOff>177800</xdr:colOff>
      <xdr:row>76</xdr:row>
      <xdr:rowOff>58155</xdr:rowOff>
    </xdr:to>
    <xdr:cxnSp macro="">
      <xdr:nvCxnSpPr>
        <xdr:cNvPr id="852" name="直線コネクタ 851"/>
        <xdr:cNvCxnSpPr/>
      </xdr:nvCxnSpPr>
      <xdr:spPr>
        <a:xfrm>
          <a:off x="20434300" y="13035353"/>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5153</xdr:rowOff>
    </xdr:from>
    <xdr:to>
      <xdr:col>107</xdr:col>
      <xdr:colOff>50800</xdr:colOff>
      <xdr:row>76</xdr:row>
      <xdr:rowOff>97899</xdr:rowOff>
    </xdr:to>
    <xdr:cxnSp macro="">
      <xdr:nvCxnSpPr>
        <xdr:cNvPr id="855" name="直線コネクタ 854"/>
        <xdr:cNvCxnSpPr/>
      </xdr:nvCxnSpPr>
      <xdr:spPr>
        <a:xfrm flipV="1">
          <a:off x="19545300" y="13035353"/>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97899</xdr:rowOff>
    </xdr:from>
    <xdr:to>
      <xdr:col>102</xdr:col>
      <xdr:colOff>114300</xdr:colOff>
      <xdr:row>76</xdr:row>
      <xdr:rowOff>114162</xdr:rowOff>
    </xdr:to>
    <xdr:cxnSp macro="">
      <xdr:nvCxnSpPr>
        <xdr:cNvPr id="858" name="直線コネクタ 857"/>
        <xdr:cNvCxnSpPr/>
      </xdr:nvCxnSpPr>
      <xdr:spPr>
        <a:xfrm flipV="1">
          <a:off x="18656300" y="13128099"/>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149512</xdr:rowOff>
    </xdr:from>
    <xdr:to>
      <xdr:col>116</xdr:col>
      <xdr:colOff>114300</xdr:colOff>
      <xdr:row>76</xdr:row>
      <xdr:rowOff>79662</xdr:rowOff>
    </xdr:to>
    <xdr:sp macro="" textlink="">
      <xdr:nvSpPr>
        <xdr:cNvPr id="868" name="楕円 867"/>
        <xdr:cNvSpPr/>
      </xdr:nvSpPr>
      <xdr:spPr>
        <a:xfrm>
          <a:off x="22110700" y="13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939</xdr:rowOff>
    </xdr:from>
    <xdr:ext cx="534377" cy="259045"/>
    <xdr:sp macro="" textlink="">
      <xdr:nvSpPr>
        <xdr:cNvPr id="869" name="繰出金該当値テキスト"/>
        <xdr:cNvSpPr txBox="1"/>
      </xdr:nvSpPr>
      <xdr:spPr>
        <a:xfrm>
          <a:off x="22212300" y="128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7355</xdr:rowOff>
    </xdr:from>
    <xdr:to>
      <xdr:col>112</xdr:col>
      <xdr:colOff>38100</xdr:colOff>
      <xdr:row>76</xdr:row>
      <xdr:rowOff>108955</xdr:rowOff>
    </xdr:to>
    <xdr:sp macro="" textlink="">
      <xdr:nvSpPr>
        <xdr:cNvPr id="870" name="楕円 869"/>
        <xdr:cNvSpPr/>
      </xdr:nvSpPr>
      <xdr:spPr>
        <a:xfrm>
          <a:off x="212725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125482</xdr:rowOff>
    </xdr:from>
    <xdr:ext cx="534377" cy="259045"/>
    <xdr:sp macro="" textlink="">
      <xdr:nvSpPr>
        <xdr:cNvPr id="871" name="テキスト ボックス 870"/>
        <xdr:cNvSpPr txBox="1"/>
      </xdr:nvSpPr>
      <xdr:spPr>
        <a:xfrm>
          <a:off x="21056111" y="128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125802</xdr:rowOff>
    </xdr:from>
    <xdr:to>
      <xdr:col>107</xdr:col>
      <xdr:colOff>101600</xdr:colOff>
      <xdr:row>76</xdr:row>
      <xdr:rowOff>55953</xdr:rowOff>
    </xdr:to>
    <xdr:sp macro="" textlink="">
      <xdr:nvSpPr>
        <xdr:cNvPr id="872" name="楕円 871"/>
        <xdr:cNvSpPr/>
      </xdr:nvSpPr>
      <xdr:spPr>
        <a:xfrm>
          <a:off x="20383500" y="129845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72479</xdr:rowOff>
    </xdr:from>
    <xdr:ext cx="534377" cy="259045"/>
    <xdr:sp macro="" textlink="">
      <xdr:nvSpPr>
        <xdr:cNvPr id="873" name="テキスト ボックス 872"/>
        <xdr:cNvSpPr txBox="1"/>
      </xdr:nvSpPr>
      <xdr:spPr>
        <a:xfrm>
          <a:off x="20167111" y="127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47099</xdr:rowOff>
    </xdr:from>
    <xdr:to>
      <xdr:col>102</xdr:col>
      <xdr:colOff>165100</xdr:colOff>
      <xdr:row>76</xdr:row>
      <xdr:rowOff>148699</xdr:rowOff>
    </xdr:to>
    <xdr:sp macro="" textlink="">
      <xdr:nvSpPr>
        <xdr:cNvPr id="874" name="楕円 873"/>
        <xdr:cNvSpPr/>
      </xdr:nvSpPr>
      <xdr:spPr>
        <a:xfrm>
          <a:off x="19494500" y="130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165226</xdr:rowOff>
    </xdr:from>
    <xdr:ext cx="534377" cy="259045"/>
    <xdr:sp macro="" textlink="">
      <xdr:nvSpPr>
        <xdr:cNvPr id="875" name="テキスト ボックス 874"/>
        <xdr:cNvSpPr txBox="1"/>
      </xdr:nvSpPr>
      <xdr:spPr>
        <a:xfrm>
          <a:off x="19278111" y="128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63362</xdr:rowOff>
    </xdr:from>
    <xdr:to>
      <xdr:col>98</xdr:col>
      <xdr:colOff>38100</xdr:colOff>
      <xdr:row>76</xdr:row>
      <xdr:rowOff>164962</xdr:rowOff>
    </xdr:to>
    <xdr:sp macro="" textlink="">
      <xdr:nvSpPr>
        <xdr:cNvPr id="876" name="楕円 875"/>
        <xdr:cNvSpPr/>
      </xdr:nvSpPr>
      <xdr:spPr>
        <a:xfrm>
          <a:off x="18605500" y="130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10039</xdr:rowOff>
    </xdr:from>
    <xdr:ext cx="534377" cy="259045"/>
    <xdr:sp macro="" textlink="">
      <xdr:nvSpPr>
        <xdr:cNvPr id="877" name="テキスト ボックス 876"/>
        <xdr:cNvSpPr txBox="1"/>
      </xdr:nvSpPr>
      <xdr:spPr>
        <a:xfrm>
          <a:off x="18389111" y="128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職員数及び退職金が減少傾向にあるものの、概ね横ばいで推移しており、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行財政改革による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総コストの縮減を図っていく方針である。扶助費については平成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では類似団体内平均値を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44,693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円上回り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154,210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円となっている。本市においては生活保護費受給者の割合（保護率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）は減少しているものの、類似団体と比較して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高いことに加え、近年は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認定子ども園等運営にかかる経費や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障害者福祉施策に係る経費が増大している事が扶助費を押し上げている原因である。普通建設事業においては義務教育施設の耐震化を進めてきたため増加傾向にあったが、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類似団内平均値を下回る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35,695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なった。今後は花園ラグビー場の改修、文化創造館の建設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が想定される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ことから事業の取捨選択を徹底していく必要がある。補助費等においては平成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年度に突出して高くなっており、住民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人あたり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55,135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円となっているが、これは土地開発公社解散に係る臨時的な要素であり、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東大阪都市清掃施設組合第五工場</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の建設終了等による東大阪都市清掃組合への負担金の減少が前年度と比較して大幅に減少した要因である。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しかし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と比較しても依然として高い数値であることから、市独自の補助金や過剰な上乗せ補助金などの見直しを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検討し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、経費の削減に努める必要がある。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積立金については、市営高井田住宅跡地の売却益を市営住宅整備基金に積立てたことにより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7,860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0"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と比較して高い値となっている。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491,939
474,549
61.78
201,299,196
199,148,850
2,004,579
107,081,810
190,510,688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37</xdr:row>
      <xdr:rowOff>16147</xdr:rowOff>
    </xdr:to>
    <xdr:cxnSp macro="">
      <xdr:nvCxnSpPr>
        <xdr:cNvPr id="63" name="直線コネクタ 62"/>
        <xdr:cNvCxnSpPr/>
      </xdr:nvCxnSpPr>
      <xdr:spPr>
        <a:xfrm>
          <a:off x="3797300" y="6302103"/>
          <a:ext cx="8382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129903</xdr:rowOff>
    </xdr:to>
    <xdr:cxnSp macro="">
      <xdr:nvCxnSpPr>
        <xdr:cNvPr id="66" name="直線コネクタ 65"/>
        <xdr:cNvCxnSpPr/>
      </xdr:nvCxnSpPr>
      <xdr:spPr>
        <a:xfrm>
          <a:off x="2908300" y="622046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144599</xdr:rowOff>
    </xdr:from>
    <xdr:to>
      <xdr:col>15</xdr:col>
      <xdr:colOff>50800</xdr:colOff>
      <xdr:row>36</xdr:row>
      <xdr:rowOff>48260</xdr:rowOff>
    </xdr:to>
    <xdr:cxnSp macro="">
      <xdr:nvCxnSpPr>
        <xdr:cNvPr id="69" name="直線コネクタ 68"/>
        <xdr:cNvCxnSpPr/>
      </xdr:nvCxnSpPr>
      <xdr:spPr>
        <a:xfrm>
          <a:off x="2019300" y="61453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32476</xdr:rowOff>
    </xdr:from>
    <xdr:to>
      <xdr:col>10</xdr:col>
      <xdr:colOff>114300</xdr:colOff>
      <xdr:row>35</xdr:row>
      <xdr:rowOff>144599</xdr:rowOff>
    </xdr:to>
    <xdr:cxnSp macro="">
      <xdr:nvCxnSpPr>
        <xdr:cNvPr id="72" name="直線コネクタ 71"/>
        <xdr:cNvCxnSpPr/>
      </xdr:nvCxnSpPr>
      <xdr:spPr>
        <a:xfrm>
          <a:off x="1130300" y="6033226"/>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136797</xdr:rowOff>
    </xdr:from>
    <xdr:to>
      <xdr:col>24</xdr:col>
      <xdr:colOff>114300</xdr:colOff>
      <xdr:row>37</xdr:row>
      <xdr:rowOff>66947</xdr:rowOff>
    </xdr:to>
    <xdr:sp macro="" textlink="">
      <xdr:nvSpPr>
        <xdr:cNvPr id="82" name="楕円 81"/>
        <xdr:cNvSpPr/>
      </xdr:nvSpPr>
      <xdr:spPr>
        <a:xfrm>
          <a:off x="4584700" y="63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115224</xdr:rowOff>
    </xdr:from>
    <xdr:ext cx="469744" cy="259045"/>
    <xdr:sp macro="" textlink="">
      <xdr:nvSpPr>
        <xdr:cNvPr id="83" name="議会費該当値テキスト"/>
        <xdr:cNvSpPr txBox="1"/>
      </xdr:nvSpPr>
      <xdr:spPr>
        <a:xfrm>
          <a:off x="4686300" y="62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79103</xdr:rowOff>
    </xdr:from>
    <xdr:to>
      <xdr:col>20</xdr:col>
      <xdr:colOff>38100</xdr:colOff>
      <xdr:row>37</xdr:row>
      <xdr:rowOff>9253</xdr:rowOff>
    </xdr:to>
    <xdr:sp macro="" textlink="">
      <xdr:nvSpPr>
        <xdr:cNvPr id="84" name="楕円 83"/>
        <xdr:cNvSpPr/>
      </xdr:nvSpPr>
      <xdr:spPr>
        <a:xfrm>
          <a:off x="3746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380</xdr:rowOff>
    </xdr:from>
    <xdr:ext cx="469744" cy="259045"/>
    <xdr:sp macro="" textlink="">
      <xdr:nvSpPr>
        <xdr:cNvPr id="85" name="テキスト ボックス 84"/>
        <xdr:cNvSpPr txBox="1"/>
      </xdr:nvSpPr>
      <xdr:spPr>
        <a:xfrm>
          <a:off x="3562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6" name="楕円 85"/>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90187</xdr:rowOff>
    </xdr:from>
    <xdr:ext cx="469744" cy="259045"/>
    <xdr:sp macro="" textlink="">
      <xdr:nvSpPr>
        <xdr:cNvPr id="87" name="テキスト ボックス 86"/>
        <xdr:cNvSpPr txBox="1"/>
      </xdr:nvSpPr>
      <xdr:spPr>
        <a:xfrm>
          <a:off x="2673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93799</xdr:rowOff>
    </xdr:from>
    <xdr:to>
      <xdr:col>10</xdr:col>
      <xdr:colOff>165100</xdr:colOff>
      <xdr:row>36</xdr:row>
      <xdr:rowOff>23949</xdr:rowOff>
    </xdr:to>
    <xdr:sp macro="" textlink="">
      <xdr:nvSpPr>
        <xdr:cNvPr id="88" name="楕円 87"/>
        <xdr:cNvSpPr/>
      </xdr:nvSpPr>
      <xdr:spPr>
        <a:xfrm>
          <a:off x="1968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15076</xdr:rowOff>
    </xdr:from>
    <xdr:ext cx="469744" cy="259045"/>
    <xdr:sp macro="" textlink="">
      <xdr:nvSpPr>
        <xdr:cNvPr id="89" name="テキスト ボックス 88"/>
        <xdr:cNvSpPr txBox="1"/>
      </xdr:nvSpPr>
      <xdr:spPr>
        <a:xfrm>
          <a:off x="1784428"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153126</xdr:rowOff>
    </xdr:from>
    <xdr:to>
      <xdr:col>6</xdr:col>
      <xdr:colOff>38100</xdr:colOff>
      <xdr:row>35</xdr:row>
      <xdr:rowOff>83276</xdr:rowOff>
    </xdr:to>
    <xdr:sp macro="" textlink="">
      <xdr:nvSpPr>
        <xdr:cNvPr id="90" name="楕円 89"/>
        <xdr:cNvSpPr/>
      </xdr:nvSpPr>
      <xdr:spPr>
        <a:xfrm>
          <a:off x="1079500" y="59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74403</xdr:rowOff>
    </xdr:from>
    <xdr:ext cx="469744" cy="259045"/>
    <xdr:sp macro="" textlink="">
      <xdr:nvSpPr>
        <xdr:cNvPr id="91" name="テキスト ボックス 90"/>
        <xdr:cNvSpPr txBox="1"/>
      </xdr:nvSpPr>
      <xdr:spPr>
        <a:xfrm>
          <a:off x="895428" y="60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47248</xdr:rowOff>
    </xdr:from>
    <xdr:to>
      <xdr:col>24</xdr:col>
      <xdr:colOff>63500</xdr:colOff>
      <xdr:row>58</xdr:row>
      <xdr:rowOff>25367</xdr:rowOff>
    </xdr:to>
    <xdr:cxnSp macro="">
      <xdr:nvCxnSpPr>
        <xdr:cNvPr id="123" name="直線コネクタ 122"/>
        <xdr:cNvCxnSpPr/>
      </xdr:nvCxnSpPr>
      <xdr:spPr>
        <a:xfrm flipV="1">
          <a:off x="3797300" y="9648448"/>
          <a:ext cx="838200" cy="3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76443</xdr:rowOff>
    </xdr:from>
    <xdr:to>
      <xdr:col>19</xdr:col>
      <xdr:colOff>177800</xdr:colOff>
      <xdr:row>58</xdr:row>
      <xdr:rowOff>25367</xdr:rowOff>
    </xdr:to>
    <xdr:cxnSp macro="">
      <xdr:nvCxnSpPr>
        <xdr:cNvPr id="126" name="直線コネクタ 125"/>
        <xdr:cNvCxnSpPr/>
      </xdr:nvCxnSpPr>
      <xdr:spPr>
        <a:xfrm>
          <a:off x="2908300" y="9849093"/>
          <a:ext cx="8890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76443</xdr:rowOff>
    </xdr:from>
    <xdr:to>
      <xdr:col>15</xdr:col>
      <xdr:colOff>50800</xdr:colOff>
      <xdr:row>57</xdr:row>
      <xdr:rowOff>81668</xdr:rowOff>
    </xdr:to>
    <xdr:cxnSp macro="">
      <xdr:nvCxnSpPr>
        <xdr:cNvPr id="129" name="直線コネクタ 128"/>
        <xdr:cNvCxnSpPr/>
      </xdr:nvCxnSpPr>
      <xdr:spPr>
        <a:xfrm flipV="1">
          <a:off x="2019300" y="984909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68801</xdr:rowOff>
    </xdr:from>
    <xdr:to>
      <xdr:col>10</xdr:col>
      <xdr:colOff>114300</xdr:colOff>
      <xdr:row>57</xdr:row>
      <xdr:rowOff>81668</xdr:rowOff>
    </xdr:to>
    <xdr:cxnSp macro="">
      <xdr:nvCxnSpPr>
        <xdr:cNvPr id="132" name="直線コネクタ 131"/>
        <xdr:cNvCxnSpPr/>
      </xdr:nvCxnSpPr>
      <xdr:spPr>
        <a:xfrm>
          <a:off x="1130300" y="9327101"/>
          <a:ext cx="889000" cy="5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167898</xdr:rowOff>
    </xdr:from>
    <xdr:to>
      <xdr:col>24</xdr:col>
      <xdr:colOff>114300</xdr:colOff>
      <xdr:row>56</xdr:row>
      <xdr:rowOff>98048</xdr:rowOff>
    </xdr:to>
    <xdr:sp macro="" textlink="">
      <xdr:nvSpPr>
        <xdr:cNvPr id="142" name="楕円 141"/>
        <xdr:cNvSpPr/>
      </xdr:nvSpPr>
      <xdr:spPr>
        <a:xfrm>
          <a:off x="4584700" y="95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19325</xdr:rowOff>
    </xdr:from>
    <xdr:ext cx="534377" cy="259045"/>
    <xdr:sp macro="" textlink="">
      <xdr:nvSpPr>
        <xdr:cNvPr id="143" name="総務費該当値テキスト"/>
        <xdr:cNvSpPr txBox="1"/>
      </xdr:nvSpPr>
      <xdr:spPr>
        <a:xfrm>
          <a:off x="4686300" y="944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146017</xdr:rowOff>
    </xdr:from>
    <xdr:to>
      <xdr:col>20</xdr:col>
      <xdr:colOff>38100</xdr:colOff>
      <xdr:row>58</xdr:row>
      <xdr:rowOff>76167</xdr:rowOff>
    </xdr:to>
    <xdr:sp macro="" textlink="">
      <xdr:nvSpPr>
        <xdr:cNvPr id="144" name="楕円 143"/>
        <xdr:cNvSpPr/>
      </xdr:nvSpPr>
      <xdr:spPr>
        <a:xfrm>
          <a:off x="3746500" y="99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67294</xdr:rowOff>
    </xdr:from>
    <xdr:ext cx="534377" cy="259045"/>
    <xdr:sp macro="" textlink="">
      <xdr:nvSpPr>
        <xdr:cNvPr id="145" name="テキスト ボックス 144"/>
        <xdr:cNvSpPr txBox="1"/>
      </xdr:nvSpPr>
      <xdr:spPr>
        <a:xfrm>
          <a:off x="3530111" y="100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25643</xdr:rowOff>
    </xdr:from>
    <xdr:to>
      <xdr:col>15</xdr:col>
      <xdr:colOff>101600</xdr:colOff>
      <xdr:row>57</xdr:row>
      <xdr:rowOff>127243</xdr:rowOff>
    </xdr:to>
    <xdr:sp macro="" textlink="">
      <xdr:nvSpPr>
        <xdr:cNvPr id="146" name="楕円 145"/>
        <xdr:cNvSpPr/>
      </xdr:nvSpPr>
      <xdr:spPr>
        <a:xfrm>
          <a:off x="2857500" y="97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118370</xdr:rowOff>
    </xdr:from>
    <xdr:ext cx="534377" cy="259045"/>
    <xdr:sp macro="" textlink="">
      <xdr:nvSpPr>
        <xdr:cNvPr id="147" name="テキスト ボックス 146"/>
        <xdr:cNvSpPr txBox="1"/>
      </xdr:nvSpPr>
      <xdr:spPr>
        <a:xfrm>
          <a:off x="2641111" y="98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30868</xdr:rowOff>
    </xdr:from>
    <xdr:to>
      <xdr:col>10</xdr:col>
      <xdr:colOff>165100</xdr:colOff>
      <xdr:row>57</xdr:row>
      <xdr:rowOff>132468</xdr:rowOff>
    </xdr:to>
    <xdr:sp macro="" textlink="">
      <xdr:nvSpPr>
        <xdr:cNvPr id="148" name="楕円 147"/>
        <xdr:cNvSpPr/>
      </xdr:nvSpPr>
      <xdr:spPr>
        <a:xfrm>
          <a:off x="1968500" y="98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123595</xdr:rowOff>
    </xdr:from>
    <xdr:ext cx="534377" cy="259045"/>
    <xdr:sp macro="" textlink="">
      <xdr:nvSpPr>
        <xdr:cNvPr id="149" name="テキスト ボックス 148"/>
        <xdr:cNvSpPr txBox="1"/>
      </xdr:nvSpPr>
      <xdr:spPr>
        <a:xfrm>
          <a:off x="1752111" y="98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18001</xdr:rowOff>
    </xdr:from>
    <xdr:to>
      <xdr:col>6</xdr:col>
      <xdr:colOff>38100</xdr:colOff>
      <xdr:row>54</xdr:row>
      <xdr:rowOff>119601</xdr:rowOff>
    </xdr:to>
    <xdr:sp macro="" textlink="">
      <xdr:nvSpPr>
        <xdr:cNvPr id="150" name="楕円 149"/>
        <xdr:cNvSpPr/>
      </xdr:nvSpPr>
      <xdr:spPr>
        <a:xfrm>
          <a:off x="1079500" y="92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136128</xdr:rowOff>
    </xdr:from>
    <xdr:ext cx="534377" cy="259045"/>
    <xdr:sp macro="" textlink="">
      <xdr:nvSpPr>
        <xdr:cNvPr id="151" name="テキスト ボックス 150"/>
        <xdr:cNvSpPr txBox="1"/>
      </xdr:nvSpPr>
      <xdr:spPr>
        <a:xfrm>
          <a:off x="863111" y="90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170040</xdr:rowOff>
    </xdr:from>
    <xdr:to>
      <xdr:col>24</xdr:col>
      <xdr:colOff>63500</xdr:colOff>
      <xdr:row>72</xdr:row>
      <xdr:rowOff>70447</xdr:rowOff>
    </xdr:to>
    <xdr:cxnSp macro="">
      <xdr:nvCxnSpPr>
        <xdr:cNvPr id="181" name="直線コネクタ 180"/>
        <xdr:cNvCxnSpPr/>
      </xdr:nvCxnSpPr>
      <xdr:spPr>
        <a:xfrm>
          <a:off x="3797300" y="12342990"/>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170040</xdr:rowOff>
    </xdr:from>
    <xdr:to>
      <xdr:col>19</xdr:col>
      <xdr:colOff>177800</xdr:colOff>
      <xdr:row>72</xdr:row>
      <xdr:rowOff>130670</xdr:rowOff>
    </xdr:to>
    <xdr:cxnSp macro="">
      <xdr:nvCxnSpPr>
        <xdr:cNvPr id="184" name="直線コネクタ 183"/>
        <xdr:cNvCxnSpPr/>
      </xdr:nvCxnSpPr>
      <xdr:spPr>
        <a:xfrm flipV="1">
          <a:off x="2908300" y="1234299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130670</xdr:rowOff>
    </xdr:from>
    <xdr:to>
      <xdr:col>15</xdr:col>
      <xdr:colOff>50800</xdr:colOff>
      <xdr:row>73</xdr:row>
      <xdr:rowOff>39967</xdr:rowOff>
    </xdr:to>
    <xdr:cxnSp macro="">
      <xdr:nvCxnSpPr>
        <xdr:cNvPr id="187" name="直線コネクタ 186"/>
        <xdr:cNvCxnSpPr/>
      </xdr:nvCxnSpPr>
      <xdr:spPr>
        <a:xfrm flipV="1">
          <a:off x="2019300" y="12475070"/>
          <a:ext cx="889000" cy="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39967</xdr:rowOff>
    </xdr:from>
    <xdr:to>
      <xdr:col>10</xdr:col>
      <xdr:colOff>114300</xdr:colOff>
      <xdr:row>73</xdr:row>
      <xdr:rowOff>149720</xdr:rowOff>
    </xdr:to>
    <xdr:cxnSp macro="">
      <xdr:nvCxnSpPr>
        <xdr:cNvPr id="190" name="直線コネクタ 189"/>
        <xdr:cNvCxnSpPr/>
      </xdr:nvCxnSpPr>
      <xdr:spPr>
        <a:xfrm flipV="1">
          <a:off x="1130300" y="12555817"/>
          <a:ext cx="8890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19647</xdr:rowOff>
    </xdr:from>
    <xdr:to>
      <xdr:col>24</xdr:col>
      <xdr:colOff>114300</xdr:colOff>
      <xdr:row>72</xdr:row>
      <xdr:rowOff>121247</xdr:rowOff>
    </xdr:to>
    <xdr:sp macro="" textlink="">
      <xdr:nvSpPr>
        <xdr:cNvPr id="200" name="楕円 199"/>
        <xdr:cNvSpPr/>
      </xdr:nvSpPr>
      <xdr:spPr>
        <a:xfrm>
          <a:off x="4584700" y="123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42524</xdr:rowOff>
    </xdr:from>
    <xdr:ext cx="599010" cy="259045"/>
    <xdr:sp macro="" textlink="">
      <xdr:nvSpPr>
        <xdr:cNvPr id="201" name="民生費該当値テキスト"/>
        <xdr:cNvSpPr txBox="1"/>
      </xdr:nvSpPr>
      <xdr:spPr>
        <a:xfrm>
          <a:off x="4686300" y="1221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119240</xdr:rowOff>
    </xdr:from>
    <xdr:to>
      <xdr:col>20</xdr:col>
      <xdr:colOff>38100</xdr:colOff>
      <xdr:row>72</xdr:row>
      <xdr:rowOff>49390</xdr:rowOff>
    </xdr:to>
    <xdr:sp macro="" textlink="">
      <xdr:nvSpPr>
        <xdr:cNvPr id="202" name="楕円 201"/>
        <xdr:cNvSpPr/>
      </xdr:nvSpPr>
      <xdr:spPr>
        <a:xfrm>
          <a:off x="3746500" y="12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65917</xdr:rowOff>
    </xdr:from>
    <xdr:ext cx="599010" cy="259045"/>
    <xdr:sp macro="" textlink="">
      <xdr:nvSpPr>
        <xdr:cNvPr id="203" name="テキスト ボックス 202"/>
        <xdr:cNvSpPr txBox="1"/>
      </xdr:nvSpPr>
      <xdr:spPr>
        <a:xfrm>
          <a:off x="3497795" y="120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79870</xdr:rowOff>
    </xdr:from>
    <xdr:to>
      <xdr:col>15</xdr:col>
      <xdr:colOff>101600</xdr:colOff>
      <xdr:row>73</xdr:row>
      <xdr:rowOff>10020</xdr:rowOff>
    </xdr:to>
    <xdr:sp macro="" textlink="">
      <xdr:nvSpPr>
        <xdr:cNvPr id="204" name="楕円 203"/>
        <xdr:cNvSpPr/>
      </xdr:nvSpPr>
      <xdr:spPr>
        <a:xfrm>
          <a:off x="2857500" y="12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26547</xdr:rowOff>
    </xdr:from>
    <xdr:ext cx="599010" cy="259045"/>
    <xdr:sp macro="" textlink="">
      <xdr:nvSpPr>
        <xdr:cNvPr id="205" name="テキスト ボックス 204"/>
        <xdr:cNvSpPr txBox="1"/>
      </xdr:nvSpPr>
      <xdr:spPr>
        <a:xfrm>
          <a:off x="2608795" y="121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160617</xdr:rowOff>
    </xdr:from>
    <xdr:to>
      <xdr:col>10</xdr:col>
      <xdr:colOff>165100</xdr:colOff>
      <xdr:row>73</xdr:row>
      <xdr:rowOff>90767</xdr:rowOff>
    </xdr:to>
    <xdr:sp macro="" textlink="">
      <xdr:nvSpPr>
        <xdr:cNvPr id="206" name="楕円 205"/>
        <xdr:cNvSpPr/>
      </xdr:nvSpPr>
      <xdr:spPr>
        <a:xfrm>
          <a:off x="1968500" y="125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107294</xdr:rowOff>
    </xdr:from>
    <xdr:ext cx="599010" cy="259045"/>
    <xdr:sp macro="" textlink="">
      <xdr:nvSpPr>
        <xdr:cNvPr id="207" name="テキスト ボックス 206"/>
        <xdr:cNvSpPr txBox="1"/>
      </xdr:nvSpPr>
      <xdr:spPr>
        <a:xfrm>
          <a:off x="1719795" y="1228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98920</xdr:rowOff>
    </xdr:from>
    <xdr:to>
      <xdr:col>6</xdr:col>
      <xdr:colOff>38100</xdr:colOff>
      <xdr:row>74</xdr:row>
      <xdr:rowOff>29070</xdr:rowOff>
    </xdr:to>
    <xdr:sp macro="" textlink="">
      <xdr:nvSpPr>
        <xdr:cNvPr id="208" name="楕円 207"/>
        <xdr:cNvSpPr/>
      </xdr:nvSpPr>
      <xdr:spPr>
        <a:xfrm>
          <a:off x="1079500" y="126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45597</xdr:rowOff>
    </xdr:from>
    <xdr:ext cx="599010" cy="259045"/>
    <xdr:sp macro="" textlink="">
      <xdr:nvSpPr>
        <xdr:cNvPr id="209" name="テキスト ボックス 208"/>
        <xdr:cNvSpPr txBox="1"/>
      </xdr:nvSpPr>
      <xdr:spPr>
        <a:xfrm>
          <a:off x="830795" y="123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77361</xdr:rowOff>
    </xdr:from>
    <xdr:to>
      <xdr:col>24</xdr:col>
      <xdr:colOff>63500</xdr:colOff>
      <xdr:row>97</xdr:row>
      <xdr:rowOff>159634</xdr:rowOff>
    </xdr:to>
    <xdr:cxnSp macro="">
      <xdr:nvCxnSpPr>
        <xdr:cNvPr id="237" name="直線コネクタ 236"/>
        <xdr:cNvCxnSpPr/>
      </xdr:nvCxnSpPr>
      <xdr:spPr>
        <a:xfrm>
          <a:off x="3797300" y="16708011"/>
          <a:ext cx="838200" cy="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77361</xdr:rowOff>
    </xdr:from>
    <xdr:to>
      <xdr:col>19</xdr:col>
      <xdr:colOff>177800</xdr:colOff>
      <xdr:row>97</xdr:row>
      <xdr:rowOff>105387</xdr:rowOff>
    </xdr:to>
    <xdr:cxnSp macro="">
      <xdr:nvCxnSpPr>
        <xdr:cNvPr id="240" name="直線コネクタ 239"/>
        <xdr:cNvCxnSpPr/>
      </xdr:nvCxnSpPr>
      <xdr:spPr>
        <a:xfrm flipV="1">
          <a:off x="2908300" y="16708011"/>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105387</xdr:rowOff>
    </xdr:from>
    <xdr:to>
      <xdr:col>15</xdr:col>
      <xdr:colOff>50800</xdr:colOff>
      <xdr:row>97</xdr:row>
      <xdr:rowOff>106942</xdr:rowOff>
    </xdr:to>
    <xdr:cxnSp macro="">
      <xdr:nvCxnSpPr>
        <xdr:cNvPr id="243" name="直線コネクタ 242"/>
        <xdr:cNvCxnSpPr/>
      </xdr:nvCxnSpPr>
      <xdr:spPr>
        <a:xfrm flipV="1">
          <a:off x="2019300" y="1673603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106942</xdr:rowOff>
    </xdr:from>
    <xdr:to>
      <xdr:col>10</xdr:col>
      <xdr:colOff>114300</xdr:colOff>
      <xdr:row>97</xdr:row>
      <xdr:rowOff>113686</xdr:rowOff>
    </xdr:to>
    <xdr:cxnSp macro="">
      <xdr:nvCxnSpPr>
        <xdr:cNvPr id="246" name="直線コネクタ 245"/>
        <xdr:cNvCxnSpPr/>
      </xdr:nvCxnSpPr>
      <xdr:spPr>
        <a:xfrm flipV="1">
          <a:off x="1130300" y="1673759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108834</xdr:rowOff>
    </xdr:from>
    <xdr:to>
      <xdr:col>24</xdr:col>
      <xdr:colOff>114300</xdr:colOff>
      <xdr:row>98</xdr:row>
      <xdr:rowOff>38984</xdr:rowOff>
    </xdr:to>
    <xdr:sp macro="" textlink="">
      <xdr:nvSpPr>
        <xdr:cNvPr id="256" name="楕円 255"/>
        <xdr:cNvSpPr/>
      </xdr:nvSpPr>
      <xdr:spPr>
        <a:xfrm>
          <a:off x="4584700" y="167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23761</xdr:rowOff>
    </xdr:from>
    <xdr:ext cx="534377" cy="259045"/>
    <xdr:sp macro="" textlink="">
      <xdr:nvSpPr>
        <xdr:cNvPr id="257" name="衛生費該当値テキスト"/>
        <xdr:cNvSpPr txBox="1"/>
      </xdr:nvSpPr>
      <xdr:spPr>
        <a:xfrm>
          <a:off x="4686300" y="166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26561</xdr:rowOff>
    </xdr:from>
    <xdr:to>
      <xdr:col>20</xdr:col>
      <xdr:colOff>38100</xdr:colOff>
      <xdr:row>97</xdr:row>
      <xdr:rowOff>128161</xdr:rowOff>
    </xdr:to>
    <xdr:sp macro="" textlink="">
      <xdr:nvSpPr>
        <xdr:cNvPr id="258" name="楕円 257"/>
        <xdr:cNvSpPr/>
      </xdr:nvSpPr>
      <xdr:spPr>
        <a:xfrm>
          <a:off x="3746500" y="166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119288</xdr:rowOff>
    </xdr:from>
    <xdr:ext cx="534377" cy="259045"/>
    <xdr:sp macro="" textlink="">
      <xdr:nvSpPr>
        <xdr:cNvPr id="259" name="テキスト ボックス 258"/>
        <xdr:cNvSpPr txBox="1"/>
      </xdr:nvSpPr>
      <xdr:spPr>
        <a:xfrm>
          <a:off x="3530111" y="167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54587</xdr:rowOff>
    </xdr:from>
    <xdr:to>
      <xdr:col>15</xdr:col>
      <xdr:colOff>101600</xdr:colOff>
      <xdr:row>97</xdr:row>
      <xdr:rowOff>156187</xdr:rowOff>
    </xdr:to>
    <xdr:sp macro="" textlink="">
      <xdr:nvSpPr>
        <xdr:cNvPr id="260" name="楕円 259"/>
        <xdr:cNvSpPr/>
      </xdr:nvSpPr>
      <xdr:spPr>
        <a:xfrm>
          <a:off x="2857500" y="166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147314</xdr:rowOff>
    </xdr:from>
    <xdr:ext cx="534377" cy="259045"/>
    <xdr:sp macro="" textlink="">
      <xdr:nvSpPr>
        <xdr:cNvPr id="261" name="テキスト ボックス 260"/>
        <xdr:cNvSpPr txBox="1"/>
      </xdr:nvSpPr>
      <xdr:spPr>
        <a:xfrm>
          <a:off x="2641111" y="1677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56142</xdr:rowOff>
    </xdr:from>
    <xdr:to>
      <xdr:col>10</xdr:col>
      <xdr:colOff>165100</xdr:colOff>
      <xdr:row>97</xdr:row>
      <xdr:rowOff>157742</xdr:rowOff>
    </xdr:to>
    <xdr:sp macro="" textlink="">
      <xdr:nvSpPr>
        <xdr:cNvPr id="262" name="楕円 261"/>
        <xdr:cNvSpPr/>
      </xdr:nvSpPr>
      <xdr:spPr>
        <a:xfrm>
          <a:off x="19685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148869</xdr:rowOff>
    </xdr:from>
    <xdr:ext cx="534377" cy="259045"/>
    <xdr:sp macro="" textlink="">
      <xdr:nvSpPr>
        <xdr:cNvPr id="263" name="テキスト ボックス 262"/>
        <xdr:cNvSpPr txBox="1"/>
      </xdr:nvSpPr>
      <xdr:spPr>
        <a:xfrm>
          <a:off x="1752111" y="167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62886</xdr:rowOff>
    </xdr:from>
    <xdr:to>
      <xdr:col>6</xdr:col>
      <xdr:colOff>38100</xdr:colOff>
      <xdr:row>97</xdr:row>
      <xdr:rowOff>164486</xdr:rowOff>
    </xdr:to>
    <xdr:sp macro="" textlink="">
      <xdr:nvSpPr>
        <xdr:cNvPr id="264" name="楕円 263"/>
        <xdr:cNvSpPr/>
      </xdr:nvSpPr>
      <xdr:spPr>
        <a:xfrm>
          <a:off x="1079500" y="166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155613</xdr:rowOff>
    </xdr:from>
    <xdr:ext cx="534377" cy="259045"/>
    <xdr:sp macro="" textlink="">
      <xdr:nvSpPr>
        <xdr:cNvPr id="265" name="テキスト ボックス 264"/>
        <xdr:cNvSpPr txBox="1"/>
      </xdr:nvSpPr>
      <xdr:spPr>
        <a:xfrm>
          <a:off x="863111" y="1678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24028</xdr:rowOff>
    </xdr:from>
    <xdr:to>
      <xdr:col>55</xdr:col>
      <xdr:colOff>0</xdr:colOff>
      <xdr:row>37</xdr:row>
      <xdr:rowOff>96723</xdr:rowOff>
    </xdr:to>
    <xdr:cxnSp macro="">
      <xdr:nvCxnSpPr>
        <xdr:cNvPr id="292" name="直線コネクタ 291"/>
        <xdr:cNvCxnSpPr/>
      </xdr:nvCxnSpPr>
      <xdr:spPr>
        <a:xfrm>
          <a:off x="9639300" y="6024778"/>
          <a:ext cx="838200" cy="4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24028</xdr:rowOff>
    </xdr:from>
    <xdr:to>
      <xdr:col>50</xdr:col>
      <xdr:colOff>114300</xdr:colOff>
      <xdr:row>36</xdr:row>
      <xdr:rowOff>140614</xdr:rowOff>
    </xdr:to>
    <xdr:cxnSp macro="">
      <xdr:nvCxnSpPr>
        <xdr:cNvPr id="295" name="直線コネクタ 294"/>
        <xdr:cNvCxnSpPr/>
      </xdr:nvCxnSpPr>
      <xdr:spPr>
        <a:xfrm flipV="1">
          <a:off x="8750300" y="602477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140614</xdr:rowOff>
    </xdr:from>
    <xdr:to>
      <xdr:col>45</xdr:col>
      <xdr:colOff>177800</xdr:colOff>
      <xdr:row>37</xdr:row>
      <xdr:rowOff>56032</xdr:rowOff>
    </xdr:to>
    <xdr:cxnSp macro="">
      <xdr:nvCxnSpPr>
        <xdr:cNvPr id="298" name="直線コネクタ 297"/>
        <xdr:cNvCxnSpPr/>
      </xdr:nvCxnSpPr>
      <xdr:spPr>
        <a:xfrm flipV="1">
          <a:off x="7861300" y="63128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56032</xdr:rowOff>
    </xdr:from>
    <xdr:to>
      <xdr:col>41</xdr:col>
      <xdr:colOff>50800</xdr:colOff>
      <xdr:row>37</xdr:row>
      <xdr:rowOff>73863</xdr:rowOff>
    </xdr:to>
    <xdr:cxnSp macro="">
      <xdr:nvCxnSpPr>
        <xdr:cNvPr id="301" name="直線コネクタ 300"/>
        <xdr:cNvCxnSpPr/>
      </xdr:nvCxnSpPr>
      <xdr:spPr>
        <a:xfrm flipV="1">
          <a:off x="6972300" y="639968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45923</xdr:rowOff>
    </xdr:from>
    <xdr:to>
      <xdr:col>55</xdr:col>
      <xdr:colOff>50800</xdr:colOff>
      <xdr:row>37</xdr:row>
      <xdr:rowOff>147523</xdr:rowOff>
    </xdr:to>
    <xdr:sp macro="" textlink="">
      <xdr:nvSpPr>
        <xdr:cNvPr id="311" name="楕円 310"/>
        <xdr:cNvSpPr/>
      </xdr:nvSpPr>
      <xdr:spPr>
        <a:xfrm>
          <a:off x="104267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24350</xdr:rowOff>
    </xdr:from>
    <xdr:ext cx="378565" cy="259045"/>
    <xdr:sp macro="" textlink="">
      <xdr:nvSpPr>
        <xdr:cNvPr id="312" name="労働費該当値テキスト"/>
        <xdr:cNvSpPr txBox="1"/>
      </xdr:nvSpPr>
      <xdr:spPr>
        <a:xfrm>
          <a:off x="10528300" y="636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144678</xdr:rowOff>
    </xdr:from>
    <xdr:to>
      <xdr:col>50</xdr:col>
      <xdr:colOff>165100</xdr:colOff>
      <xdr:row>35</xdr:row>
      <xdr:rowOff>74828</xdr:rowOff>
    </xdr:to>
    <xdr:sp macro="" textlink="">
      <xdr:nvSpPr>
        <xdr:cNvPr id="313" name="楕円 312"/>
        <xdr:cNvSpPr/>
      </xdr:nvSpPr>
      <xdr:spPr>
        <a:xfrm>
          <a:off x="9588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91355</xdr:rowOff>
    </xdr:from>
    <xdr:ext cx="469744" cy="259045"/>
    <xdr:sp macro="" textlink="">
      <xdr:nvSpPr>
        <xdr:cNvPr id="314" name="テキスト ボックス 313"/>
        <xdr:cNvSpPr txBox="1"/>
      </xdr:nvSpPr>
      <xdr:spPr>
        <a:xfrm>
          <a:off x="9404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89814</xdr:rowOff>
    </xdr:from>
    <xdr:to>
      <xdr:col>46</xdr:col>
      <xdr:colOff>38100</xdr:colOff>
      <xdr:row>37</xdr:row>
      <xdr:rowOff>19964</xdr:rowOff>
    </xdr:to>
    <xdr:sp macro="" textlink="">
      <xdr:nvSpPr>
        <xdr:cNvPr id="315" name="楕円 314"/>
        <xdr:cNvSpPr/>
      </xdr:nvSpPr>
      <xdr:spPr>
        <a:xfrm>
          <a:off x="8699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11091</xdr:rowOff>
    </xdr:from>
    <xdr:ext cx="378565" cy="259045"/>
    <xdr:sp macro="" textlink="">
      <xdr:nvSpPr>
        <xdr:cNvPr id="316" name="テキスト ボックス 315"/>
        <xdr:cNvSpPr txBox="1"/>
      </xdr:nvSpPr>
      <xdr:spPr>
        <a:xfrm>
          <a:off x="8561017" y="635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5232</xdr:rowOff>
    </xdr:from>
    <xdr:to>
      <xdr:col>41</xdr:col>
      <xdr:colOff>101600</xdr:colOff>
      <xdr:row>37</xdr:row>
      <xdr:rowOff>106832</xdr:rowOff>
    </xdr:to>
    <xdr:sp macro="" textlink="">
      <xdr:nvSpPr>
        <xdr:cNvPr id="317" name="楕円 316"/>
        <xdr:cNvSpPr/>
      </xdr:nvSpPr>
      <xdr:spPr>
        <a:xfrm>
          <a:off x="7810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97959</xdr:rowOff>
    </xdr:from>
    <xdr:ext cx="378565" cy="259045"/>
    <xdr:sp macro="" textlink="">
      <xdr:nvSpPr>
        <xdr:cNvPr id="318" name="テキスト ボックス 317"/>
        <xdr:cNvSpPr txBox="1"/>
      </xdr:nvSpPr>
      <xdr:spPr>
        <a:xfrm>
          <a:off x="7672017" y="64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23063</xdr:rowOff>
    </xdr:from>
    <xdr:to>
      <xdr:col>36</xdr:col>
      <xdr:colOff>165100</xdr:colOff>
      <xdr:row>37</xdr:row>
      <xdr:rowOff>124663</xdr:rowOff>
    </xdr:to>
    <xdr:sp macro="" textlink="">
      <xdr:nvSpPr>
        <xdr:cNvPr id="319" name="楕円 318"/>
        <xdr:cNvSpPr/>
      </xdr:nvSpPr>
      <xdr:spPr>
        <a:xfrm>
          <a:off x="6921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115790</xdr:rowOff>
    </xdr:from>
    <xdr:ext cx="378565" cy="259045"/>
    <xdr:sp macro="" textlink="">
      <xdr:nvSpPr>
        <xdr:cNvPr id="320" name="テキスト ボックス 319"/>
        <xdr:cNvSpPr txBox="1"/>
      </xdr:nvSpPr>
      <xdr:spPr>
        <a:xfrm>
          <a:off x="6783017" y="645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113365</xdr:rowOff>
    </xdr:from>
    <xdr:to>
      <xdr:col>55</xdr:col>
      <xdr:colOff>0</xdr:colOff>
      <xdr:row>58</xdr:row>
      <xdr:rowOff>114280</xdr:rowOff>
    </xdr:to>
    <xdr:cxnSp macro="">
      <xdr:nvCxnSpPr>
        <xdr:cNvPr id="347" name="直線コネクタ 346"/>
        <xdr:cNvCxnSpPr/>
      </xdr:nvCxnSpPr>
      <xdr:spPr>
        <a:xfrm>
          <a:off x="9639300" y="1005746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113365</xdr:rowOff>
    </xdr:from>
    <xdr:to>
      <xdr:col>50</xdr:col>
      <xdr:colOff>114300</xdr:colOff>
      <xdr:row>58</xdr:row>
      <xdr:rowOff>113365</xdr:rowOff>
    </xdr:to>
    <xdr:cxnSp macro="">
      <xdr:nvCxnSpPr>
        <xdr:cNvPr id="350" name="直線コネクタ 349"/>
        <xdr:cNvCxnSpPr/>
      </xdr:nvCxnSpPr>
      <xdr:spPr>
        <a:xfrm>
          <a:off x="8750300" y="10057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113365</xdr:rowOff>
    </xdr:from>
    <xdr:to>
      <xdr:col>45</xdr:col>
      <xdr:colOff>177800</xdr:colOff>
      <xdr:row>58</xdr:row>
      <xdr:rowOff>114829</xdr:rowOff>
    </xdr:to>
    <xdr:cxnSp macro="">
      <xdr:nvCxnSpPr>
        <xdr:cNvPr id="353" name="直線コネクタ 352"/>
        <xdr:cNvCxnSpPr/>
      </xdr:nvCxnSpPr>
      <xdr:spPr>
        <a:xfrm flipV="1">
          <a:off x="7861300" y="10057465"/>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114829</xdr:rowOff>
    </xdr:from>
    <xdr:to>
      <xdr:col>41</xdr:col>
      <xdr:colOff>50800</xdr:colOff>
      <xdr:row>58</xdr:row>
      <xdr:rowOff>116383</xdr:rowOff>
    </xdr:to>
    <xdr:cxnSp macro="">
      <xdr:nvCxnSpPr>
        <xdr:cNvPr id="356" name="直線コネクタ 355"/>
        <xdr:cNvCxnSpPr/>
      </xdr:nvCxnSpPr>
      <xdr:spPr>
        <a:xfrm flipV="1">
          <a:off x="6972300" y="1005892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63480</xdr:rowOff>
    </xdr:from>
    <xdr:to>
      <xdr:col>55</xdr:col>
      <xdr:colOff>50800</xdr:colOff>
      <xdr:row>58</xdr:row>
      <xdr:rowOff>165080</xdr:rowOff>
    </xdr:to>
    <xdr:sp macro="" textlink="">
      <xdr:nvSpPr>
        <xdr:cNvPr id="366" name="楕円 365"/>
        <xdr:cNvSpPr/>
      </xdr:nvSpPr>
      <xdr:spPr>
        <a:xfrm>
          <a:off x="104267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149857</xdr:rowOff>
    </xdr:from>
    <xdr:ext cx="378565" cy="259045"/>
    <xdr:sp macro="" textlink="">
      <xdr:nvSpPr>
        <xdr:cNvPr id="367" name="農林水産業費該当値テキスト"/>
        <xdr:cNvSpPr txBox="1"/>
      </xdr:nvSpPr>
      <xdr:spPr>
        <a:xfrm>
          <a:off x="10528300" y="992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62565</xdr:rowOff>
    </xdr:from>
    <xdr:to>
      <xdr:col>50</xdr:col>
      <xdr:colOff>165100</xdr:colOff>
      <xdr:row>58</xdr:row>
      <xdr:rowOff>164165</xdr:rowOff>
    </xdr:to>
    <xdr:sp macro="" textlink="">
      <xdr:nvSpPr>
        <xdr:cNvPr id="368" name="楕円 367"/>
        <xdr:cNvSpPr/>
      </xdr:nvSpPr>
      <xdr:spPr>
        <a:xfrm>
          <a:off x="9588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155292</xdr:rowOff>
    </xdr:from>
    <xdr:ext cx="378565" cy="259045"/>
    <xdr:sp macro="" textlink="">
      <xdr:nvSpPr>
        <xdr:cNvPr id="369" name="テキスト ボックス 368"/>
        <xdr:cNvSpPr txBox="1"/>
      </xdr:nvSpPr>
      <xdr:spPr>
        <a:xfrm>
          <a:off x="9450017" y="1009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62565</xdr:rowOff>
    </xdr:from>
    <xdr:to>
      <xdr:col>46</xdr:col>
      <xdr:colOff>38100</xdr:colOff>
      <xdr:row>58</xdr:row>
      <xdr:rowOff>164165</xdr:rowOff>
    </xdr:to>
    <xdr:sp macro="" textlink="">
      <xdr:nvSpPr>
        <xdr:cNvPr id="370" name="楕円 369"/>
        <xdr:cNvSpPr/>
      </xdr:nvSpPr>
      <xdr:spPr>
        <a:xfrm>
          <a:off x="8699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155292</xdr:rowOff>
    </xdr:from>
    <xdr:ext cx="378565" cy="259045"/>
    <xdr:sp macro="" textlink="">
      <xdr:nvSpPr>
        <xdr:cNvPr id="371" name="テキスト ボックス 370"/>
        <xdr:cNvSpPr txBox="1"/>
      </xdr:nvSpPr>
      <xdr:spPr>
        <a:xfrm>
          <a:off x="8561017" y="1009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64029</xdr:rowOff>
    </xdr:from>
    <xdr:to>
      <xdr:col>41</xdr:col>
      <xdr:colOff>101600</xdr:colOff>
      <xdr:row>58</xdr:row>
      <xdr:rowOff>165629</xdr:rowOff>
    </xdr:to>
    <xdr:sp macro="" textlink="">
      <xdr:nvSpPr>
        <xdr:cNvPr id="372" name="楕円 371"/>
        <xdr:cNvSpPr/>
      </xdr:nvSpPr>
      <xdr:spPr>
        <a:xfrm>
          <a:off x="7810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156756</xdr:rowOff>
    </xdr:from>
    <xdr:ext cx="378565" cy="259045"/>
    <xdr:sp macro="" textlink="">
      <xdr:nvSpPr>
        <xdr:cNvPr id="373" name="テキスト ボックス 372"/>
        <xdr:cNvSpPr txBox="1"/>
      </xdr:nvSpPr>
      <xdr:spPr>
        <a:xfrm>
          <a:off x="7672017" y="1010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65583</xdr:rowOff>
    </xdr:from>
    <xdr:to>
      <xdr:col>36</xdr:col>
      <xdr:colOff>165100</xdr:colOff>
      <xdr:row>58</xdr:row>
      <xdr:rowOff>167183</xdr:rowOff>
    </xdr:to>
    <xdr:sp macro="" textlink="">
      <xdr:nvSpPr>
        <xdr:cNvPr id="374" name="楕円 373"/>
        <xdr:cNvSpPr/>
      </xdr:nvSpPr>
      <xdr:spPr>
        <a:xfrm>
          <a:off x="6921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158310</xdr:rowOff>
    </xdr:from>
    <xdr:ext cx="378565" cy="259045"/>
    <xdr:sp macro="" textlink="">
      <xdr:nvSpPr>
        <xdr:cNvPr id="375" name="テキスト ボックス 374"/>
        <xdr:cNvSpPr txBox="1"/>
      </xdr:nvSpPr>
      <xdr:spPr>
        <a:xfrm>
          <a:off x="6783017" y="1010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114717</xdr:rowOff>
    </xdr:from>
    <xdr:to>
      <xdr:col>55</xdr:col>
      <xdr:colOff>0</xdr:colOff>
      <xdr:row>78</xdr:row>
      <xdr:rowOff>120498</xdr:rowOff>
    </xdr:to>
    <xdr:cxnSp macro="">
      <xdr:nvCxnSpPr>
        <xdr:cNvPr id="406" name="直線コネクタ 405"/>
        <xdr:cNvCxnSpPr/>
      </xdr:nvCxnSpPr>
      <xdr:spPr>
        <a:xfrm flipV="1">
          <a:off x="9639300" y="13487817"/>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109917</xdr:rowOff>
    </xdr:from>
    <xdr:to>
      <xdr:col>50</xdr:col>
      <xdr:colOff>114300</xdr:colOff>
      <xdr:row>78</xdr:row>
      <xdr:rowOff>120498</xdr:rowOff>
    </xdr:to>
    <xdr:cxnSp macro="">
      <xdr:nvCxnSpPr>
        <xdr:cNvPr id="409" name="直線コネクタ 408"/>
        <xdr:cNvCxnSpPr/>
      </xdr:nvCxnSpPr>
      <xdr:spPr>
        <a:xfrm>
          <a:off x="8750300" y="13483017"/>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109917</xdr:rowOff>
    </xdr:from>
    <xdr:to>
      <xdr:col>45</xdr:col>
      <xdr:colOff>177800</xdr:colOff>
      <xdr:row>78</xdr:row>
      <xdr:rowOff>124417</xdr:rowOff>
    </xdr:to>
    <xdr:cxnSp macro="">
      <xdr:nvCxnSpPr>
        <xdr:cNvPr id="412" name="直線コネクタ 411"/>
        <xdr:cNvCxnSpPr/>
      </xdr:nvCxnSpPr>
      <xdr:spPr>
        <a:xfrm flipV="1">
          <a:off x="7861300" y="13483017"/>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124417</xdr:rowOff>
    </xdr:from>
    <xdr:to>
      <xdr:col>41</xdr:col>
      <xdr:colOff>50800</xdr:colOff>
      <xdr:row>78</xdr:row>
      <xdr:rowOff>140222</xdr:rowOff>
    </xdr:to>
    <xdr:cxnSp macro="">
      <xdr:nvCxnSpPr>
        <xdr:cNvPr id="415" name="直線コネクタ 414"/>
        <xdr:cNvCxnSpPr/>
      </xdr:nvCxnSpPr>
      <xdr:spPr>
        <a:xfrm flipV="1">
          <a:off x="6972300" y="13497517"/>
          <a:ext cx="8890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63917</xdr:rowOff>
    </xdr:from>
    <xdr:to>
      <xdr:col>55</xdr:col>
      <xdr:colOff>50800</xdr:colOff>
      <xdr:row>78</xdr:row>
      <xdr:rowOff>165517</xdr:rowOff>
    </xdr:to>
    <xdr:sp macro="" textlink="">
      <xdr:nvSpPr>
        <xdr:cNvPr id="425" name="楕円 424"/>
        <xdr:cNvSpPr/>
      </xdr:nvSpPr>
      <xdr:spPr>
        <a:xfrm>
          <a:off x="10426700" y="134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42344</xdr:rowOff>
    </xdr:from>
    <xdr:ext cx="469744" cy="259045"/>
    <xdr:sp macro="" textlink="">
      <xdr:nvSpPr>
        <xdr:cNvPr id="426" name="商工費該当値テキスト"/>
        <xdr:cNvSpPr txBox="1"/>
      </xdr:nvSpPr>
      <xdr:spPr>
        <a:xfrm>
          <a:off x="10528300" y="13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69698</xdr:rowOff>
    </xdr:from>
    <xdr:to>
      <xdr:col>50</xdr:col>
      <xdr:colOff>165100</xdr:colOff>
      <xdr:row>78</xdr:row>
      <xdr:rowOff>171298</xdr:rowOff>
    </xdr:to>
    <xdr:sp macro="" textlink="">
      <xdr:nvSpPr>
        <xdr:cNvPr id="427" name="楕円 426"/>
        <xdr:cNvSpPr/>
      </xdr:nvSpPr>
      <xdr:spPr>
        <a:xfrm>
          <a:off x="9588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162425</xdr:rowOff>
    </xdr:from>
    <xdr:ext cx="469744" cy="259045"/>
    <xdr:sp macro="" textlink="">
      <xdr:nvSpPr>
        <xdr:cNvPr id="428" name="テキスト ボックス 427"/>
        <xdr:cNvSpPr txBox="1"/>
      </xdr:nvSpPr>
      <xdr:spPr>
        <a:xfrm>
          <a:off x="9404428" y="135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59117</xdr:rowOff>
    </xdr:from>
    <xdr:to>
      <xdr:col>46</xdr:col>
      <xdr:colOff>38100</xdr:colOff>
      <xdr:row>78</xdr:row>
      <xdr:rowOff>160717</xdr:rowOff>
    </xdr:to>
    <xdr:sp macro="" textlink="">
      <xdr:nvSpPr>
        <xdr:cNvPr id="429" name="楕円 428"/>
        <xdr:cNvSpPr/>
      </xdr:nvSpPr>
      <xdr:spPr>
        <a:xfrm>
          <a:off x="8699500" y="13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151844</xdr:rowOff>
    </xdr:from>
    <xdr:ext cx="469744" cy="259045"/>
    <xdr:sp macro="" textlink="">
      <xdr:nvSpPr>
        <xdr:cNvPr id="430" name="テキスト ボックス 429"/>
        <xdr:cNvSpPr txBox="1"/>
      </xdr:nvSpPr>
      <xdr:spPr>
        <a:xfrm>
          <a:off x="8515428" y="1352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73617</xdr:rowOff>
    </xdr:from>
    <xdr:to>
      <xdr:col>41</xdr:col>
      <xdr:colOff>101600</xdr:colOff>
      <xdr:row>79</xdr:row>
      <xdr:rowOff>3767</xdr:rowOff>
    </xdr:to>
    <xdr:sp macro="" textlink="">
      <xdr:nvSpPr>
        <xdr:cNvPr id="431" name="楕円 430"/>
        <xdr:cNvSpPr/>
      </xdr:nvSpPr>
      <xdr:spPr>
        <a:xfrm>
          <a:off x="7810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166344</xdr:rowOff>
    </xdr:from>
    <xdr:ext cx="469744" cy="259045"/>
    <xdr:sp macro="" textlink="">
      <xdr:nvSpPr>
        <xdr:cNvPr id="432" name="テキスト ボックス 431"/>
        <xdr:cNvSpPr txBox="1"/>
      </xdr:nvSpPr>
      <xdr:spPr>
        <a:xfrm>
          <a:off x="7626428" y="1353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89422</xdr:rowOff>
    </xdr:from>
    <xdr:to>
      <xdr:col>36</xdr:col>
      <xdr:colOff>165100</xdr:colOff>
      <xdr:row>79</xdr:row>
      <xdr:rowOff>19572</xdr:rowOff>
    </xdr:to>
    <xdr:sp macro="" textlink="">
      <xdr:nvSpPr>
        <xdr:cNvPr id="433" name="楕円 432"/>
        <xdr:cNvSpPr/>
      </xdr:nvSpPr>
      <xdr:spPr>
        <a:xfrm>
          <a:off x="6921500" y="134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10699</xdr:rowOff>
    </xdr:from>
    <xdr:ext cx="469744" cy="259045"/>
    <xdr:sp macro="" textlink="">
      <xdr:nvSpPr>
        <xdr:cNvPr id="434" name="テキスト ボックス 433"/>
        <xdr:cNvSpPr txBox="1"/>
      </xdr:nvSpPr>
      <xdr:spPr>
        <a:xfrm>
          <a:off x="6737428" y="135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148444</xdr:rowOff>
    </xdr:from>
    <xdr:to>
      <xdr:col>55</xdr:col>
      <xdr:colOff>0</xdr:colOff>
      <xdr:row>97</xdr:row>
      <xdr:rowOff>6483</xdr:rowOff>
    </xdr:to>
    <xdr:cxnSp macro="">
      <xdr:nvCxnSpPr>
        <xdr:cNvPr id="464" name="直線コネクタ 463"/>
        <xdr:cNvCxnSpPr/>
      </xdr:nvCxnSpPr>
      <xdr:spPr>
        <a:xfrm flipV="1">
          <a:off x="9639300" y="16607644"/>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6483</xdr:rowOff>
    </xdr:from>
    <xdr:to>
      <xdr:col>50</xdr:col>
      <xdr:colOff>114300</xdr:colOff>
      <xdr:row>97</xdr:row>
      <xdr:rowOff>77902</xdr:rowOff>
    </xdr:to>
    <xdr:cxnSp macro="">
      <xdr:nvCxnSpPr>
        <xdr:cNvPr id="467" name="直線コネクタ 466"/>
        <xdr:cNvCxnSpPr/>
      </xdr:nvCxnSpPr>
      <xdr:spPr>
        <a:xfrm flipV="1">
          <a:off x="8750300" y="16637133"/>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56262</xdr:rowOff>
    </xdr:from>
    <xdr:to>
      <xdr:col>45</xdr:col>
      <xdr:colOff>177800</xdr:colOff>
      <xdr:row>97</xdr:row>
      <xdr:rowOff>77902</xdr:rowOff>
    </xdr:to>
    <xdr:cxnSp macro="">
      <xdr:nvCxnSpPr>
        <xdr:cNvPr id="470" name="直線コネクタ 469"/>
        <xdr:cNvCxnSpPr/>
      </xdr:nvCxnSpPr>
      <xdr:spPr>
        <a:xfrm>
          <a:off x="7861300" y="16686912"/>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56262</xdr:rowOff>
    </xdr:from>
    <xdr:to>
      <xdr:col>41</xdr:col>
      <xdr:colOff>50800</xdr:colOff>
      <xdr:row>97</xdr:row>
      <xdr:rowOff>100915</xdr:rowOff>
    </xdr:to>
    <xdr:cxnSp macro="">
      <xdr:nvCxnSpPr>
        <xdr:cNvPr id="473" name="直線コネクタ 472"/>
        <xdr:cNvCxnSpPr/>
      </xdr:nvCxnSpPr>
      <xdr:spPr>
        <a:xfrm flipV="1">
          <a:off x="6972300" y="16686912"/>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97644</xdr:rowOff>
    </xdr:from>
    <xdr:to>
      <xdr:col>55</xdr:col>
      <xdr:colOff>50800</xdr:colOff>
      <xdr:row>97</xdr:row>
      <xdr:rowOff>27794</xdr:rowOff>
    </xdr:to>
    <xdr:sp macro="" textlink="">
      <xdr:nvSpPr>
        <xdr:cNvPr id="483" name="楕円 482"/>
        <xdr:cNvSpPr/>
      </xdr:nvSpPr>
      <xdr:spPr>
        <a:xfrm>
          <a:off x="104267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76071</xdr:rowOff>
    </xdr:from>
    <xdr:ext cx="534377" cy="259045"/>
    <xdr:sp macro="" textlink="">
      <xdr:nvSpPr>
        <xdr:cNvPr id="484" name="土木費該当値テキスト"/>
        <xdr:cNvSpPr txBox="1"/>
      </xdr:nvSpPr>
      <xdr:spPr>
        <a:xfrm>
          <a:off x="10528300" y="165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127133</xdr:rowOff>
    </xdr:from>
    <xdr:to>
      <xdr:col>50</xdr:col>
      <xdr:colOff>165100</xdr:colOff>
      <xdr:row>97</xdr:row>
      <xdr:rowOff>57283</xdr:rowOff>
    </xdr:to>
    <xdr:sp macro="" textlink="">
      <xdr:nvSpPr>
        <xdr:cNvPr id="485" name="楕円 484"/>
        <xdr:cNvSpPr/>
      </xdr:nvSpPr>
      <xdr:spPr>
        <a:xfrm>
          <a:off x="9588500" y="165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48410</xdr:rowOff>
    </xdr:from>
    <xdr:ext cx="534377" cy="259045"/>
    <xdr:sp macro="" textlink="">
      <xdr:nvSpPr>
        <xdr:cNvPr id="486" name="テキスト ボックス 485"/>
        <xdr:cNvSpPr txBox="1"/>
      </xdr:nvSpPr>
      <xdr:spPr>
        <a:xfrm>
          <a:off x="9372111" y="166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27102</xdr:rowOff>
    </xdr:from>
    <xdr:to>
      <xdr:col>46</xdr:col>
      <xdr:colOff>38100</xdr:colOff>
      <xdr:row>97</xdr:row>
      <xdr:rowOff>128702</xdr:rowOff>
    </xdr:to>
    <xdr:sp macro="" textlink="">
      <xdr:nvSpPr>
        <xdr:cNvPr id="487" name="楕円 486"/>
        <xdr:cNvSpPr/>
      </xdr:nvSpPr>
      <xdr:spPr>
        <a:xfrm>
          <a:off x="8699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119829</xdr:rowOff>
    </xdr:from>
    <xdr:ext cx="534377" cy="259045"/>
    <xdr:sp macro="" textlink="">
      <xdr:nvSpPr>
        <xdr:cNvPr id="488" name="テキスト ボックス 487"/>
        <xdr:cNvSpPr txBox="1"/>
      </xdr:nvSpPr>
      <xdr:spPr>
        <a:xfrm>
          <a:off x="8483111" y="167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5462</xdr:rowOff>
    </xdr:from>
    <xdr:to>
      <xdr:col>41</xdr:col>
      <xdr:colOff>101600</xdr:colOff>
      <xdr:row>97</xdr:row>
      <xdr:rowOff>107062</xdr:rowOff>
    </xdr:to>
    <xdr:sp macro="" textlink="">
      <xdr:nvSpPr>
        <xdr:cNvPr id="489" name="楕円 488"/>
        <xdr:cNvSpPr/>
      </xdr:nvSpPr>
      <xdr:spPr>
        <a:xfrm>
          <a:off x="7810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98189</xdr:rowOff>
    </xdr:from>
    <xdr:ext cx="534377" cy="259045"/>
    <xdr:sp macro="" textlink="">
      <xdr:nvSpPr>
        <xdr:cNvPr id="490" name="テキスト ボックス 489"/>
        <xdr:cNvSpPr txBox="1"/>
      </xdr:nvSpPr>
      <xdr:spPr>
        <a:xfrm>
          <a:off x="7594111"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50115</xdr:rowOff>
    </xdr:from>
    <xdr:to>
      <xdr:col>36</xdr:col>
      <xdr:colOff>165100</xdr:colOff>
      <xdr:row>97</xdr:row>
      <xdr:rowOff>151715</xdr:rowOff>
    </xdr:to>
    <xdr:sp macro="" textlink="">
      <xdr:nvSpPr>
        <xdr:cNvPr id="491" name="楕円 490"/>
        <xdr:cNvSpPr/>
      </xdr:nvSpPr>
      <xdr:spPr>
        <a:xfrm>
          <a:off x="6921500" y="166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142842</xdr:rowOff>
    </xdr:from>
    <xdr:ext cx="534377" cy="259045"/>
    <xdr:sp macro="" textlink="">
      <xdr:nvSpPr>
        <xdr:cNvPr id="492" name="テキスト ボックス 491"/>
        <xdr:cNvSpPr txBox="1"/>
      </xdr:nvSpPr>
      <xdr:spPr>
        <a:xfrm>
          <a:off x="6705111" y="167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155865</xdr:rowOff>
    </xdr:from>
    <xdr:to>
      <xdr:col>85</xdr:col>
      <xdr:colOff>127000</xdr:colOff>
      <xdr:row>36</xdr:row>
      <xdr:rowOff>95286</xdr:rowOff>
    </xdr:to>
    <xdr:cxnSp macro="">
      <xdr:nvCxnSpPr>
        <xdr:cNvPr id="524" name="直線コネクタ 523"/>
        <xdr:cNvCxnSpPr/>
      </xdr:nvCxnSpPr>
      <xdr:spPr>
        <a:xfrm flipV="1">
          <a:off x="15481300" y="5813715"/>
          <a:ext cx="838200" cy="4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10868</xdr:rowOff>
    </xdr:from>
    <xdr:to>
      <xdr:col>81</xdr:col>
      <xdr:colOff>50800</xdr:colOff>
      <xdr:row>36</xdr:row>
      <xdr:rowOff>95286</xdr:rowOff>
    </xdr:to>
    <xdr:cxnSp macro="">
      <xdr:nvCxnSpPr>
        <xdr:cNvPr id="527" name="直線コネクタ 526"/>
        <xdr:cNvCxnSpPr/>
      </xdr:nvCxnSpPr>
      <xdr:spPr>
        <a:xfrm>
          <a:off x="14592300" y="6183068"/>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10868</xdr:rowOff>
    </xdr:from>
    <xdr:to>
      <xdr:col>76</xdr:col>
      <xdr:colOff>114300</xdr:colOff>
      <xdr:row>37</xdr:row>
      <xdr:rowOff>32911</xdr:rowOff>
    </xdr:to>
    <xdr:cxnSp macro="">
      <xdr:nvCxnSpPr>
        <xdr:cNvPr id="530" name="直線コネクタ 529"/>
        <xdr:cNvCxnSpPr/>
      </xdr:nvCxnSpPr>
      <xdr:spPr>
        <a:xfrm flipV="1">
          <a:off x="13703300" y="6183068"/>
          <a:ext cx="889000" cy="19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25237</xdr:rowOff>
    </xdr:from>
    <xdr:to>
      <xdr:col>71</xdr:col>
      <xdr:colOff>177800</xdr:colOff>
      <xdr:row>37</xdr:row>
      <xdr:rowOff>32911</xdr:rowOff>
    </xdr:to>
    <xdr:cxnSp macro="">
      <xdr:nvCxnSpPr>
        <xdr:cNvPr id="533" name="直線コネクタ 532"/>
        <xdr:cNvCxnSpPr/>
      </xdr:nvCxnSpPr>
      <xdr:spPr>
        <a:xfrm>
          <a:off x="12814300" y="5854537"/>
          <a:ext cx="889000" cy="52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105065</xdr:rowOff>
    </xdr:from>
    <xdr:to>
      <xdr:col>85</xdr:col>
      <xdr:colOff>177800</xdr:colOff>
      <xdr:row>34</xdr:row>
      <xdr:rowOff>35215</xdr:rowOff>
    </xdr:to>
    <xdr:sp macro="" textlink="">
      <xdr:nvSpPr>
        <xdr:cNvPr id="543" name="楕円 542"/>
        <xdr:cNvSpPr/>
      </xdr:nvSpPr>
      <xdr:spPr>
        <a:xfrm>
          <a:off x="16268700" y="57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127942</xdr:rowOff>
    </xdr:from>
    <xdr:ext cx="534377" cy="259045"/>
    <xdr:sp macro="" textlink="">
      <xdr:nvSpPr>
        <xdr:cNvPr id="544" name="消防費該当値テキスト"/>
        <xdr:cNvSpPr txBox="1"/>
      </xdr:nvSpPr>
      <xdr:spPr>
        <a:xfrm>
          <a:off x="16370300" y="56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44486</xdr:rowOff>
    </xdr:from>
    <xdr:to>
      <xdr:col>81</xdr:col>
      <xdr:colOff>101600</xdr:colOff>
      <xdr:row>36</xdr:row>
      <xdr:rowOff>146086</xdr:rowOff>
    </xdr:to>
    <xdr:sp macro="" textlink="">
      <xdr:nvSpPr>
        <xdr:cNvPr id="545" name="楕円 544"/>
        <xdr:cNvSpPr/>
      </xdr:nvSpPr>
      <xdr:spPr>
        <a:xfrm>
          <a:off x="15430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137213</xdr:rowOff>
    </xdr:from>
    <xdr:ext cx="534377" cy="259045"/>
    <xdr:sp macro="" textlink="">
      <xdr:nvSpPr>
        <xdr:cNvPr id="546" name="テキスト ボックス 545"/>
        <xdr:cNvSpPr txBox="1"/>
      </xdr:nvSpPr>
      <xdr:spPr>
        <a:xfrm>
          <a:off x="15214111" y="63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131518</xdr:rowOff>
    </xdr:from>
    <xdr:to>
      <xdr:col>76</xdr:col>
      <xdr:colOff>165100</xdr:colOff>
      <xdr:row>36</xdr:row>
      <xdr:rowOff>61668</xdr:rowOff>
    </xdr:to>
    <xdr:sp macro="" textlink="">
      <xdr:nvSpPr>
        <xdr:cNvPr id="547" name="楕円 546"/>
        <xdr:cNvSpPr/>
      </xdr:nvSpPr>
      <xdr:spPr>
        <a:xfrm>
          <a:off x="14541500" y="61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52795</xdr:rowOff>
    </xdr:from>
    <xdr:ext cx="534377" cy="259045"/>
    <xdr:sp macro="" textlink="">
      <xdr:nvSpPr>
        <xdr:cNvPr id="548" name="テキスト ボックス 547"/>
        <xdr:cNvSpPr txBox="1"/>
      </xdr:nvSpPr>
      <xdr:spPr>
        <a:xfrm>
          <a:off x="14325111" y="62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153561</xdr:rowOff>
    </xdr:from>
    <xdr:to>
      <xdr:col>72</xdr:col>
      <xdr:colOff>38100</xdr:colOff>
      <xdr:row>37</xdr:row>
      <xdr:rowOff>83711</xdr:rowOff>
    </xdr:to>
    <xdr:sp macro="" textlink="">
      <xdr:nvSpPr>
        <xdr:cNvPr id="549" name="楕円 548"/>
        <xdr:cNvSpPr/>
      </xdr:nvSpPr>
      <xdr:spPr>
        <a:xfrm>
          <a:off x="13652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74838</xdr:rowOff>
    </xdr:from>
    <xdr:ext cx="534377" cy="259045"/>
    <xdr:sp macro="" textlink="">
      <xdr:nvSpPr>
        <xdr:cNvPr id="550" name="テキスト ボックス 549"/>
        <xdr:cNvSpPr txBox="1"/>
      </xdr:nvSpPr>
      <xdr:spPr>
        <a:xfrm>
          <a:off x="13436111" y="64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145887</xdr:rowOff>
    </xdr:from>
    <xdr:to>
      <xdr:col>67</xdr:col>
      <xdr:colOff>101600</xdr:colOff>
      <xdr:row>34</xdr:row>
      <xdr:rowOff>76037</xdr:rowOff>
    </xdr:to>
    <xdr:sp macro="" textlink="">
      <xdr:nvSpPr>
        <xdr:cNvPr id="551" name="楕円 550"/>
        <xdr:cNvSpPr/>
      </xdr:nvSpPr>
      <xdr:spPr>
        <a:xfrm>
          <a:off x="12763500" y="58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92564</xdr:rowOff>
    </xdr:from>
    <xdr:ext cx="534377" cy="259045"/>
    <xdr:sp macro="" textlink="">
      <xdr:nvSpPr>
        <xdr:cNvPr id="552" name="テキスト ボックス 551"/>
        <xdr:cNvSpPr txBox="1"/>
      </xdr:nvSpPr>
      <xdr:spPr>
        <a:xfrm>
          <a:off x="12547111" y="55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153416</xdr:rowOff>
    </xdr:from>
    <xdr:to>
      <xdr:col>85</xdr:col>
      <xdr:colOff>127000</xdr:colOff>
      <xdr:row>58</xdr:row>
      <xdr:rowOff>15982</xdr:rowOff>
    </xdr:to>
    <xdr:cxnSp macro="">
      <xdr:nvCxnSpPr>
        <xdr:cNvPr id="580" name="直線コネクタ 579"/>
        <xdr:cNvCxnSpPr/>
      </xdr:nvCxnSpPr>
      <xdr:spPr>
        <a:xfrm>
          <a:off x="15481300" y="9754616"/>
          <a:ext cx="838200" cy="20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88036</xdr:rowOff>
    </xdr:from>
    <xdr:to>
      <xdr:col>81</xdr:col>
      <xdr:colOff>50800</xdr:colOff>
      <xdr:row>56</xdr:row>
      <xdr:rowOff>153416</xdr:rowOff>
    </xdr:to>
    <xdr:cxnSp macro="">
      <xdr:nvCxnSpPr>
        <xdr:cNvPr id="583" name="直線コネクタ 582"/>
        <xdr:cNvCxnSpPr/>
      </xdr:nvCxnSpPr>
      <xdr:spPr>
        <a:xfrm>
          <a:off x="14592300" y="8831986"/>
          <a:ext cx="889000" cy="9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88036</xdr:rowOff>
    </xdr:from>
    <xdr:to>
      <xdr:col>76</xdr:col>
      <xdr:colOff>114300</xdr:colOff>
      <xdr:row>53</xdr:row>
      <xdr:rowOff>84150</xdr:rowOff>
    </xdr:to>
    <xdr:cxnSp macro="">
      <xdr:nvCxnSpPr>
        <xdr:cNvPr id="586" name="直線コネクタ 585"/>
        <xdr:cNvCxnSpPr/>
      </xdr:nvCxnSpPr>
      <xdr:spPr>
        <a:xfrm flipV="1">
          <a:off x="13703300" y="8831986"/>
          <a:ext cx="889000" cy="3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84150</xdr:rowOff>
    </xdr:from>
    <xdr:to>
      <xdr:col>71</xdr:col>
      <xdr:colOff>177800</xdr:colOff>
      <xdr:row>57</xdr:row>
      <xdr:rowOff>62068</xdr:rowOff>
    </xdr:to>
    <xdr:cxnSp macro="">
      <xdr:nvCxnSpPr>
        <xdr:cNvPr id="589" name="直線コネクタ 588"/>
        <xdr:cNvCxnSpPr/>
      </xdr:nvCxnSpPr>
      <xdr:spPr>
        <a:xfrm flipV="1">
          <a:off x="12814300" y="9171000"/>
          <a:ext cx="889000" cy="66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136632</xdr:rowOff>
    </xdr:from>
    <xdr:to>
      <xdr:col>85</xdr:col>
      <xdr:colOff>177800</xdr:colOff>
      <xdr:row>58</xdr:row>
      <xdr:rowOff>66782</xdr:rowOff>
    </xdr:to>
    <xdr:sp macro="" textlink="">
      <xdr:nvSpPr>
        <xdr:cNvPr id="599" name="楕円 598"/>
        <xdr:cNvSpPr/>
      </xdr:nvSpPr>
      <xdr:spPr>
        <a:xfrm>
          <a:off x="16268700" y="99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115059</xdr:rowOff>
    </xdr:from>
    <xdr:ext cx="534377" cy="259045"/>
    <xdr:sp macro="" textlink="">
      <xdr:nvSpPr>
        <xdr:cNvPr id="600" name="教育費該当値テキスト"/>
        <xdr:cNvSpPr txBox="1"/>
      </xdr:nvSpPr>
      <xdr:spPr>
        <a:xfrm>
          <a:off x="16370300" y="98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102616</xdr:rowOff>
    </xdr:from>
    <xdr:to>
      <xdr:col>81</xdr:col>
      <xdr:colOff>101600</xdr:colOff>
      <xdr:row>57</xdr:row>
      <xdr:rowOff>32766</xdr:rowOff>
    </xdr:to>
    <xdr:sp macro="" textlink="">
      <xdr:nvSpPr>
        <xdr:cNvPr id="601" name="楕円 600"/>
        <xdr:cNvSpPr/>
      </xdr:nvSpPr>
      <xdr:spPr>
        <a:xfrm>
          <a:off x="15430500" y="97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23893</xdr:rowOff>
    </xdr:from>
    <xdr:ext cx="534377" cy="259045"/>
    <xdr:sp macro="" textlink="">
      <xdr:nvSpPr>
        <xdr:cNvPr id="602" name="テキスト ボックス 601"/>
        <xdr:cNvSpPr txBox="1"/>
      </xdr:nvSpPr>
      <xdr:spPr>
        <a:xfrm>
          <a:off x="15214111" y="97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37236</xdr:rowOff>
    </xdr:from>
    <xdr:to>
      <xdr:col>76</xdr:col>
      <xdr:colOff>165100</xdr:colOff>
      <xdr:row>51</xdr:row>
      <xdr:rowOff>138836</xdr:rowOff>
    </xdr:to>
    <xdr:sp macro="" textlink="">
      <xdr:nvSpPr>
        <xdr:cNvPr id="603" name="楕円 602"/>
        <xdr:cNvSpPr/>
      </xdr:nvSpPr>
      <xdr:spPr>
        <a:xfrm>
          <a:off x="14541500" y="87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155363</xdr:rowOff>
    </xdr:from>
    <xdr:ext cx="534377" cy="259045"/>
    <xdr:sp macro="" textlink="">
      <xdr:nvSpPr>
        <xdr:cNvPr id="604" name="テキスト ボックス 603"/>
        <xdr:cNvSpPr txBox="1"/>
      </xdr:nvSpPr>
      <xdr:spPr>
        <a:xfrm>
          <a:off x="14325111" y="855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33350</xdr:rowOff>
    </xdr:from>
    <xdr:to>
      <xdr:col>72</xdr:col>
      <xdr:colOff>38100</xdr:colOff>
      <xdr:row>53</xdr:row>
      <xdr:rowOff>134950</xdr:rowOff>
    </xdr:to>
    <xdr:sp macro="" textlink="">
      <xdr:nvSpPr>
        <xdr:cNvPr id="605" name="楕円 604"/>
        <xdr:cNvSpPr/>
      </xdr:nvSpPr>
      <xdr:spPr>
        <a:xfrm>
          <a:off x="13652500" y="91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151477</xdr:rowOff>
    </xdr:from>
    <xdr:ext cx="534377" cy="259045"/>
    <xdr:sp macro="" textlink="">
      <xdr:nvSpPr>
        <xdr:cNvPr id="606" name="テキスト ボックス 605"/>
        <xdr:cNvSpPr txBox="1"/>
      </xdr:nvSpPr>
      <xdr:spPr>
        <a:xfrm>
          <a:off x="13436111" y="88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11268</xdr:rowOff>
    </xdr:from>
    <xdr:to>
      <xdr:col>67</xdr:col>
      <xdr:colOff>101600</xdr:colOff>
      <xdr:row>57</xdr:row>
      <xdr:rowOff>112868</xdr:rowOff>
    </xdr:to>
    <xdr:sp macro="" textlink="">
      <xdr:nvSpPr>
        <xdr:cNvPr id="607" name="楕円 606"/>
        <xdr:cNvSpPr/>
      </xdr:nvSpPr>
      <xdr:spPr>
        <a:xfrm>
          <a:off x="12763500" y="97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103995</xdr:rowOff>
    </xdr:from>
    <xdr:ext cx="534377" cy="259045"/>
    <xdr:sp macro="" textlink="">
      <xdr:nvSpPr>
        <xdr:cNvPr id="608" name="テキスト ボックス 607"/>
        <xdr:cNvSpPr txBox="1"/>
      </xdr:nvSpPr>
      <xdr:spPr>
        <a:xfrm>
          <a:off x="12547111" y="987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29874</xdr:rowOff>
    </xdr:from>
    <xdr:to>
      <xdr:col>85</xdr:col>
      <xdr:colOff>127000</xdr:colOff>
      <xdr:row>95</xdr:row>
      <xdr:rowOff>37875</xdr:rowOff>
    </xdr:to>
    <xdr:cxnSp macro="">
      <xdr:nvCxnSpPr>
        <xdr:cNvPr id="699" name="直線コネクタ 698"/>
        <xdr:cNvCxnSpPr/>
      </xdr:nvCxnSpPr>
      <xdr:spPr>
        <a:xfrm flipV="1">
          <a:off x="15481300" y="1631762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18574</xdr:rowOff>
    </xdr:from>
    <xdr:to>
      <xdr:col>81</xdr:col>
      <xdr:colOff>50800</xdr:colOff>
      <xdr:row>95</xdr:row>
      <xdr:rowOff>37875</xdr:rowOff>
    </xdr:to>
    <xdr:cxnSp macro="">
      <xdr:nvCxnSpPr>
        <xdr:cNvPr id="702" name="直線コネクタ 701"/>
        <xdr:cNvCxnSpPr/>
      </xdr:nvCxnSpPr>
      <xdr:spPr>
        <a:xfrm>
          <a:off x="14592300" y="16306324"/>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122523</xdr:rowOff>
    </xdr:from>
    <xdr:to>
      <xdr:col>76</xdr:col>
      <xdr:colOff>114300</xdr:colOff>
      <xdr:row>95</xdr:row>
      <xdr:rowOff>18574</xdr:rowOff>
    </xdr:to>
    <xdr:cxnSp macro="">
      <xdr:nvCxnSpPr>
        <xdr:cNvPr id="705" name="直線コネクタ 704"/>
        <xdr:cNvCxnSpPr/>
      </xdr:nvCxnSpPr>
      <xdr:spPr>
        <a:xfrm>
          <a:off x="13703300" y="16238823"/>
          <a:ext cx="889000" cy="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122523</xdr:rowOff>
    </xdr:from>
    <xdr:to>
      <xdr:col>71</xdr:col>
      <xdr:colOff>177800</xdr:colOff>
      <xdr:row>94</xdr:row>
      <xdr:rowOff>140157</xdr:rowOff>
    </xdr:to>
    <xdr:cxnSp macro="">
      <xdr:nvCxnSpPr>
        <xdr:cNvPr id="708" name="直線コネクタ 707"/>
        <xdr:cNvCxnSpPr/>
      </xdr:nvCxnSpPr>
      <xdr:spPr>
        <a:xfrm flipV="1">
          <a:off x="12814300" y="16238823"/>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150524</xdr:rowOff>
    </xdr:from>
    <xdr:to>
      <xdr:col>85</xdr:col>
      <xdr:colOff>177800</xdr:colOff>
      <xdr:row>95</xdr:row>
      <xdr:rowOff>80674</xdr:rowOff>
    </xdr:to>
    <xdr:sp macro="" textlink="">
      <xdr:nvSpPr>
        <xdr:cNvPr id="718" name="楕円 717"/>
        <xdr:cNvSpPr/>
      </xdr:nvSpPr>
      <xdr:spPr>
        <a:xfrm>
          <a:off x="16268700" y="162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128951</xdr:rowOff>
    </xdr:from>
    <xdr:ext cx="534377" cy="259045"/>
    <xdr:sp macro="" textlink="">
      <xdr:nvSpPr>
        <xdr:cNvPr id="719" name="公債費該当値テキスト"/>
        <xdr:cNvSpPr txBox="1"/>
      </xdr:nvSpPr>
      <xdr:spPr>
        <a:xfrm>
          <a:off x="16370300" y="1624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158525</xdr:rowOff>
    </xdr:from>
    <xdr:to>
      <xdr:col>81</xdr:col>
      <xdr:colOff>101600</xdr:colOff>
      <xdr:row>95</xdr:row>
      <xdr:rowOff>88675</xdr:rowOff>
    </xdr:to>
    <xdr:sp macro="" textlink="">
      <xdr:nvSpPr>
        <xdr:cNvPr id="720" name="楕円 719"/>
        <xdr:cNvSpPr/>
      </xdr:nvSpPr>
      <xdr:spPr>
        <a:xfrm>
          <a:off x="15430500" y="16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79802</xdr:rowOff>
    </xdr:from>
    <xdr:ext cx="534377" cy="259045"/>
    <xdr:sp macro="" textlink="">
      <xdr:nvSpPr>
        <xdr:cNvPr id="721" name="テキスト ボックス 720"/>
        <xdr:cNvSpPr txBox="1"/>
      </xdr:nvSpPr>
      <xdr:spPr>
        <a:xfrm>
          <a:off x="15214111" y="16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139224</xdr:rowOff>
    </xdr:from>
    <xdr:to>
      <xdr:col>76</xdr:col>
      <xdr:colOff>165100</xdr:colOff>
      <xdr:row>95</xdr:row>
      <xdr:rowOff>69374</xdr:rowOff>
    </xdr:to>
    <xdr:sp macro="" textlink="">
      <xdr:nvSpPr>
        <xdr:cNvPr id="722" name="楕円 721"/>
        <xdr:cNvSpPr/>
      </xdr:nvSpPr>
      <xdr:spPr>
        <a:xfrm>
          <a:off x="14541500" y="162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60501</xdr:rowOff>
    </xdr:from>
    <xdr:ext cx="534377" cy="259045"/>
    <xdr:sp macro="" textlink="">
      <xdr:nvSpPr>
        <xdr:cNvPr id="723" name="テキスト ボックス 722"/>
        <xdr:cNvSpPr txBox="1"/>
      </xdr:nvSpPr>
      <xdr:spPr>
        <a:xfrm>
          <a:off x="14325111" y="163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71723</xdr:rowOff>
    </xdr:from>
    <xdr:to>
      <xdr:col>72</xdr:col>
      <xdr:colOff>38100</xdr:colOff>
      <xdr:row>95</xdr:row>
      <xdr:rowOff>1873</xdr:rowOff>
    </xdr:to>
    <xdr:sp macro="" textlink="">
      <xdr:nvSpPr>
        <xdr:cNvPr id="724" name="楕円 723"/>
        <xdr:cNvSpPr/>
      </xdr:nvSpPr>
      <xdr:spPr>
        <a:xfrm>
          <a:off x="13652500" y="16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164450</xdr:rowOff>
    </xdr:from>
    <xdr:ext cx="534377" cy="259045"/>
    <xdr:sp macro="" textlink="">
      <xdr:nvSpPr>
        <xdr:cNvPr id="725" name="テキスト ボックス 724"/>
        <xdr:cNvSpPr txBox="1"/>
      </xdr:nvSpPr>
      <xdr:spPr>
        <a:xfrm>
          <a:off x="13436111" y="162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89357</xdr:rowOff>
    </xdr:from>
    <xdr:to>
      <xdr:col>67</xdr:col>
      <xdr:colOff>101600</xdr:colOff>
      <xdr:row>95</xdr:row>
      <xdr:rowOff>19507</xdr:rowOff>
    </xdr:to>
    <xdr:sp macro="" textlink="">
      <xdr:nvSpPr>
        <xdr:cNvPr id="726" name="楕円 725"/>
        <xdr:cNvSpPr/>
      </xdr:nvSpPr>
      <xdr:spPr>
        <a:xfrm>
          <a:off x="12763500" y="162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10634</xdr:rowOff>
    </xdr:from>
    <xdr:ext cx="534377" cy="259045"/>
    <xdr:sp macro="" textlink="">
      <xdr:nvSpPr>
        <xdr:cNvPr id="727" name="テキスト ボックス 726"/>
        <xdr:cNvSpPr txBox="1"/>
      </xdr:nvSpPr>
      <xdr:spPr>
        <a:xfrm>
          <a:off x="12547111" y="162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住民一人当たりの議会費については、議員人件費の減少や政務活動交付金の見直しの影響により年々減少しており、平成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年度は類似団体内平均値より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円低い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1,591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総務費は増加し、類似団体内平均値より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円高い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37,331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円となっており、花園ラグビー場の整備事業や文化創造館の建設事業が要因になっている。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民生費は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円減少し、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212,453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円となった。新障害児者支援拠点施設（レピラ）の完成に伴い建設事業が減少したことが主な要因であるが、依然</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高い水準となっている。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衛生費の減少は東大阪都市清掃施設組合第五工場の完成・稼動に伴う施設組合への負担金の減少が要因になっている。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労働費については東大阪市雇用開発センターにかかる解散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に伴う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経費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円より低い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円を上回っており、消防局高機能消防司令センターの整備が上昇の要因となっている。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教育費については近年、義務教育施設の耐震化を進めたため増加傾向にあったが、耐震化事業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や学校トイレ様式化事業の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終了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32,706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41,445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円を下回</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年度の標準財政規模に占める財政調整基金の残高は、平成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0.55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％となった。これは、ラグビーワールドカップ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の花園開催に向けた花園ラグビー場の改修や文化創造館の建設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など、大規模修繕等に備えて積み立てているものである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ける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実質収支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については、市税や財産収入の増加が黒字の要因となっており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均衡</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。今後もより一層健全な財政運営に努めたい。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連結実質赤字比率について対象となる一般会計等及び公営企業会計の実質収支額及び資金余剰額（不足額）は全会計で黒字となっている。平成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間をみても、連結実質収支額は黒字であることから、いずれも黒字額が赤字額を上回る状態である。また恒常的な赤字となっていた国民健康保険事業についても、収納確保対策による保険料収納率の向上など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年度から黒字に転じた。今後も市全体として健全な財政運営に努めたい。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201299196</v>
      </c>
      <c r="BO4" s="441"/>
      <c r="BP4" s="441"/>
      <c r="BQ4" s="441"/>
      <c r="BR4" s="441"/>
      <c r="BS4" s="441"/>
      <c r="BT4" s="441"/>
      <c r="BU4" s="442"/>
      <c r="BV4" s="440">
        <v>201689269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1.9</v>
      </c>
      <c r="CU4" s="622"/>
      <c r="CV4" s="622"/>
      <c r="CW4" s="622"/>
      <c r="CX4" s="622"/>
      <c r="CY4" s="622"/>
      <c r="CZ4" s="622"/>
      <c r="DA4" s="623"/>
      <c r="DB4" s="621">
        <v>1.5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199148850</v>
      </c>
      <c r="BO5" s="446"/>
      <c r="BP5" s="446"/>
      <c r="BQ5" s="446"/>
      <c r="BR5" s="446"/>
      <c r="BS5" s="446"/>
      <c r="BT5" s="446"/>
      <c r="BU5" s="447"/>
      <c r="BV5" s="445">
        <v>200023698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v>
      </c>
      <c r="CU5" s="416"/>
      <c r="CV5" s="416"/>
      <c r="CW5" s="416"/>
      <c r="CX5" s="416"/>
      <c r="CY5" s="416"/>
      <c r="CZ5" s="416"/>
      <c r="DA5" s="417"/>
      <c r="DB5" s="415">
        <v>95.1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2150346</v>
      </c>
      <c r="BO6" s="446"/>
      <c r="BP6" s="446"/>
      <c r="BQ6" s="446"/>
      <c r="BR6" s="446"/>
      <c r="BS6" s="446"/>
      <c r="BT6" s="446"/>
      <c r="BU6" s="447"/>
      <c r="BV6" s="445">
        <v>1665571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103.1</v>
      </c>
      <c r="CU6" s="596"/>
      <c r="CV6" s="596"/>
      <c r="CW6" s="596"/>
      <c r="CX6" s="596"/>
      <c r="CY6" s="596"/>
      <c r="CZ6" s="596"/>
      <c r="DA6" s="597"/>
      <c r="DB6" s="595">
        <v>102.6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145767</v>
      </c>
      <c r="BO7" s="446"/>
      <c r="BP7" s="446"/>
      <c r="BQ7" s="446"/>
      <c r="BR7" s="446"/>
      <c r="BS7" s="446"/>
      <c r="BT7" s="446"/>
      <c r="BU7" s="447"/>
      <c r="BV7" s="445">
        <v>74374</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107081810</v>
      </c>
      <c r="CU7" s="446"/>
      <c r="CV7" s="446"/>
      <c r="CW7" s="446"/>
      <c r="CX7" s="446"/>
      <c r="CY7" s="446"/>
      <c r="CZ7" s="446"/>
      <c r="DA7" s="447"/>
      <c r="DB7" s="445">
        <v>106434180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2004579</v>
      </c>
      <c r="BO8" s="446"/>
      <c r="BP8" s="446"/>
      <c r="BQ8" s="446"/>
      <c r="BR8" s="446"/>
      <c r="BS8" s="446"/>
      <c r="BT8" s="446"/>
      <c r="BU8" s="447"/>
      <c r="BV8" s="445">
        <v>1591197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0.76</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502784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413382</v>
      </c>
      <c r="BO9" s="446"/>
      <c r="BP9" s="446"/>
      <c r="BQ9" s="446"/>
      <c r="BR9" s="446"/>
      <c r="BS9" s="446"/>
      <c r="BT9" s="446"/>
      <c r="BU9" s="447"/>
      <c r="BV9" s="445">
        <v>-114389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13.3</v>
      </c>
      <c r="CU9" s="416"/>
      <c r="CV9" s="416"/>
      <c r="CW9" s="416"/>
      <c r="CX9" s="416"/>
      <c r="CY9" s="416"/>
      <c r="CZ9" s="416"/>
      <c r="DA9" s="417"/>
      <c r="DB9" s="415">
        <v>13.2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509533</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2082352</v>
      </c>
      <c r="BO10" s="446"/>
      <c r="BP10" s="446"/>
      <c r="BQ10" s="446"/>
      <c r="BR10" s="446"/>
      <c r="BS10" s="446"/>
      <c r="BT10" s="446"/>
      <c r="BU10" s="447"/>
      <c r="BV10" s="445">
        <v>1809300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56</v>
      </c>
      <c r="BO11" s="446"/>
      <c r="BP11" s="446"/>
      <c r="BQ11" s="446"/>
      <c r="BR11" s="446"/>
      <c r="BS11" s="446"/>
      <c r="BT11" s="446"/>
      <c r="BU11" s="447"/>
      <c r="BV11" s="445">
        <v>44</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491939</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2500000</v>
      </c>
      <c r="BO12" s="446"/>
      <c r="BP12" s="446"/>
      <c r="BQ12" s="446"/>
      <c r="BR12" s="446"/>
      <c r="BS12" s="446"/>
      <c r="BT12" s="446"/>
      <c r="BU12" s="447"/>
      <c r="BV12" s="445">
        <v>3300000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474549</v>
      </c>
      <c r="S13" s="549"/>
      <c r="T13" s="549"/>
      <c r="U13" s="549"/>
      <c r="V13" s="550"/>
      <c r="W13" s="536" t="s">
        <v>131</v>
      </c>
      <c r="X13" s="458"/>
      <c r="Y13" s="458"/>
      <c r="Z13" s="458"/>
      <c r="AA13" s="458"/>
      <c r="AB13" s="459"/>
      <c r="AC13" s="421">
        <v>591</v>
      </c>
      <c r="AD13" s="422"/>
      <c r="AE13" s="422"/>
      <c r="AF13" s="422"/>
      <c r="AG13" s="423"/>
      <c r="AH13" s="421">
        <v>665</v>
      </c>
      <c r="AI13" s="422"/>
      <c r="AJ13" s="422"/>
      <c r="AK13" s="422"/>
      <c r="AL13" s="424"/>
      <c r="AM13" s="514" t="s">
        <v>132</v>
      </c>
      <c r="AN13" s="419"/>
      <c r="AO13" s="419"/>
      <c r="AP13" s="419"/>
      <c r="AQ13" s="419"/>
      <c r="AR13" s="419"/>
      <c r="AS13" s="419"/>
      <c r="AT13" s="420"/>
      <c r="AU13" s="502" t="s">
        <v>101</v>
      </c>
      <c r="AV13" s="503"/>
      <c r="AW13" s="503"/>
      <c r="AX13" s="503"/>
      <c r="AY13" s="425" t="s">
        <v>133</v>
      </c>
      <c r="AZ13" s="426"/>
      <c r="BA13" s="426"/>
      <c r="BB13" s="426"/>
      <c r="BC13" s="426"/>
      <c r="BD13" s="426"/>
      <c r="BE13" s="426"/>
      <c r="BF13" s="426"/>
      <c r="BG13" s="426"/>
      <c r="BH13" s="426"/>
      <c r="BI13" s="426"/>
      <c r="BJ13" s="426"/>
      <c r="BK13" s="426"/>
      <c r="BL13" s="426"/>
      <c r="BM13" s="427"/>
      <c r="BN13" s="445">
        <v>-4210</v>
      </c>
      <c r="BO13" s="446"/>
      <c r="BP13" s="446"/>
      <c r="BQ13" s="446"/>
      <c r="BR13" s="446"/>
      <c r="BS13" s="446"/>
      <c r="BT13" s="446"/>
      <c r="BU13" s="447"/>
      <c r="BV13" s="445">
        <v>-1605045</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4.4000000000000004</v>
      </c>
      <c r="CU13" s="416"/>
      <c r="CV13" s="416"/>
      <c r="CW13" s="416"/>
      <c r="CX13" s="416"/>
      <c r="CY13" s="416"/>
      <c r="CZ13" s="416"/>
      <c r="DA13" s="417"/>
      <c r="DB13" s="415">
        <v>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493922</v>
      </c>
      <c r="S14" s="549"/>
      <c r="T14" s="549"/>
      <c r="U14" s="549"/>
      <c r="V14" s="550"/>
      <c r="W14" s="551"/>
      <c r="X14" s="461"/>
      <c r="Y14" s="461"/>
      <c r="Z14" s="461"/>
      <c r="AA14" s="461"/>
      <c r="AB14" s="462"/>
      <c r="AC14" s="541">
        <v>0.3</v>
      </c>
      <c r="AD14" s="542"/>
      <c r="AE14" s="542"/>
      <c r="AF14" s="542"/>
      <c r="AG14" s="543"/>
      <c r="AH14" s="541">
        <v>0.3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8.6999999999999993</v>
      </c>
      <c r="CU14" s="553"/>
      <c r="CV14" s="553"/>
      <c r="CW14" s="553"/>
      <c r="CX14" s="553"/>
      <c r="CY14" s="553"/>
      <c r="CZ14" s="553"/>
      <c r="DA14" s="554"/>
      <c r="DB14" s="552">
        <v>8.5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476959</v>
      </c>
      <c r="S15" s="549"/>
      <c r="T15" s="549"/>
      <c r="U15" s="549"/>
      <c r="V15" s="550"/>
      <c r="W15" s="536" t="s">
        <v>138</v>
      </c>
      <c r="X15" s="458"/>
      <c r="Y15" s="458"/>
      <c r="Z15" s="458"/>
      <c r="AA15" s="458"/>
      <c r="AB15" s="459"/>
      <c r="AC15" s="421">
        <v>58967</v>
      </c>
      <c r="AD15" s="422"/>
      <c r="AE15" s="422"/>
      <c r="AF15" s="422"/>
      <c r="AG15" s="423"/>
      <c r="AH15" s="421">
        <v>63144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62002162</v>
      </c>
      <c r="BO15" s="441"/>
      <c r="BP15" s="441"/>
      <c r="BQ15" s="441"/>
      <c r="BR15" s="441"/>
      <c r="BS15" s="441"/>
      <c r="BT15" s="441"/>
      <c r="BU15" s="442"/>
      <c r="BV15" s="440">
        <v>61714941</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30.7</v>
      </c>
      <c r="AD16" s="542"/>
      <c r="AE16" s="542"/>
      <c r="AF16" s="542"/>
      <c r="AG16" s="543"/>
      <c r="AH16" s="541">
        <v>31.5</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80777221</v>
      </c>
      <c r="BO16" s="446"/>
      <c r="BP16" s="446"/>
      <c r="BQ16" s="446"/>
      <c r="BR16" s="446"/>
      <c r="BS16" s="446"/>
      <c r="BT16" s="446"/>
      <c r="BU16" s="447"/>
      <c r="BV16" s="445">
        <v>80871168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132312</v>
      </c>
      <c r="AD17" s="422"/>
      <c r="AE17" s="422"/>
      <c r="AF17" s="422"/>
      <c r="AG17" s="423"/>
      <c r="AH17" s="421">
        <v>136962</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79800516</v>
      </c>
      <c r="BO17" s="446"/>
      <c r="BP17" s="446"/>
      <c r="BQ17" s="446"/>
      <c r="BR17" s="446"/>
      <c r="BS17" s="446"/>
      <c r="BT17" s="446"/>
      <c r="BU17" s="447"/>
      <c r="BV17" s="445">
        <v>79356537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61.78</v>
      </c>
      <c r="M18" s="510"/>
      <c r="N18" s="510"/>
      <c r="O18" s="510"/>
      <c r="P18" s="510"/>
      <c r="Q18" s="510"/>
      <c r="R18" s="511"/>
      <c r="S18" s="511"/>
      <c r="T18" s="511"/>
      <c r="U18" s="511"/>
      <c r="V18" s="512"/>
      <c r="W18" s="526"/>
      <c r="X18" s="527"/>
      <c r="Y18" s="527"/>
      <c r="Z18" s="527"/>
      <c r="AA18" s="527"/>
      <c r="AB18" s="537"/>
      <c r="AC18" s="409">
        <v>69</v>
      </c>
      <c r="AD18" s="410"/>
      <c r="AE18" s="410"/>
      <c r="AF18" s="410"/>
      <c r="AG18" s="513"/>
      <c r="AH18" s="409">
        <v>68.2</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103858584</v>
      </c>
      <c r="BO18" s="446"/>
      <c r="BP18" s="446"/>
      <c r="BQ18" s="446"/>
      <c r="BR18" s="446"/>
      <c r="BS18" s="446"/>
      <c r="BT18" s="446"/>
      <c r="BU18" s="447"/>
      <c r="BV18" s="445">
        <v>102967267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8138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122292555</v>
      </c>
      <c r="BO19" s="446"/>
      <c r="BP19" s="446"/>
      <c r="BQ19" s="446"/>
      <c r="BR19" s="446"/>
      <c r="BS19" s="446"/>
      <c r="BT19" s="446"/>
      <c r="BU19" s="447"/>
      <c r="BV19" s="445">
        <v>122650315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223485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190510688</v>
      </c>
      <c r="BO23" s="446"/>
      <c r="BP23" s="446"/>
      <c r="BQ23" s="446"/>
      <c r="BR23" s="446"/>
      <c r="BS23" s="446"/>
      <c r="BT23" s="446"/>
      <c r="BU23" s="447"/>
      <c r="BV23" s="445">
        <v>189687488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10300</v>
      </c>
      <c r="R24" s="422"/>
      <c r="S24" s="422"/>
      <c r="T24" s="422"/>
      <c r="U24" s="422"/>
      <c r="V24" s="423"/>
      <c r="W24" s="487"/>
      <c r="X24" s="478"/>
      <c r="Y24" s="479"/>
      <c r="Z24" s="418" t="s">
        <v>162</v>
      </c>
      <c r="AA24" s="419"/>
      <c r="AB24" s="419"/>
      <c r="AC24" s="419"/>
      <c r="AD24" s="419"/>
      <c r="AE24" s="419"/>
      <c r="AF24" s="419"/>
      <c r="AG24" s="420"/>
      <c r="AH24" s="421">
        <v>2503</v>
      </c>
      <c r="AI24" s="422"/>
      <c r="AJ24" s="422"/>
      <c r="AK24" s="422"/>
      <c r="AL24" s="423"/>
      <c r="AM24" s="421">
        <v>7614126</v>
      </c>
      <c r="AN24" s="422"/>
      <c r="AO24" s="422"/>
      <c r="AP24" s="422"/>
      <c r="AQ24" s="422"/>
      <c r="AR24" s="423"/>
      <c r="AS24" s="421">
        <v>3042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131927896</v>
      </c>
      <c r="BO24" s="446"/>
      <c r="BP24" s="446"/>
      <c r="BQ24" s="446"/>
      <c r="BR24" s="446"/>
      <c r="BS24" s="446"/>
      <c r="BT24" s="446"/>
      <c r="BU24" s="447"/>
      <c r="BV24" s="445">
        <v>129320639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3</v>
      </c>
      <c r="M25" s="422"/>
      <c r="N25" s="422"/>
      <c r="O25" s="422"/>
      <c r="P25" s="423"/>
      <c r="Q25" s="421">
        <v>8700</v>
      </c>
      <c r="R25" s="422"/>
      <c r="S25" s="422"/>
      <c r="T25" s="422"/>
      <c r="U25" s="422"/>
      <c r="V25" s="423"/>
      <c r="W25" s="487"/>
      <c r="X25" s="478"/>
      <c r="Y25" s="479"/>
      <c r="Z25" s="418" t="s">
        <v>165</v>
      </c>
      <c r="AA25" s="419"/>
      <c r="AB25" s="419"/>
      <c r="AC25" s="419"/>
      <c r="AD25" s="419"/>
      <c r="AE25" s="419"/>
      <c r="AF25" s="419"/>
      <c r="AG25" s="420"/>
      <c r="AH25" s="421">
        <v>502</v>
      </c>
      <c r="AI25" s="422"/>
      <c r="AJ25" s="422"/>
      <c r="AK25" s="422"/>
      <c r="AL25" s="423"/>
      <c r="AM25" s="421">
        <v>1365942</v>
      </c>
      <c r="AN25" s="422"/>
      <c r="AO25" s="422"/>
      <c r="AP25" s="422"/>
      <c r="AQ25" s="422"/>
      <c r="AR25" s="423"/>
      <c r="AS25" s="421">
        <v>2721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40780126</v>
      </c>
      <c r="BO25" s="441"/>
      <c r="BP25" s="441"/>
      <c r="BQ25" s="441"/>
      <c r="BR25" s="441"/>
      <c r="BS25" s="441"/>
      <c r="BT25" s="441"/>
      <c r="BU25" s="442"/>
      <c r="BV25" s="440">
        <v>35131813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7600</v>
      </c>
      <c r="R26" s="422"/>
      <c r="S26" s="422"/>
      <c r="T26" s="422"/>
      <c r="U26" s="422"/>
      <c r="V26" s="423"/>
      <c r="W26" s="487"/>
      <c r="X26" s="478"/>
      <c r="Y26" s="479"/>
      <c r="Z26" s="418" t="s">
        <v>168</v>
      </c>
      <c r="AA26" s="500"/>
      <c r="AB26" s="500"/>
      <c r="AC26" s="500"/>
      <c r="AD26" s="500"/>
      <c r="AE26" s="500"/>
      <c r="AF26" s="500"/>
      <c r="AG26" s="501"/>
      <c r="AH26" s="421">
        <v>6</v>
      </c>
      <c r="AI26" s="422"/>
      <c r="AJ26" s="422"/>
      <c r="AK26" s="422"/>
      <c r="AL26" s="423"/>
      <c r="AM26" s="421">
        <v>22740</v>
      </c>
      <c r="AN26" s="422"/>
      <c r="AO26" s="422"/>
      <c r="AP26" s="422"/>
      <c r="AQ26" s="422"/>
      <c r="AR26" s="423"/>
      <c r="AS26" s="421">
        <v>3790</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133308</v>
      </c>
      <c r="BO26" s="446"/>
      <c r="BP26" s="446"/>
      <c r="BQ26" s="446"/>
      <c r="BR26" s="446"/>
      <c r="BS26" s="446"/>
      <c r="BT26" s="446"/>
      <c r="BU26" s="447"/>
      <c r="BV26" s="445">
        <v>56368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8000</v>
      </c>
      <c r="R27" s="422"/>
      <c r="S27" s="422"/>
      <c r="T27" s="422"/>
      <c r="U27" s="422"/>
      <c r="V27" s="423"/>
      <c r="W27" s="487"/>
      <c r="X27" s="478"/>
      <c r="Y27" s="479"/>
      <c r="Z27" s="418" t="s">
        <v>171</v>
      </c>
      <c r="AA27" s="419"/>
      <c r="AB27" s="419"/>
      <c r="AC27" s="419"/>
      <c r="AD27" s="419"/>
      <c r="AE27" s="419"/>
      <c r="AF27" s="419"/>
      <c r="AG27" s="420"/>
      <c r="AH27" s="421">
        <v>200</v>
      </c>
      <c r="AI27" s="422"/>
      <c r="AJ27" s="422"/>
      <c r="AK27" s="422"/>
      <c r="AL27" s="423"/>
      <c r="AM27" s="421">
        <v>674249</v>
      </c>
      <c r="AN27" s="422"/>
      <c r="AO27" s="422"/>
      <c r="AP27" s="422"/>
      <c r="AQ27" s="422"/>
      <c r="AR27" s="423"/>
      <c r="AS27" s="421">
        <v>3371</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1911000</v>
      </c>
      <c r="BO27" s="449"/>
      <c r="BP27" s="449"/>
      <c r="BQ27" s="449"/>
      <c r="BR27" s="449"/>
      <c r="BS27" s="449"/>
      <c r="BT27" s="449"/>
      <c r="BU27" s="450"/>
      <c r="BV27" s="448">
        <v>1911000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7400</v>
      </c>
      <c r="R28" s="422"/>
      <c r="S28" s="422"/>
      <c r="T28" s="422"/>
      <c r="U28" s="422"/>
      <c r="V28" s="423"/>
      <c r="W28" s="487"/>
      <c r="X28" s="478"/>
      <c r="Y28" s="479"/>
      <c r="Z28" s="418" t="s">
        <v>174</v>
      </c>
      <c r="AA28" s="419"/>
      <c r="AB28" s="419"/>
      <c r="AC28" s="419"/>
      <c r="AD28" s="419"/>
      <c r="AE28" s="419"/>
      <c r="AF28" s="419"/>
      <c r="AG28" s="420"/>
      <c r="AH28" s="421" t="s">
        <v>175</v>
      </c>
      <c r="AI28" s="422"/>
      <c r="AJ28" s="422"/>
      <c r="AK28" s="422"/>
      <c r="AL28" s="423"/>
      <c r="AM28" s="421" t="s">
        <v>120</v>
      </c>
      <c r="AN28" s="422"/>
      <c r="AO28" s="422"/>
      <c r="AP28" s="422"/>
      <c r="AQ28" s="422"/>
      <c r="AR28" s="423"/>
      <c r="AS28" s="421" t="s">
        <v>175</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15201220</v>
      </c>
      <c r="BO28" s="441"/>
      <c r="BP28" s="441"/>
      <c r="BQ28" s="441"/>
      <c r="BR28" s="441"/>
      <c r="BS28" s="441"/>
      <c r="BT28" s="441"/>
      <c r="BU28" s="442"/>
      <c r="BV28" s="440">
        <v>15618868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36</v>
      </c>
      <c r="M29" s="422"/>
      <c r="N29" s="422"/>
      <c r="O29" s="422"/>
      <c r="P29" s="423"/>
      <c r="Q29" s="421">
        <v>7000</v>
      </c>
      <c r="R29" s="422"/>
      <c r="S29" s="422"/>
      <c r="T29" s="422"/>
      <c r="U29" s="422"/>
      <c r="V29" s="423"/>
      <c r="W29" s="488"/>
      <c r="X29" s="489"/>
      <c r="Y29" s="490"/>
      <c r="Z29" s="418" t="s">
        <v>178</v>
      </c>
      <c r="AA29" s="419"/>
      <c r="AB29" s="419"/>
      <c r="AC29" s="419"/>
      <c r="AD29" s="419"/>
      <c r="AE29" s="419"/>
      <c r="AF29" s="419"/>
      <c r="AG29" s="420"/>
      <c r="AH29" s="421">
        <v>2703</v>
      </c>
      <c r="AI29" s="422"/>
      <c r="AJ29" s="422"/>
      <c r="AK29" s="422"/>
      <c r="AL29" s="423"/>
      <c r="AM29" s="421">
        <v>8288375</v>
      </c>
      <c r="AN29" s="422"/>
      <c r="AO29" s="422"/>
      <c r="AP29" s="422"/>
      <c r="AQ29" s="422"/>
      <c r="AR29" s="423"/>
      <c r="AS29" s="421">
        <v>3066</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4017000</v>
      </c>
      <c r="BO29" s="446"/>
      <c r="BP29" s="446"/>
      <c r="BQ29" s="446"/>
      <c r="BR29" s="446"/>
      <c r="BS29" s="446"/>
      <c r="BT29" s="446"/>
      <c r="BU29" s="447"/>
      <c r="BV29" s="445">
        <v>4009700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3608664</v>
      </c>
      <c r="BO30" s="449"/>
      <c r="BP30" s="449"/>
      <c r="BQ30" s="449"/>
      <c r="BR30" s="449"/>
      <c r="BS30" s="449"/>
      <c r="BT30" s="449"/>
      <c r="BU30" s="450"/>
      <c r="BV30" s="448">
        <v>2445971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194</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7</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11</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東大阪都市清掃施設組合（一般会計）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（公財）東大阪市公園環境協会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奨学事業特別会計</v>
      </c>
      <c r="F35" s="403"/>
      <c r="G35" s="403"/>
      <c r="H35" s="403"/>
      <c r="I35" s="403"/>
      <c r="J35" s="403"/>
      <c r="K35" s="403"/>
      <c r="L35" s="403"/>
      <c r="M35" s="403"/>
      <c r="N35" s="403"/>
      <c r="O35" s="403"/>
      <c r="P35" s="403"/>
      <c r="Q35" s="403"/>
      <c r="R35" s="403"/>
      <c r="S35" s="403"/>
      <c r="T35" s="193"/>
      <c r="U35" s="404">
        <f>IF(W35="","",U34+1)</f>
        <v>8</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12</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恩智川水防事務組合（一般会計）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（公財）東大阪市学校給食会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公共用地先行取得事業特別会計</v>
      </c>
      <c r="F36" s="403"/>
      <c r="G36" s="403"/>
      <c r="H36" s="403"/>
      <c r="I36" s="403"/>
      <c r="J36" s="403"/>
      <c r="K36" s="403"/>
      <c r="L36" s="403"/>
      <c r="M36" s="403"/>
      <c r="N36" s="403"/>
      <c r="O36" s="403"/>
      <c r="P36" s="403"/>
      <c r="Q36" s="403"/>
      <c r="R36" s="403"/>
      <c r="S36" s="403"/>
      <c r="T36" s="193"/>
      <c r="U36" s="404">
        <f t="shared" ref="U36:U43" si="4">IF(W36="","",U35+1)</f>
        <v>9</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淀川左岸水防事務組合（一般会計）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（公財）東大阪市文化振興協会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火災共済事業特別会計</v>
      </c>
      <c r="F37" s="403"/>
      <c r="G37" s="403"/>
      <c r="H37" s="403"/>
      <c r="I37" s="403"/>
      <c r="J37" s="403"/>
      <c r="K37" s="403"/>
      <c r="L37" s="403"/>
      <c r="M37" s="403"/>
      <c r="N37" s="403"/>
      <c r="O37" s="403"/>
      <c r="P37" s="403"/>
      <c r="Q37" s="403"/>
      <c r="R37" s="403"/>
      <c r="S37" s="403"/>
      <c r="T37" s="193"/>
      <c r="U37" s="404">
        <f t="shared" si="4"/>
        <v>10</v>
      </c>
      <c r="V37" s="404"/>
      <c r="W37" s="403" t="str">
        <f>IF('各会計、関係団体の財政状況及び健全化判断比率'!B31="","",'各会計、関係団体の財政状況及び健全化判断比率'!B31)</f>
        <v>交通災害共済事業特別会計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大和川右岸水防事務組合（一般会計）</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東大阪再開発（株）</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母子父子寡婦福祉資金貸付事業特別会計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大阪府後期高齢者医療広域連合（一般会計）</v>
      </c>
      <c r="BZ38" s="403"/>
      <c r="CA38" s="403"/>
      <c r="CB38" s="403"/>
      <c r="CC38" s="403"/>
      <c r="CD38" s="403"/>
      <c r="CE38" s="403"/>
      <c r="CF38" s="403"/>
      <c r="CG38" s="403"/>
      <c r="CH38" s="403"/>
      <c r="CI38" s="403"/>
      <c r="CJ38" s="403"/>
      <c r="CK38" s="403"/>
      <c r="CL38" s="403"/>
      <c r="CM38" s="403"/>
      <c r="CN38" s="193"/>
      <c r="CO38" s="404">
        <f t="shared" si="3"/>
        <v>26</v>
      </c>
      <c r="CP38" s="404"/>
      <c r="CQ38" s="403" t="str">
        <f>IF('各会計、関係団体の財政状況及び健全化判断比率'!BS11="","",'各会計、関係団体の財政状況及び健全化判断比率'!BS11)</f>
        <v>（公財）東大阪市産業創造勤労者支援機構</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f t="shared" si="5"/>
        <v>6</v>
      </c>
      <c r="D39" s="404"/>
      <c r="E39" s="403" t="str">
        <f>IF('各会計、関係団体の財政状況及び健全化判断比率'!B12="","",'各会計、関係団体の財政状況及び健全化判断比率'!B12)</f>
        <v>病院事業債管理特別会計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大阪府後期高齢者医療広域連合（後期高齢者医療特別会計）</v>
      </c>
      <c r="BZ39" s="403"/>
      <c r="CA39" s="403"/>
      <c r="CB39" s="403"/>
      <c r="CC39" s="403"/>
      <c r="CD39" s="403"/>
      <c r="CE39" s="403"/>
      <c r="CF39" s="403"/>
      <c r="CG39" s="403"/>
      <c r="CH39" s="403"/>
      <c r="CI39" s="403"/>
      <c r="CJ39" s="403"/>
      <c r="CK39" s="403"/>
      <c r="CL39" s="403"/>
      <c r="CM39" s="403"/>
      <c r="CN39" s="193"/>
      <c r="CO39" s="404">
        <f t="shared" si="3"/>
        <v>27</v>
      </c>
      <c r="CP39" s="404"/>
      <c r="CQ39" s="403" t="str">
        <f>IF('各会計、関係団体の財政状況及び健全化判断比率'!BS12="","",'各会計、関係団体の財政状況及び健全化判断比率'!BS12)</f>
        <v>市立東大阪医療センター</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大阪広域水道企業団（水道事業会計）</v>
      </c>
      <c r="BZ40" s="403"/>
      <c r="CA40" s="403"/>
      <c r="CB40" s="403"/>
      <c r="CC40" s="403"/>
      <c r="CD40" s="403"/>
      <c r="CE40" s="403"/>
      <c r="CF40" s="403"/>
      <c r="CG40" s="403"/>
      <c r="CH40" s="403"/>
      <c r="CI40" s="403"/>
      <c r="CJ40" s="403"/>
      <c r="CK40" s="403"/>
      <c r="CL40" s="403"/>
      <c r="CM40" s="403"/>
      <c r="CN40" s="193"/>
      <c r="CO40" s="404">
        <f t="shared" si="3"/>
        <v>28</v>
      </c>
      <c r="CP40" s="404"/>
      <c r="CQ40" s="403" t="str">
        <f>IF('各会計、関係団体の財政状況及び健全化判断比率'!BS13="","",'各会計、関係団体の財政状況及び健全化判断比率'!BS13)</f>
        <v>大阪外環状線鉄道</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大阪広域水道企業団（工業用水道事業会計）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大阪府都市競艇企業団（モーターボート競走事業会計）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pROdDxhn0sggj/okeIS/UmzzVo2WTJjiRgOI9scp9kVFl54bJNitn0jO8VYuogKAnua0SLjQ1C2PTw3MlTdw==" saltValue="y55D7Kt8VBxcxqN+SkpS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554</v>
      </c>
      <c r="D34" s="1224"/>
      <c r="E34" s="1225"/>
      <c r="F34" s="32">
        <v>3.28</v>
      </c>
      <c r="G34" s="33">
        <v>3.5</v>
      </c>
      <c r="H34" s="33">
        <v>3.8</v>
      </c>
      <c r="I34" s="33">
        <v>4.72</v>
      </c>
      <c r="J34" s="34">
        <v>5.35</v>
      </c>
      <c r="K34" s="22"/>
      <c r="L34" s="22"/>
      <c r="M34" s="22"/>
      <c r="N34" s="22"/>
      <c r="O34" s="22"/>
      <c r="P34" s="22"/>
    </row>
    <row r="35" spans="1:16" ht="39" customHeight="1" x14ac:dyDescent="0.15">
      <c r="A35" s="22"/>
      <c r="B35" s="35"/>
      <c r="C35" s="1218" t="s">
        <v>555</v>
      </c>
      <c r="D35" s="1219"/>
      <c r="E35" s="1220"/>
      <c r="F35" s="36">
        <v>5.41</v>
      </c>
      <c r="G35" s="37">
        <v>5.58</v>
      </c>
      <c r="H35" s="37">
        <v>5.26</v>
      </c>
      <c r="I35" s="37">
        <v>5.42</v>
      </c>
      <c r="J35" s="38">
        <v>4.87</v>
      </c>
      <c r="K35" s="22"/>
      <c r="L35" s="22"/>
      <c r="M35" s="22"/>
      <c r="N35" s="22"/>
      <c r="O35" s="22"/>
      <c r="P35" s="22"/>
    </row>
    <row r="36" spans="1:16" ht="39" customHeight="1" x14ac:dyDescent="0.15">
      <c r="A36" s="22"/>
      <c r="B36" s="35"/>
      <c r="C36" s="1218" t="s">
        <v>556</v>
      </c>
      <c r="D36" s="1219"/>
      <c r="E36" s="1220"/>
      <c r="F36" s="36" t="s">
        <v>557</v>
      </c>
      <c r="G36" s="37">
        <v>0.78</v>
      </c>
      <c r="H36" s="37">
        <v>0.92</v>
      </c>
      <c r="I36" s="37">
        <v>1.54</v>
      </c>
      <c r="J36" s="38">
        <v>1.71</v>
      </c>
      <c r="K36" s="22"/>
      <c r="L36" s="22"/>
      <c r="M36" s="22"/>
      <c r="N36" s="22"/>
      <c r="O36" s="22"/>
      <c r="P36" s="22"/>
    </row>
    <row r="37" spans="1:16" ht="39" customHeight="1" x14ac:dyDescent="0.15">
      <c r="A37" s="22"/>
      <c r="B37" s="35"/>
      <c r="C37" s="1218" t="s">
        <v>558</v>
      </c>
      <c r="D37" s="1219"/>
      <c r="E37" s="1220"/>
      <c r="F37" s="36">
        <v>0.56000000000000005</v>
      </c>
      <c r="G37" s="37">
        <v>0.33</v>
      </c>
      <c r="H37" s="37">
        <v>1.21</v>
      </c>
      <c r="I37" s="37">
        <v>1.05</v>
      </c>
      <c r="J37" s="38">
        <v>1.38</v>
      </c>
      <c r="K37" s="22"/>
      <c r="L37" s="22"/>
      <c r="M37" s="22"/>
      <c r="N37" s="22"/>
      <c r="O37" s="22"/>
      <c r="P37" s="22"/>
    </row>
    <row r="38" spans="1:16" ht="39" customHeight="1" x14ac:dyDescent="0.15">
      <c r="A38" s="22"/>
      <c r="B38" s="35"/>
      <c r="C38" s="1218" t="s">
        <v>559</v>
      </c>
      <c r="D38" s="1219"/>
      <c r="E38" s="1220"/>
      <c r="F38" s="36">
        <v>0.28999999999999998</v>
      </c>
      <c r="G38" s="37">
        <v>0.41</v>
      </c>
      <c r="H38" s="37">
        <v>0.72</v>
      </c>
      <c r="I38" s="37">
        <v>0.64</v>
      </c>
      <c r="J38" s="38">
        <v>0.49</v>
      </c>
      <c r="K38" s="22"/>
      <c r="L38" s="22"/>
      <c r="M38" s="22"/>
      <c r="N38" s="22"/>
      <c r="O38" s="22"/>
      <c r="P38" s="22"/>
    </row>
    <row r="39" spans="1:16" ht="39" customHeight="1" x14ac:dyDescent="0.15">
      <c r="A39" s="22"/>
      <c r="B39" s="35"/>
      <c r="C39" s="1218" t="s">
        <v>560</v>
      </c>
      <c r="D39" s="1219"/>
      <c r="E39" s="1220"/>
      <c r="F39" s="36">
        <v>0.24</v>
      </c>
      <c r="G39" s="37">
        <v>0.26</v>
      </c>
      <c r="H39" s="37">
        <v>0.27</v>
      </c>
      <c r="I39" s="37">
        <v>0.28999999999999998</v>
      </c>
      <c r="J39" s="38">
        <v>0.3</v>
      </c>
      <c r="K39" s="22"/>
      <c r="L39" s="22"/>
      <c r="M39" s="22"/>
      <c r="N39" s="22"/>
      <c r="O39" s="22"/>
      <c r="P39" s="22"/>
    </row>
    <row r="40" spans="1:16" ht="39" customHeight="1" x14ac:dyDescent="0.15">
      <c r="A40" s="22"/>
      <c r="B40" s="35"/>
      <c r="C40" s="1218" t="s">
        <v>561</v>
      </c>
      <c r="D40" s="1219"/>
      <c r="E40" s="1220"/>
      <c r="F40" s="36">
        <v>0.22</v>
      </c>
      <c r="G40" s="37">
        <v>0.28000000000000003</v>
      </c>
      <c r="H40" s="37">
        <v>0.28999999999999998</v>
      </c>
      <c r="I40" s="37">
        <v>0.35</v>
      </c>
      <c r="J40" s="38">
        <v>0.23</v>
      </c>
      <c r="K40" s="22"/>
      <c r="L40" s="22"/>
      <c r="M40" s="22"/>
      <c r="N40" s="22"/>
      <c r="O40" s="22"/>
      <c r="P40" s="22"/>
    </row>
    <row r="41" spans="1:16" ht="39" customHeight="1" x14ac:dyDescent="0.15">
      <c r="A41" s="22"/>
      <c r="B41" s="35"/>
      <c r="C41" s="1218" t="s">
        <v>562</v>
      </c>
      <c r="D41" s="1219"/>
      <c r="E41" s="1220"/>
      <c r="F41" s="36">
        <v>0.15</v>
      </c>
      <c r="G41" s="37">
        <v>0.16</v>
      </c>
      <c r="H41" s="37">
        <v>0.18</v>
      </c>
      <c r="I41" s="37">
        <v>0.18</v>
      </c>
      <c r="J41" s="38">
        <v>0.18</v>
      </c>
      <c r="K41" s="22"/>
      <c r="L41" s="22"/>
      <c r="M41" s="22"/>
      <c r="N41" s="22"/>
      <c r="O41" s="22"/>
      <c r="P41" s="22"/>
    </row>
    <row r="42" spans="1:16" ht="39" customHeight="1" x14ac:dyDescent="0.15">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v>4.9000000000000004</v>
      </c>
      <c r="G43" s="42">
        <v>4.17</v>
      </c>
      <c r="H43" s="42">
        <v>3.3</v>
      </c>
      <c r="I43" s="42">
        <v>0.14000000000000001</v>
      </c>
      <c r="J43" s="43">
        <v>0.18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dNk1qkpg4hI2hWttwNRBkLsnEHQIJpLrZ5GfuLeukObUNjEEyHXLbXZqX3XQ8hUujNhpdPOb9Cn+a2MO5ZwUg==" saltValue="u2XkB7Pn13q+Ue3CCOL4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17563</v>
      </c>
      <c r="L45" s="60">
        <v>17721</v>
      </c>
      <c r="M45" s="60">
        <v>16571</v>
      </c>
      <c r="N45" s="60">
        <v>17993</v>
      </c>
      <c r="O45" s="61">
        <v>17793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14</v>
      </c>
      <c r="F48" s="1228"/>
      <c r="G48" s="1228"/>
      <c r="H48" s="1228"/>
      <c r="I48" s="1228"/>
      <c r="J48" s="1229"/>
      <c r="K48" s="63">
        <v>7494</v>
      </c>
      <c r="L48" s="64">
        <v>7446</v>
      </c>
      <c r="M48" s="64">
        <v>7675</v>
      </c>
      <c r="N48" s="64">
        <v>6925</v>
      </c>
      <c r="O48" s="65">
        <v>7016</v>
      </c>
      <c r="P48" s="48"/>
      <c r="Q48" s="48"/>
      <c r="R48" s="48"/>
      <c r="S48" s="48"/>
      <c r="T48" s="48"/>
      <c r="U48" s="48"/>
    </row>
    <row r="49" spans="1:21" ht="30.75" customHeight="1" x14ac:dyDescent="0.15">
      <c r="A49" s="48"/>
      <c r="B49" s="1236"/>
      <c r="C49" s="1237"/>
      <c r="D49" s="62"/>
      <c r="E49" s="1228" t="s">
        <v>15</v>
      </c>
      <c r="F49" s="1228"/>
      <c r="G49" s="1228"/>
      <c r="H49" s="1228"/>
      <c r="I49" s="1228"/>
      <c r="J49" s="1229"/>
      <c r="K49" s="63">
        <v>51</v>
      </c>
      <c r="L49" s="64">
        <v>44</v>
      </c>
      <c r="M49" s="64">
        <v>48</v>
      </c>
      <c r="N49" s="64">
        <v>56</v>
      </c>
      <c r="O49" s="65">
        <v>83</v>
      </c>
      <c r="P49" s="48"/>
      <c r="Q49" s="48"/>
      <c r="R49" s="48"/>
      <c r="S49" s="48"/>
      <c r="T49" s="48"/>
      <c r="U49" s="48"/>
    </row>
    <row r="50" spans="1:21" ht="30.75" customHeight="1" x14ac:dyDescent="0.15">
      <c r="A50" s="48"/>
      <c r="B50" s="1236"/>
      <c r="C50" s="1237"/>
      <c r="D50" s="62"/>
      <c r="E50" s="1228" t="s">
        <v>16</v>
      </c>
      <c r="F50" s="1228"/>
      <c r="G50" s="1228"/>
      <c r="H50" s="1228"/>
      <c r="I50" s="1228"/>
      <c r="J50" s="1229"/>
      <c r="K50" s="63">
        <v>360</v>
      </c>
      <c r="L50" s="64">
        <v>394</v>
      </c>
      <c r="M50" s="64">
        <v>434</v>
      </c>
      <c r="N50" s="64">
        <v>398</v>
      </c>
      <c r="O50" s="65">
        <v>400</v>
      </c>
      <c r="P50" s="48"/>
      <c r="Q50" s="48"/>
      <c r="R50" s="48"/>
      <c r="S50" s="48"/>
      <c r="T50" s="48"/>
      <c r="U50" s="48"/>
    </row>
    <row r="51" spans="1:21" ht="30.75" customHeight="1" x14ac:dyDescent="0.15">
      <c r="A51" s="48"/>
      <c r="B51" s="1238"/>
      <c r="C51" s="1239"/>
      <c r="D51" s="66"/>
      <c r="E51" s="1228" t="s">
        <v>17</v>
      </c>
      <c r="F51" s="1228"/>
      <c r="G51" s="1228"/>
      <c r="H51" s="1228"/>
      <c r="I51" s="1228"/>
      <c r="J51" s="1229"/>
      <c r="K51" s="63">
        <v>1</v>
      </c>
      <c r="L51" s="64">
        <v>1</v>
      </c>
      <c r="M51" s="64">
        <v>0</v>
      </c>
      <c r="N51" s="64" t="s">
        <v>505</v>
      </c>
      <c r="O51" s="65" t="s">
        <v>505</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20474</v>
      </c>
      <c r="L52" s="64">
        <v>20938</v>
      </c>
      <c r="M52" s="64">
        <v>20369</v>
      </c>
      <c r="N52" s="64">
        <v>20985</v>
      </c>
      <c r="O52" s="65">
        <v>21356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4995</v>
      </c>
      <c r="L53" s="69">
        <v>4668</v>
      </c>
      <c r="M53" s="69">
        <v>4359</v>
      </c>
      <c r="N53" s="69">
        <v>4387</v>
      </c>
      <c r="O53" s="70">
        <v>3936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hqoQGNKdufcb3EdaI6EQLV9+QKzrEKwBcwZxTRrkO4j8iUMk0l3iGrOtPi6JQYX+TiIJt0htLYpxS0FuCd0kA==" saltValue="5ktGM+3o76nCuTAGjGov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54" t="s">
        <v>23</v>
      </c>
      <c r="C41" s="1255"/>
      <c r="D41" s="81"/>
      <c r="E41" s="1256" t="s">
        <v>24</v>
      </c>
      <c r="F41" s="1256"/>
      <c r="G41" s="1256"/>
      <c r="H41" s="1257"/>
      <c r="I41" s="82">
        <v>172945</v>
      </c>
      <c r="J41" s="83">
        <v>177633</v>
      </c>
      <c r="K41" s="83">
        <v>187119</v>
      </c>
      <c r="L41" s="83">
        <v>201700</v>
      </c>
      <c r="M41" s="84">
        <v>201474</v>
      </c>
    </row>
    <row r="42" spans="2:13" ht="27.75" customHeight="1" x14ac:dyDescent="0.15">
      <c r="B42" s="1244"/>
      <c r="C42" s="1245"/>
      <c r="D42" s="85"/>
      <c r="E42" s="1248" t="s">
        <v>25</v>
      </c>
      <c r="F42" s="1248"/>
      <c r="G42" s="1248"/>
      <c r="H42" s="1249"/>
      <c r="I42" s="86">
        <v>2727</v>
      </c>
      <c r="J42" s="87">
        <v>2586</v>
      </c>
      <c r="K42" s="87">
        <v>2403</v>
      </c>
      <c r="L42" s="87">
        <v>2193</v>
      </c>
      <c r="M42" s="88">
        <v>1712</v>
      </c>
    </row>
    <row r="43" spans="2:13" ht="27.75" customHeight="1" x14ac:dyDescent="0.15">
      <c r="B43" s="1244"/>
      <c r="C43" s="1245"/>
      <c r="D43" s="85"/>
      <c r="E43" s="1248" t="s">
        <v>26</v>
      </c>
      <c r="F43" s="1248"/>
      <c r="G43" s="1248"/>
      <c r="H43" s="1249"/>
      <c r="I43" s="86">
        <v>118699</v>
      </c>
      <c r="J43" s="87">
        <v>112531</v>
      </c>
      <c r="K43" s="87">
        <v>109318</v>
      </c>
      <c r="L43" s="87">
        <v>101394</v>
      </c>
      <c r="M43" s="88">
        <v>101380</v>
      </c>
    </row>
    <row r="44" spans="2:13" ht="27.75" customHeight="1" x14ac:dyDescent="0.15">
      <c r="B44" s="1244"/>
      <c r="C44" s="1245"/>
      <c r="D44" s="85"/>
      <c r="E44" s="1248" t="s">
        <v>27</v>
      </c>
      <c r="F44" s="1248"/>
      <c r="G44" s="1248"/>
      <c r="H44" s="1249"/>
      <c r="I44" s="86">
        <v>600</v>
      </c>
      <c r="J44" s="87">
        <v>1909</v>
      </c>
      <c r="K44" s="87">
        <v>3717</v>
      </c>
      <c r="L44" s="87">
        <v>7346</v>
      </c>
      <c r="M44" s="88">
        <v>7361</v>
      </c>
    </row>
    <row r="45" spans="2:13" ht="27.75" customHeight="1" x14ac:dyDescent="0.15">
      <c r="B45" s="1244"/>
      <c r="C45" s="1245"/>
      <c r="D45" s="85"/>
      <c r="E45" s="1248" t="s">
        <v>28</v>
      </c>
      <c r="F45" s="1248"/>
      <c r="G45" s="1248"/>
      <c r="H45" s="1249"/>
      <c r="I45" s="86">
        <v>19603</v>
      </c>
      <c r="J45" s="87">
        <v>17721</v>
      </c>
      <c r="K45" s="87">
        <v>16588</v>
      </c>
      <c r="L45" s="87">
        <v>16506</v>
      </c>
      <c r="M45" s="88">
        <v>16149</v>
      </c>
    </row>
    <row r="46" spans="2:13" ht="27.75" customHeight="1" x14ac:dyDescent="0.15">
      <c r="B46" s="1244"/>
      <c r="C46" s="1245"/>
      <c r="D46" s="89"/>
      <c r="E46" s="1248" t="s">
        <v>29</v>
      </c>
      <c r="F46" s="1248"/>
      <c r="G46" s="1248"/>
      <c r="H46" s="1249"/>
      <c r="I46" s="86">
        <v>216</v>
      </c>
      <c r="J46" s="87">
        <v>1397</v>
      </c>
      <c r="K46" s="87">
        <v>1329</v>
      </c>
      <c r="L46" s="87">
        <v>468</v>
      </c>
      <c r="M46" s="88">
        <v>1282</v>
      </c>
    </row>
    <row r="47" spans="2:13" ht="27.75" customHeight="1" x14ac:dyDescent="0.15">
      <c r="B47" s="1244"/>
      <c r="C47" s="1245"/>
      <c r="D47" s="90"/>
      <c r="E47" s="1258" t="s">
        <v>30</v>
      </c>
      <c r="F47" s="1259"/>
      <c r="G47" s="1259"/>
      <c r="H47" s="1260"/>
      <c r="I47" s="86" t="s">
        <v>505</v>
      </c>
      <c r="J47" s="87" t="s">
        <v>505</v>
      </c>
      <c r="K47" s="87" t="s">
        <v>505</v>
      </c>
      <c r="L47" s="87" t="s">
        <v>505</v>
      </c>
      <c r="M47" s="88" t="s">
        <v>505</v>
      </c>
    </row>
    <row r="48" spans="2:13" ht="27.75" customHeight="1" x14ac:dyDescent="0.15">
      <c r="B48" s="1244"/>
      <c r="C48" s="1245"/>
      <c r="D48" s="85"/>
      <c r="E48" s="1248" t="s">
        <v>31</v>
      </c>
      <c r="F48" s="1248"/>
      <c r="G48" s="1248"/>
      <c r="H48" s="1249"/>
      <c r="I48" s="86" t="s">
        <v>505</v>
      </c>
      <c r="J48" s="87" t="s">
        <v>505</v>
      </c>
      <c r="K48" s="87" t="s">
        <v>505</v>
      </c>
      <c r="L48" s="87" t="s">
        <v>505</v>
      </c>
      <c r="M48" s="88" t="s">
        <v>505</v>
      </c>
    </row>
    <row r="49" spans="2:13" ht="27.75" customHeight="1" x14ac:dyDescent="0.15">
      <c r="B49" s="1246"/>
      <c r="C49" s="1247"/>
      <c r="D49" s="85"/>
      <c r="E49" s="1248" t="s">
        <v>32</v>
      </c>
      <c r="F49" s="1248"/>
      <c r="G49" s="1248"/>
      <c r="H49" s="1249"/>
      <c r="I49" s="86" t="s">
        <v>505</v>
      </c>
      <c r="J49" s="87" t="s">
        <v>505</v>
      </c>
      <c r="K49" s="87" t="s">
        <v>505</v>
      </c>
      <c r="L49" s="87" t="s">
        <v>505</v>
      </c>
      <c r="M49" s="88" t="s">
        <v>505</v>
      </c>
    </row>
    <row r="50" spans="2:13" ht="27.75" customHeight="1" x14ac:dyDescent="0.15">
      <c r="B50" s="1242" t="s">
        <v>33</v>
      </c>
      <c r="C50" s="1243"/>
      <c r="D50" s="91"/>
      <c r="E50" s="1248" t="s">
        <v>34</v>
      </c>
      <c r="F50" s="1248"/>
      <c r="G50" s="1248"/>
      <c r="H50" s="1249"/>
      <c r="I50" s="86">
        <v>22672</v>
      </c>
      <c r="J50" s="87">
        <v>24365</v>
      </c>
      <c r="K50" s="87">
        <v>26397</v>
      </c>
      <c r="L50" s="87">
        <v>25170</v>
      </c>
      <c r="M50" s="88">
        <v>26996</v>
      </c>
    </row>
    <row r="51" spans="2:13" ht="27.75" customHeight="1" x14ac:dyDescent="0.15">
      <c r="B51" s="1244"/>
      <c r="C51" s="1245"/>
      <c r="D51" s="85"/>
      <c r="E51" s="1248" t="s">
        <v>35</v>
      </c>
      <c r="F51" s="1248"/>
      <c r="G51" s="1248"/>
      <c r="H51" s="1249"/>
      <c r="I51" s="86">
        <v>94492</v>
      </c>
      <c r="J51" s="87">
        <v>94341</v>
      </c>
      <c r="K51" s="87">
        <v>92005</v>
      </c>
      <c r="L51" s="87">
        <v>94267</v>
      </c>
      <c r="M51" s="88">
        <v>92394</v>
      </c>
    </row>
    <row r="52" spans="2:13" ht="27.75" customHeight="1" x14ac:dyDescent="0.15">
      <c r="B52" s="1246"/>
      <c r="C52" s="1247"/>
      <c r="D52" s="85"/>
      <c r="E52" s="1248" t="s">
        <v>36</v>
      </c>
      <c r="F52" s="1248"/>
      <c r="G52" s="1248"/>
      <c r="H52" s="1249"/>
      <c r="I52" s="86">
        <v>189661</v>
      </c>
      <c r="J52" s="87">
        <v>190291</v>
      </c>
      <c r="K52" s="87">
        <v>199720</v>
      </c>
      <c r="L52" s="87">
        <v>202243</v>
      </c>
      <c r="M52" s="88">
        <v>201787</v>
      </c>
    </row>
    <row r="53" spans="2:13" ht="27.75" customHeight="1" thickBot="1" x14ac:dyDescent="0.2">
      <c r="B53" s="1250" t="s">
        <v>37</v>
      </c>
      <c r="C53" s="1251"/>
      <c r="D53" s="92"/>
      <c r="E53" s="1252" t="s">
        <v>38</v>
      </c>
      <c r="F53" s="1252"/>
      <c r="G53" s="1252"/>
      <c r="H53" s="1253"/>
      <c r="I53" s="93">
        <v>7966</v>
      </c>
      <c r="J53" s="94">
        <v>4780</v>
      </c>
      <c r="K53" s="94">
        <v>2352</v>
      </c>
      <c r="L53" s="94">
        <v>7928</v>
      </c>
      <c r="M53" s="95">
        <v>8180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JGD+FduBPidLt+/xovd8kBkVwY9BWY/0baTRz1KutYQ08gHhKa4o/g1eSnvDmozv6l90OfAewOToYZSxOo6+Q==" saltValue="C6ZYgMnFnWPllwcm/IMl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41</v>
      </c>
      <c r="D55" s="1269"/>
      <c r="E55" s="1270"/>
      <c r="F55" s="107">
        <v>17110</v>
      </c>
      <c r="G55" s="107">
        <v>15619</v>
      </c>
      <c r="H55" s="108">
        <v>15201</v>
      </c>
    </row>
    <row r="56" spans="2:8" ht="52.5" customHeight="1" x14ac:dyDescent="0.15">
      <c r="B56" s="109"/>
      <c r="C56" s="1271" t="s">
        <v>42</v>
      </c>
      <c r="D56" s="1271"/>
      <c r="E56" s="1272"/>
      <c r="F56" s="110">
        <v>3393</v>
      </c>
      <c r="G56" s="110">
        <v>4010</v>
      </c>
      <c r="H56" s="111">
        <v>4017</v>
      </c>
    </row>
    <row r="57" spans="2:8" ht="53.25" customHeight="1" x14ac:dyDescent="0.15">
      <c r="B57" s="109"/>
      <c r="C57" s="1273" t="s">
        <v>43</v>
      </c>
      <c r="D57" s="1273"/>
      <c r="E57" s="1274"/>
      <c r="F57" s="112">
        <v>3546</v>
      </c>
      <c r="G57" s="112">
        <v>2446</v>
      </c>
      <c r="H57" s="113">
        <v>3609</v>
      </c>
    </row>
    <row r="58" spans="2:8" ht="45.75" customHeight="1" x14ac:dyDescent="0.15">
      <c r="B58" s="114"/>
      <c r="C58" s="1261" t="s">
        <v>577</v>
      </c>
      <c r="D58" s="1262"/>
      <c r="E58" s="1263"/>
      <c r="F58" s="115">
        <v>1018</v>
      </c>
      <c r="G58" s="115">
        <v>939</v>
      </c>
      <c r="H58" s="116">
        <v>2035</v>
      </c>
    </row>
    <row r="59" spans="2:8" ht="45.75" customHeight="1" x14ac:dyDescent="0.15">
      <c r="B59" s="114"/>
      <c r="C59" s="1261" t="s">
        <v>578</v>
      </c>
      <c r="D59" s="1262"/>
      <c r="E59" s="1263"/>
      <c r="F59" s="115">
        <v>1000</v>
      </c>
      <c r="G59" s="115">
        <v>24</v>
      </c>
      <c r="H59" s="116">
        <v>324</v>
      </c>
    </row>
    <row r="60" spans="2:8" ht="45.75" customHeight="1" x14ac:dyDescent="0.15">
      <c r="B60" s="114"/>
      <c r="C60" s="1261" t="s">
        <v>579</v>
      </c>
      <c r="D60" s="1262"/>
      <c r="E60" s="1263"/>
      <c r="F60" s="115">
        <v>334</v>
      </c>
      <c r="G60" s="115">
        <v>334</v>
      </c>
      <c r="H60" s="116">
        <v>286</v>
      </c>
    </row>
    <row r="61" spans="2:8" ht="45.75" customHeight="1" x14ac:dyDescent="0.15">
      <c r="B61" s="114"/>
      <c r="C61" s="1261" t="s">
        <v>580</v>
      </c>
      <c r="D61" s="1262"/>
      <c r="E61" s="1263"/>
      <c r="F61" s="115">
        <v>209</v>
      </c>
      <c r="G61" s="115">
        <v>195</v>
      </c>
      <c r="H61" s="116">
        <v>202</v>
      </c>
    </row>
    <row r="62" spans="2:8" ht="45.75" customHeight="1" thickBot="1" x14ac:dyDescent="0.2">
      <c r="B62" s="117"/>
      <c r="C62" s="1264" t="s">
        <v>581</v>
      </c>
      <c r="D62" s="1265"/>
      <c r="E62" s="1266"/>
      <c r="F62" s="118">
        <v>9</v>
      </c>
      <c r="G62" s="118">
        <v>114</v>
      </c>
      <c r="H62" s="119">
        <v>183</v>
      </c>
    </row>
    <row r="63" spans="2:8" ht="52.5" customHeight="1" thickBot="1" x14ac:dyDescent="0.2">
      <c r="B63" s="120"/>
      <c r="C63" s="1267" t="s">
        <v>44</v>
      </c>
      <c r="D63" s="1267"/>
      <c r="E63" s="1268"/>
      <c r="F63" s="121">
        <v>24048</v>
      </c>
      <c r="G63" s="121">
        <v>22075</v>
      </c>
      <c r="H63" s="122">
        <v>22827</v>
      </c>
    </row>
    <row r="64" spans="2:8" ht="15" customHeight="1" x14ac:dyDescent="0.15"/>
    <row r="65" ht="0" hidden="1" customHeight="1" x14ac:dyDescent="0.15"/>
    <row r="66" ht="0" hidden="1" customHeight="1" x14ac:dyDescent="0.15"/>
  </sheetData>
  <sheetProtection algorithmName="SHA-512" hashValue="1Z6Tvh06lPiq3f84RxGPrlTrGeAUx7cfQk44AZdJ8RRqvoPZFlRPhJtSrDObfaO6dQ+HTlgri8G+JOj7u6Knyw==" saltValue="Nktj4j+PH4I32+tZVWrv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604</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597</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547</v>
      </c>
      <c r="BQ50" s="1277"/>
      <c r="BR50" s="1277"/>
      <c r="BS50" s="1277"/>
      <c r="BT50" s="1277"/>
      <c r="BU50" s="1277"/>
      <c r="BV50" s="1277"/>
      <c r="BW50" s="1277"/>
      <c r="BX50" s="1277" t="s">
        <v>548</v>
      </c>
      <c r="BY50" s="1277"/>
      <c r="BZ50" s="1277"/>
      <c r="CA50" s="1277"/>
      <c r="CB50" s="1277"/>
      <c r="CC50" s="1277"/>
      <c r="CD50" s="1277"/>
      <c r="CE50" s="1277"/>
      <c r="CF50" s="1277" t="s">
        <v>549</v>
      </c>
      <c r="CG50" s="1277"/>
      <c r="CH50" s="1277"/>
      <c r="CI50" s="1277"/>
      <c r="CJ50" s="1277"/>
      <c r="CK50" s="1277"/>
      <c r="CL50" s="1277"/>
      <c r="CM50" s="1277"/>
      <c r="CN50" s="1277" t="s">
        <v>550</v>
      </c>
      <c r="CO50" s="1277"/>
      <c r="CP50" s="1277"/>
      <c r="CQ50" s="1277"/>
      <c r="CR50" s="1277"/>
      <c r="CS50" s="1277"/>
      <c r="CT50" s="1277"/>
      <c r="CU50" s="1277"/>
      <c r="CV50" s="1277" t="s">
        <v>551</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596</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v>8.5</v>
      </c>
      <c r="CO51" s="1275"/>
      <c r="CP51" s="1275"/>
      <c r="CQ51" s="1275"/>
      <c r="CR51" s="1275"/>
      <c r="CS51" s="1275"/>
      <c r="CT51" s="1275"/>
      <c r="CU51" s="1275"/>
      <c r="CV51" s="1296"/>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58</v>
      </c>
      <c r="CO53" s="1275"/>
      <c r="CP53" s="1275"/>
      <c r="CQ53" s="1275"/>
      <c r="CR53" s="1275"/>
      <c r="CS53" s="1275"/>
      <c r="CT53" s="1275"/>
      <c r="CU53" s="1275"/>
      <c r="CV53" s="1296"/>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602</v>
      </c>
      <c r="AO55" s="1277"/>
      <c r="AP55" s="1277"/>
      <c r="AQ55" s="1277"/>
      <c r="AR55" s="1277"/>
      <c r="AS55" s="1277"/>
      <c r="AT55" s="1277"/>
      <c r="AU55" s="1277"/>
      <c r="AV55" s="1277"/>
      <c r="AW55" s="1277"/>
      <c r="AX55" s="1277"/>
      <c r="AY55" s="1277"/>
      <c r="AZ55" s="1277"/>
      <c r="BA55" s="1277"/>
      <c r="BB55" s="1278" t="s">
        <v>592</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38.9</v>
      </c>
      <c r="CO55" s="1275"/>
      <c r="CP55" s="1275"/>
      <c r="CQ55" s="1275"/>
      <c r="CR55" s="1275"/>
      <c r="CS55" s="1275"/>
      <c r="CT55" s="1275"/>
      <c r="CU55" s="1275"/>
      <c r="CV55" s="1296"/>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601</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59.3</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600</v>
      </c>
    </row>
    <row r="64" spans="1:109" ht="13.5" x14ac:dyDescent="0.15">
      <c r="B64" s="366"/>
      <c r="G64" s="382"/>
      <c r="I64" s="384"/>
      <c r="J64" s="384"/>
      <c r="K64" s="384"/>
      <c r="L64" s="384"/>
      <c r="M64" s="384"/>
      <c r="N64" s="383"/>
      <c r="AM64" s="382"/>
      <c r="AN64" s="382" t="s">
        <v>599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598</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597</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547</v>
      </c>
      <c r="BQ72" s="1277"/>
      <c r="BR72" s="1277"/>
      <c r="BS72" s="1277"/>
      <c r="BT72" s="1277"/>
      <c r="BU72" s="1277"/>
      <c r="BV72" s="1277"/>
      <c r="BW72" s="1277"/>
      <c r="BX72" s="1277" t="s">
        <v>548</v>
      </c>
      <c r="BY72" s="1277"/>
      <c r="BZ72" s="1277"/>
      <c r="CA72" s="1277"/>
      <c r="CB72" s="1277"/>
      <c r="CC72" s="1277"/>
      <c r="CD72" s="1277"/>
      <c r="CE72" s="1277"/>
      <c r="CF72" s="1277" t="s">
        <v>549</v>
      </c>
      <c r="CG72" s="1277"/>
      <c r="CH72" s="1277"/>
      <c r="CI72" s="1277"/>
      <c r="CJ72" s="1277"/>
      <c r="CK72" s="1277"/>
      <c r="CL72" s="1277"/>
      <c r="CM72" s="1277"/>
      <c r="CN72" s="1277" t="s">
        <v>550</v>
      </c>
      <c r="CO72" s="1277"/>
      <c r="CP72" s="1277"/>
      <c r="CQ72" s="1277"/>
      <c r="CR72" s="1277"/>
      <c r="CS72" s="1277"/>
      <c r="CT72" s="1277"/>
      <c r="CU72" s="1277"/>
      <c r="CV72" s="1277" t="s">
        <v>551</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596</v>
      </c>
      <c r="AO73" s="1278"/>
      <c r="AP73" s="1278"/>
      <c r="AQ73" s="1278"/>
      <c r="AR73" s="1278"/>
      <c r="AS73" s="1278"/>
      <c r="AT73" s="1278"/>
      <c r="AU73" s="1278"/>
      <c r="AV73" s="1278"/>
      <c r="AW73" s="1278"/>
      <c r="AX73" s="1278"/>
      <c r="AY73" s="1278"/>
      <c r="AZ73" s="1278"/>
      <c r="BA73" s="1278"/>
      <c r="BB73" s="1278" t="s">
        <v>595</v>
      </c>
      <c r="BC73" s="1278"/>
      <c r="BD73" s="1278"/>
      <c r="BE73" s="1278"/>
      <c r="BF73" s="1278"/>
      <c r="BG73" s="1278"/>
      <c r="BH73" s="1278"/>
      <c r="BI73" s="1278"/>
      <c r="BJ73" s="1278"/>
      <c r="BK73" s="1278"/>
      <c r="BL73" s="1278"/>
      <c r="BM73" s="1278"/>
      <c r="BN73" s="1278"/>
      <c r="BO73" s="1278"/>
      <c r="BP73" s="1275">
        <v>8.5</v>
      </c>
      <c r="BQ73" s="1275"/>
      <c r="BR73" s="1275"/>
      <c r="BS73" s="1275"/>
      <c r="BT73" s="1275"/>
      <c r="BU73" s="1275"/>
      <c r="BV73" s="1275"/>
      <c r="BW73" s="1275"/>
      <c r="BX73" s="1275">
        <v>5.0999999999999996</v>
      </c>
      <c r="BY73" s="1275"/>
      <c r="BZ73" s="1275"/>
      <c r="CA73" s="1275"/>
      <c r="CB73" s="1275"/>
      <c r="CC73" s="1275"/>
      <c r="CD73" s="1275"/>
      <c r="CE73" s="1275"/>
      <c r="CF73" s="1275">
        <v>2.5</v>
      </c>
      <c r="CG73" s="1275"/>
      <c r="CH73" s="1275"/>
      <c r="CI73" s="1275"/>
      <c r="CJ73" s="1275"/>
      <c r="CK73" s="1275"/>
      <c r="CL73" s="1275"/>
      <c r="CM73" s="1275"/>
      <c r="CN73" s="1275">
        <v>8.5</v>
      </c>
      <c r="CO73" s="1275"/>
      <c r="CP73" s="1275"/>
      <c r="CQ73" s="1275"/>
      <c r="CR73" s="1275"/>
      <c r="CS73" s="1275"/>
      <c r="CT73" s="1275"/>
      <c r="CU73" s="1275"/>
      <c r="CV73" s="1275">
        <v>8.6999999999999993</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594</v>
      </c>
      <c r="BC75" s="1278"/>
      <c r="BD75" s="1278"/>
      <c r="BE75" s="1278"/>
      <c r="BF75" s="1278"/>
      <c r="BG75" s="1278"/>
      <c r="BH75" s="1278"/>
      <c r="BI75" s="1278"/>
      <c r="BJ75" s="1278"/>
      <c r="BK75" s="1278"/>
      <c r="BL75" s="1278"/>
      <c r="BM75" s="1278"/>
      <c r="BN75" s="1278"/>
      <c r="BO75" s="1278"/>
      <c r="BP75" s="1275">
        <v>5.9</v>
      </c>
      <c r="BQ75" s="1275"/>
      <c r="BR75" s="1275"/>
      <c r="BS75" s="1275"/>
      <c r="BT75" s="1275"/>
      <c r="BU75" s="1275"/>
      <c r="BV75" s="1275"/>
      <c r="BW75" s="1275"/>
      <c r="BX75" s="1275">
        <v>5.3</v>
      </c>
      <c r="BY75" s="1275"/>
      <c r="BZ75" s="1275"/>
      <c r="CA75" s="1275"/>
      <c r="CB75" s="1275"/>
      <c r="CC75" s="1275"/>
      <c r="CD75" s="1275"/>
      <c r="CE75" s="1275"/>
      <c r="CF75" s="1275">
        <v>4.9000000000000004</v>
      </c>
      <c r="CG75" s="1275"/>
      <c r="CH75" s="1275"/>
      <c r="CI75" s="1275"/>
      <c r="CJ75" s="1275"/>
      <c r="CK75" s="1275"/>
      <c r="CL75" s="1275"/>
      <c r="CM75" s="1275"/>
      <c r="CN75" s="1275">
        <v>4.7</v>
      </c>
      <c r="CO75" s="1275"/>
      <c r="CP75" s="1275"/>
      <c r="CQ75" s="1275"/>
      <c r="CR75" s="1275"/>
      <c r="CS75" s="1275"/>
      <c r="CT75" s="1275"/>
      <c r="CU75" s="1275"/>
      <c r="CV75" s="1275">
        <v>4.4000000000000004</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593</v>
      </c>
      <c r="AO77" s="1277"/>
      <c r="AP77" s="1277"/>
      <c r="AQ77" s="1277"/>
      <c r="AR77" s="1277"/>
      <c r="AS77" s="1277"/>
      <c r="AT77" s="1277"/>
      <c r="AU77" s="1277"/>
      <c r="AV77" s="1277"/>
      <c r="AW77" s="1277"/>
      <c r="AX77" s="1277"/>
      <c r="AY77" s="1277"/>
      <c r="AZ77" s="1277"/>
      <c r="BA77" s="1277"/>
      <c r="BB77" s="1278" t="s">
        <v>592</v>
      </c>
      <c r="BC77" s="1278"/>
      <c r="BD77" s="1278"/>
      <c r="BE77" s="1278"/>
      <c r="BF77" s="1278"/>
      <c r="BG77" s="1278"/>
      <c r="BH77" s="1278"/>
      <c r="BI77" s="1278"/>
      <c r="BJ77" s="1278"/>
      <c r="BK77" s="1278"/>
      <c r="BL77" s="1278"/>
      <c r="BM77" s="1278"/>
      <c r="BN77" s="1278"/>
      <c r="BO77" s="1278"/>
      <c r="BP77" s="1275">
        <v>54.4</v>
      </c>
      <c r="BQ77" s="1275"/>
      <c r="BR77" s="1275"/>
      <c r="BS77" s="1275"/>
      <c r="BT77" s="1275"/>
      <c r="BU77" s="1275"/>
      <c r="BV77" s="1275"/>
      <c r="BW77" s="1275"/>
      <c r="BX77" s="1275">
        <v>47</v>
      </c>
      <c r="BY77" s="1275"/>
      <c r="BZ77" s="1275"/>
      <c r="CA77" s="1275"/>
      <c r="CB77" s="1275"/>
      <c r="CC77" s="1275"/>
      <c r="CD77" s="1275"/>
      <c r="CE77" s="1275"/>
      <c r="CF77" s="1275">
        <v>41.4</v>
      </c>
      <c r="CG77" s="1275"/>
      <c r="CH77" s="1275"/>
      <c r="CI77" s="1275"/>
      <c r="CJ77" s="1275"/>
      <c r="CK77" s="1275"/>
      <c r="CL77" s="1275"/>
      <c r="CM77" s="1275"/>
      <c r="CN77" s="1275">
        <v>38.9</v>
      </c>
      <c r="CO77" s="1275"/>
      <c r="CP77" s="1275"/>
      <c r="CQ77" s="1275"/>
      <c r="CR77" s="1275"/>
      <c r="CS77" s="1275"/>
      <c r="CT77" s="1275"/>
      <c r="CU77" s="1275"/>
      <c r="CV77" s="1275">
        <v>37.6</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591</v>
      </c>
      <c r="BC79" s="1278"/>
      <c r="BD79" s="1278"/>
      <c r="BE79" s="1278"/>
      <c r="BF79" s="1278"/>
      <c r="BG79" s="1278"/>
      <c r="BH79" s="1278"/>
      <c r="BI79" s="1278"/>
      <c r="BJ79" s="1278"/>
      <c r="BK79" s="1278"/>
      <c r="BL79" s="1278"/>
      <c r="BM79" s="1278"/>
      <c r="BN79" s="1278"/>
      <c r="BO79" s="1278"/>
      <c r="BP79" s="1275">
        <v>8.1</v>
      </c>
      <c r="BQ79" s="1275"/>
      <c r="BR79" s="1275"/>
      <c r="BS79" s="1275"/>
      <c r="BT79" s="1275"/>
      <c r="BU79" s="1275"/>
      <c r="BV79" s="1275"/>
      <c r="BW79" s="1275"/>
      <c r="BX79" s="1275">
        <v>7.3</v>
      </c>
      <c r="BY79" s="1275"/>
      <c r="BZ79" s="1275"/>
      <c r="CA79" s="1275"/>
      <c r="CB79" s="1275"/>
      <c r="CC79" s="1275"/>
      <c r="CD79" s="1275"/>
      <c r="CE79" s="1275"/>
      <c r="CF79" s="1275">
        <v>6.7</v>
      </c>
      <c r="CG79" s="1275"/>
      <c r="CH79" s="1275"/>
      <c r="CI79" s="1275"/>
      <c r="CJ79" s="1275"/>
      <c r="CK79" s="1275"/>
      <c r="CL79" s="1275"/>
      <c r="CM79" s="1275"/>
      <c r="CN79" s="1275">
        <v>6.4</v>
      </c>
      <c r="CO79" s="1275"/>
      <c r="CP79" s="1275"/>
      <c r="CQ79" s="1275"/>
      <c r="CR79" s="1275"/>
      <c r="CS79" s="1275"/>
      <c r="CT79" s="1275"/>
      <c r="CU79" s="1275"/>
      <c r="CV79" s="1275">
        <v>6.1</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5P9hunTh4nrZI2D509JmJDPqDW0bMXYiopaFvc2KQtXcJs71Rp3UnDyiiWTRtDjJRYtBzclFFvYxiDwXriOlQ==" saltValue="9yhef3mkj46dxecFwS66q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mm9ReUHxUZMVtHlgjVPWEQDgGSF2VL0/UsJocWCpJSQgR8DiZ89PeOKrzYUPfKEKKMP7DIZdWkvzkoLGfN59A==" saltValue="JXmMGzQYomJq/6LbqI+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icRYZAd4fQeqP7OXl3whr4COnaI84/tsgLcWUa9cz5syyQTgK4PaTsIz8rJGvd0rabEb6WlGgDQB/uGFa3/Ow==" saltValue="7e9isoVS8Nm3+In8yYrS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544</v>
      </c>
      <c r="G2" s="136"/>
      <c r="H2" s="137"/>
    </row>
    <row r="3" spans="1:8" x14ac:dyDescent="0.15">
      <c r="A3" s="133" t="s">
        <v>537</v>
      </c>
      <c r="B3" s="138"/>
      <c r="C3" s="139"/>
      <c r="D3" s="140">
        <v>27469</v>
      </c>
      <c r="E3" s="141"/>
      <c r="F3" s="142">
        <v>47677</v>
      </c>
      <c r="G3" s="143"/>
      <c r="H3" s="144"/>
    </row>
    <row r="4" spans="1:8" x14ac:dyDescent="0.15">
      <c r="A4" s="145"/>
      <c r="B4" s="146"/>
      <c r="C4" s="147"/>
      <c r="D4" s="148">
        <v>14499</v>
      </c>
      <c r="E4" s="149"/>
      <c r="F4" s="150">
        <v>23360</v>
      </c>
      <c r="G4" s="151"/>
      <c r="H4" s="152"/>
    </row>
    <row r="5" spans="1:8" x14ac:dyDescent="0.15">
      <c r="A5" s="133" t="s">
        <v>539</v>
      </c>
      <c r="B5" s="138"/>
      <c r="C5" s="139"/>
      <c r="D5" s="140">
        <v>38898</v>
      </c>
      <c r="E5" s="141"/>
      <c r="F5" s="142">
        <v>51613</v>
      </c>
      <c r="G5" s="143"/>
      <c r="H5" s="144"/>
    </row>
    <row r="6" spans="1:8" x14ac:dyDescent="0.15">
      <c r="A6" s="145"/>
      <c r="B6" s="146"/>
      <c r="C6" s="147"/>
      <c r="D6" s="148">
        <v>16482</v>
      </c>
      <c r="E6" s="149"/>
      <c r="F6" s="150">
        <v>25872</v>
      </c>
      <c r="G6" s="151"/>
      <c r="H6" s="152"/>
    </row>
    <row r="7" spans="1:8" x14ac:dyDescent="0.15">
      <c r="A7" s="133" t="s">
        <v>540</v>
      </c>
      <c r="B7" s="138"/>
      <c r="C7" s="139"/>
      <c r="D7" s="140">
        <v>49387</v>
      </c>
      <c r="E7" s="141"/>
      <c r="F7" s="142">
        <v>50880</v>
      </c>
      <c r="G7" s="143"/>
      <c r="H7" s="144"/>
    </row>
    <row r="8" spans="1:8" x14ac:dyDescent="0.15">
      <c r="A8" s="145"/>
      <c r="B8" s="146"/>
      <c r="C8" s="147"/>
      <c r="D8" s="148">
        <v>28963</v>
      </c>
      <c r="E8" s="149"/>
      <c r="F8" s="150">
        <v>27819</v>
      </c>
      <c r="G8" s="151"/>
      <c r="H8" s="152"/>
    </row>
    <row r="9" spans="1:8" x14ac:dyDescent="0.15">
      <c r="A9" s="133" t="s">
        <v>541</v>
      </c>
      <c r="B9" s="138"/>
      <c r="C9" s="139"/>
      <c r="D9" s="140">
        <v>34802</v>
      </c>
      <c r="E9" s="141"/>
      <c r="F9" s="142">
        <v>46395</v>
      </c>
      <c r="G9" s="143"/>
      <c r="H9" s="144"/>
    </row>
    <row r="10" spans="1:8" x14ac:dyDescent="0.15">
      <c r="A10" s="145"/>
      <c r="B10" s="146"/>
      <c r="C10" s="147"/>
      <c r="D10" s="148">
        <v>26355</v>
      </c>
      <c r="E10" s="149"/>
      <c r="F10" s="150">
        <v>26304</v>
      </c>
      <c r="G10" s="151"/>
      <c r="H10" s="152"/>
    </row>
    <row r="11" spans="1:8" x14ac:dyDescent="0.15">
      <c r="A11" s="133" t="s">
        <v>542</v>
      </c>
      <c r="B11" s="138"/>
      <c r="C11" s="139"/>
      <c r="D11" s="140">
        <v>35695</v>
      </c>
      <c r="E11" s="141"/>
      <c r="F11" s="142">
        <v>48088</v>
      </c>
      <c r="G11" s="143"/>
      <c r="H11" s="144"/>
    </row>
    <row r="12" spans="1:8" x14ac:dyDescent="0.15">
      <c r="A12" s="145"/>
      <c r="B12" s="146"/>
      <c r="C12" s="153"/>
      <c r="D12" s="148">
        <v>20620</v>
      </c>
      <c r="E12" s="149"/>
      <c r="F12" s="150">
        <v>25183</v>
      </c>
      <c r="G12" s="151"/>
      <c r="H12" s="152"/>
    </row>
    <row r="13" spans="1:8" x14ac:dyDescent="0.15">
      <c r="A13" s="133"/>
      <c r="B13" s="138"/>
      <c r="C13" s="154"/>
      <c r="D13" s="155">
        <v>37250</v>
      </c>
      <c r="E13" s="156"/>
      <c r="F13" s="157">
        <v>48931</v>
      </c>
      <c r="G13" s="158"/>
      <c r="H13" s="144"/>
    </row>
    <row r="14" spans="1:8" x14ac:dyDescent="0.15">
      <c r="A14" s="145"/>
      <c r="B14" s="146"/>
      <c r="C14" s="147"/>
      <c r="D14" s="148">
        <v>21384</v>
      </c>
      <c r="E14" s="149"/>
      <c r="F14" s="150">
        <v>25708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1.32</v>
      </c>
      <c r="C19" s="159">
        <f>ROUND(VALUE(SUBSTITUTE(実質収支比率等に係る経年分析!G$48,"▲","-")),2)</f>
        <v>1.0900000000000001</v>
      </c>
      <c r="D19" s="159">
        <f>ROUND(VALUE(SUBSTITUTE(実質収支比率等に係る経年分析!H$48,"▲","-")),2)</f>
        <v>1.59</v>
      </c>
      <c r="E19" s="159">
        <f>ROUND(VALUE(SUBSTITUTE(実質収支比率等に係る経年分析!I$48,"▲","-")),2)</f>
        <v>1.5</v>
      </c>
      <c r="F19" s="159">
        <f>ROUND(VALUE(SUBSTITUTE(実質収支比率等に係る経年分析!J$48,"▲","-")),2)</f>
        <v>1.87</v>
      </c>
    </row>
    <row r="20" spans="1:11" x14ac:dyDescent="0.15">
      <c r="A20" s="159" t="s">
        <v>48</v>
      </c>
      <c r="B20" s="159">
        <f>ROUND(VALUE(SUBSTITUTE(実質収支比率等に係る経年分析!F$47,"▲","-")),2)</f>
        <v>13.65</v>
      </c>
      <c r="C20" s="159">
        <f>ROUND(VALUE(SUBSTITUTE(実質収支比率等に係る経年分析!G$47,"▲","-")),2)</f>
        <v>14.99</v>
      </c>
      <c r="D20" s="159">
        <f>ROUND(VALUE(SUBSTITUTE(実質収支比率等に係る経年分析!H$47,"▲","-")),2)</f>
        <v>15.98</v>
      </c>
      <c r="E20" s="159">
        <f>ROUND(VALUE(SUBSTITUTE(実質収支比率等に係る経年分析!I$47,"▲","-")),2)</f>
        <v>14.67</v>
      </c>
      <c r="F20" s="159">
        <f>ROUND(VALUE(SUBSTITUTE(実質収支比率等に係る経年分析!J$47,"▲","-")),2)</f>
        <v>14.2</v>
      </c>
    </row>
    <row r="21" spans="1:11" x14ac:dyDescent="0.15">
      <c r="A21" s="159" t="s">
        <v>49</v>
      </c>
      <c r="B21" s="159">
        <f>IF(ISNUMBER(VALUE(SUBSTITUTE(実質収支比率等に係る経年分析!F$49,"▲","-"))),ROUND(VALUE(SUBSTITUTE(実質収支比率等に係る経年分析!F$49,"▲","-")),2),NA())</f>
        <v>4.26</v>
      </c>
      <c r="C21" s="159">
        <f>IF(ISNUMBER(VALUE(SUBSTITUTE(実質収支比率等に係る経年分析!G$49,"▲","-"))),ROUND(VALUE(SUBSTITUTE(実質収支比率等に係る経年分析!G$49,"▲","-")),2),NA())</f>
        <v>1.1599999999999999</v>
      </c>
      <c r="D21" s="159">
        <f>IF(ISNUMBER(VALUE(SUBSTITUTE(実質収支比率等に係る経年分析!H$49,"▲","-"))),ROUND(VALUE(SUBSTITUTE(実質収支比率等に係る経年分析!H$49,"▲","-")),2),NA())</f>
        <v>1.41</v>
      </c>
      <c r="E21" s="159">
        <f>IF(ISNUMBER(VALUE(SUBSTITUTE(実質収支比率等に係る経年分析!I$49,"▲","-"))),ROUND(VALUE(SUBSTITUTE(実質収支比率等に係る経年分析!I$49,"▲","-")),2),NA())</f>
        <v>-1.51</v>
      </c>
      <c r="F21" s="159">
        <f>IF(ISNUMBER(VALUE(SUBSTITUTE(実質収支比率等に係る経年分析!J$49,"▲","-"))),ROUND(VALUE(SUBSTITUTE(実質収支比率等に係る経年分析!J$49,"▲","-")),2),NA())</f>
        <v>0</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4.9000000000000004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4.17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3.3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0.14000000000000001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交通災害共済事業特別会計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0.28999999999999998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0.23</v>
      </c>
    </row>
    <row r="31" spans="1:11" x14ac:dyDescent="0.15">
      <c r="A31" s="160" t="str">
        <f>IF(連結実質赤字比率に係る赤字・黒字の構成分析!C$39="",NA(),連結実質赤字比率に係る赤字・黒字の構成分析!C$39)</f>
        <v>火災共済事業特別会計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0.56000000000000005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1.38</v>
      </c>
    </row>
    <row r="34" spans="1:16" x14ac:dyDescent="0.15">
      <c r="A34" s="160" t="str">
        <f>IF(連結実質赤字比率に係る赤字・黒字の構成分析!C$36="",NA(),連結実質赤字比率に係る赤字・黒字の構成分析!C$36)</f>
        <v>国民健康保険事業特別会計</v>
      </c>
      <c r="B34" s="160">
        <f>IF(ROUND(VALUE(SUBSTITUTE(連結実質赤字比率に係る赤字・黒字の構成分析!F$36,"▲", "-")), 2) &lt; 0, ABS(ROUND(VALUE(SUBSTITUTE(連結実質赤字比率に係る赤字・黒字の構成分析!F$36,"▲", "-")), 2)), NA())</f>
        <v>0.31</v>
      </c>
      <c r="C34" s="160" t="e">
        <f>IF(ROUND(VALUE(SUBSTITUTE(連結実質赤字比率に係る赤字・黒字の構成分析!F$36,"▲", "-")), 2) &gt;= 0, ABS(ROUND(VALUE(SUBSTITUTE(連結実質赤字比率に係る赤字・黒字の構成分析!F$36,"▲", "-")), 2)), NA())</f>
        <v>#N/A</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4.87</v>
      </c>
    </row>
    <row r="36" spans="1:16" x14ac:dyDescent="0.15">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20474</v>
      </c>
      <c r="E42" s="161"/>
      <c r="F42" s="161"/>
      <c r="G42" s="161">
        <f>'実質公債費比率（分子）の構造'!L$52</f>
        <v>20938</v>
      </c>
      <c r="H42" s="161"/>
      <c r="I42" s="161"/>
      <c r="J42" s="161">
        <f>'実質公債費比率（分子）の構造'!M$52</f>
        <v>20369</v>
      </c>
      <c r="K42" s="161"/>
      <c r="L42" s="161"/>
      <c r="M42" s="161">
        <f>'実質公債費比率（分子）の構造'!N$52</f>
        <v>20985</v>
      </c>
      <c r="N42" s="161"/>
      <c r="O42" s="161"/>
      <c r="P42" s="161">
        <f>'実質公債費比率（分子）の構造'!O$52</f>
        <v>21356</v>
      </c>
    </row>
    <row r="43" spans="1:16" x14ac:dyDescent="0.15">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360</v>
      </c>
      <c r="C44" s="161"/>
      <c r="D44" s="161"/>
      <c r="E44" s="161">
        <f>'実質公債費比率（分子）の構造'!L$50</f>
        <v>394</v>
      </c>
      <c r="F44" s="161"/>
      <c r="G44" s="161"/>
      <c r="H44" s="161">
        <f>'実質公債費比率（分子）の構造'!M$50</f>
        <v>434</v>
      </c>
      <c r="I44" s="161"/>
      <c r="J44" s="161"/>
      <c r="K44" s="161">
        <f>'実質公債費比率（分子）の構造'!N$50</f>
        <v>398</v>
      </c>
      <c r="L44" s="161"/>
      <c r="M44" s="161"/>
      <c r="N44" s="161">
        <f>'実質公債費比率（分子）の構造'!O$50</f>
        <v>400</v>
      </c>
      <c r="O44" s="161"/>
      <c r="P44" s="161"/>
    </row>
    <row r="45" spans="1:16" x14ac:dyDescent="0.15">
      <c r="A45" s="161" t="s">
        <v>59</v>
      </c>
      <c r="B45" s="161">
        <f>'実質公債費比率（分子）の構造'!K$49</f>
        <v>51</v>
      </c>
      <c r="C45" s="161"/>
      <c r="D45" s="161"/>
      <c r="E45" s="161">
        <f>'実質公債費比率（分子）の構造'!L$49</f>
        <v>44</v>
      </c>
      <c r="F45" s="161"/>
      <c r="G45" s="161"/>
      <c r="H45" s="161">
        <f>'実質公債費比率（分子）の構造'!M$49</f>
        <v>48</v>
      </c>
      <c r="I45" s="161"/>
      <c r="J45" s="161"/>
      <c r="K45" s="161">
        <f>'実質公債費比率（分子）の構造'!N$49</f>
        <v>56</v>
      </c>
      <c r="L45" s="161"/>
      <c r="M45" s="161"/>
      <c r="N45" s="161">
        <f>'実質公債費比率（分子）の構造'!O$49</f>
        <v>83</v>
      </c>
      <c r="O45" s="161"/>
      <c r="P45" s="161"/>
    </row>
    <row r="46" spans="1:16" x14ac:dyDescent="0.15">
      <c r="A46" s="161" t="s">
        <v>60</v>
      </c>
      <c r="B46" s="161">
        <f>'実質公債費比率（分子）の構造'!K$48</f>
        <v>7494</v>
      </c>
      <c r="C46" s="161"/>
      <c r="D46" s="161"/>
      <c r="E46" s="161">
        <f>'実質公債費比率（分子）の構造'!L$48</f>
        <v>7446</v>
      </c>
      <c r="F46" s="161"/>
      <c r="G46" s="161"/>
      <c r="H46" s="161">
        <f>'実質公債費比率（分子）の構造'!M$48</f>
        <v>7675</v>
      </c>
      <c r="I46" s="161"/>
      <c r="J46" s="161"/>
      <c r="K46" s="161">
        <f>'実質公債費比率（分子）の構造'!N$48</f>
        <v>6925</v>
      </c>
      <c r="L46" s="161"/>
      <c r="M46" s="161"/>
      <c r="N46" s="161">
        <f>'実質公債費比率（分子）の構造'!O$48</f>
        <v>7016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17563</v>
      </c>
      <c r="C49" s="161"/>
      <c r="D49" s="161"/>
      <c r="E49" s="161">
        <f>'実質公債費比率（分子）の構造'!L$45</f>
        <v>17721</v>
      </c>
      <c r="F49" s="161"/>
      <c r="G49" s="161"/>
      <c r="H49" s="161">
        <f>'実質公債費比率（分子）の構造'!M$45</f>
        <v>16571</v>
      </c>
      <c r="I49" s="161"/>
      <c r="J49" s="161"/>
      <c r="K49" s="161">
        <f>'実質公債費比率（分子）の構造'!N$45</f>
        <v>17993</v>
      </c>
      <c r="L49" s="161"/>
      <c r="M49" s="161"/>
      <c r="N49" s="161">
        <f>'実質公債費比率（分子）の構造'!O$45</f>
        <v>17793</v>
      </c>
      <c r="O49" s="161"/>
      <c r="P49" s="161"/>
    </row>
    <row r="50" spans="1:16" x14ac:dyDescent="0.15">
      <c r="A50" s="161" t="s">
        <v>64</v>
      </c>
      <c r="B50" s="161" t="e">
        <f>NA()</f>
        <v>#N/A</v>
      </c>
      <c r="C50" s="161">
        <f>IF(ISNUMBER('実質公債費比率（分子）の構造'!K$53),'実質公債費比率（分子）の構造'!K$53,NA())</f>
        <v>4995</v>
      </c>
      <c r="D50" s="161" t="e">
        <f>NA()</f>
        <v>#N/A</v>
      </c>
      <c r="E50" s="161" t="e">
        <f>NA()</f>
        <v>#N/A</v>
      </c>
      <c r="F50" s="161">
        <f>IF(ISNUMBER('実質公債費比率（分子）の構造'!L$53),'実質公債費比率（分子）の構造'!L$53,NA())</f>
        <v>4668</v>
      </c>
      <c r="G50" s="161" t="e">
        <f>NA()</f>
        <v>#N/A</v>
      </c>
      <c r="H50" s="161" t="e">
        <f>NA()</f>
        <v>#N/A</v>
      </c>
      <c r="I50" s="161">
        <f>IF(ISNUMBER('実質公債費比率（分子）の構造'!M$53),'実質公債費比率（分子）の構造'!M$53,NA())</f>
        <v>4359</v>
      </c>
      <c r="J50" s="161" t="e">
        <f>NA()</f>
        <v>#N/A</v>
      </c>
      <c r="K50" s="161" t="e">
        <f>NA()</f>
        <v>#N/A</v>
      </c>
      <c r="L50" s="161">
        <f>IF(ISNUMBER('実質公債費比率（分子）の構造'!N$53),'実質公債費比率（分子）の構造'!N$53,NA())</f>
        <v>4387</v>
      </c>
      <c r="M50" s="161" t="e">
        <f>NA()</f>
        <v>#N/A</v>
      </c>
      <c r="N50" s="161" t="e">
        <f>NA()</f>
        <v>#N/A</v>
      </c>
      <c r="O50" s="161">
        <f>IF(ISNUMBER('実質公債費比率（分子）の構造'!O$53),'実質公債費比率（分子）の構造'!O$53,NA())</f>
        <v>3936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189661</v>
      </c>
      <c r="E56" s="160"/>
      <c r="F56" s="160"/>
      <c r="G56" s="160">
        <f>'将来負担比率（分子）の構造'!J$52</f>
        <v>190291</v>
      </c>
      <c r="H56" s="160"/>
      <c r="I56" s="160"/>
      <c r="J56" s="160">
        <f>'将来負担比率（分子）の構造'!K$52</f>
        <v>199720</v>
      </c>
      <c r="K56" s="160"/>
      <c r="L56" s="160"/>
      <c r="M56" s="160">
        <f>'将来負担比率（分子）の構造'!L$52</f>
        <v>202243</v>
      </c>
      <c r="N56" s="160"/>
      <c r="O56" s="160"/>
      <c r="P56" s="160">
        <f>'将来負担比率（分子）の構造'!M$52</f>
        <v>201787</v>
      </c>
    </row>
    <row r="57" spans="1:16" x14ac:dyDescent="0.15">
      <c r="A57" s="160" t="s">
        <v>35</v>
      </c>
      <c r="B57" s="160"/>
      <c r="C57" s="160"/>
      <c r="D57" s="160">
        <f>'将来負担比率（分子）の構造'!I$51</f>
        <v>94492</v>
      </c>
      <c r="E57" s="160"/>
      <c r="F57" s="160"/>
      <c r="G57" s="160">
        <f>'将来負担比率（分子）の構造'!J$51</f>
        <v>94341</v>
      </c>
      <c r="H57" s="160"/>
      <c r="I57" s="160"/>
      <c r="J57" s="160">
        <f>'将来負担比率（分子）の構造'!K$51</f>
        <v>92005</v>
      </c>
      <c r="K57" s="160"/>
      <c r="L57" s="160"/>
      <c r="M57" s="160">
        <f>'将来負担比率（分子）の構造'!L$51</f>
        <v>94267</v>
      </c>
      <c r="N57" s="160"/>
      <c r="O57" s="160"/>
      <c r="P57" s="160">
        <f>'将来負担比率（分子）の構造'!M$51</f>
        <v>92394</v>
      </c>
    </row>
    <row r="58" spans="1:16" x14ac:dyDescent="0.15">
      <c r="A58" s="160" t="s">
        <v>34</v>
      </c>
      <c r="B58" s="160"/>
      <c r="C58" s="160"/>
      <c r="D58" s="160">
        <f>'将来負担比率（分子）の構造'!I$50</f>
        <v>22672</v>
      </c>
      <c r="E58" s="160"/>
      <c r="F58" s="160"/>
      <c r="G58" s="160">
        <f>'将来負担比率（分子）の構造'!J$50</f>
        <v>24365</v>
      </c>
      <c r="H58" s="160"/>
      <c r="I58" s="160"/>
      <c r="J58" s="160">
        <f>'将来負担比率（分子）の構造'!K$50</f>
        <v>26397</v>
      </c>
      <c r="K58" s="160"/>
      <c r="L58" s="160"/>
      <c r="M58" s="160">
        <f>'将来負担比率（分子）の構造'!L$50</f>
        <v>25170</v>
      </c>
      <c r="N58" s="160"/>
      <c r="O58" s="160"/>
      <c r="P58" s="160">
        <f>'将来負担比率（分子）の構造'!M$50</f>
        <v>26996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216</v>
      </c>
      <c r="C61" s="160"/>
      <c r="D61" s="160"/>
      <c r="E61" s="160">
        <f>'将来負担比率（分子）の構造'!J$46</f>
        <v>1397</v>
      </c>
      <c r="F61" s="160"/>
      <c r="G61" s="160"/>
      <c r="H61" s="160">
        <f>'将来負担比率（分子）の構造'!K$46</f>
        <v>1329</v>
      </c>
      <c r="I61" s="160"/>
      <c r="J61" s="160"/>
      <c r="K61" s="160">
        <f>'将来負担比率（分子）の構造'!L$46</f>
        <v>468</v>
      </c>
      <c r="L61" s="160"/>
      <c r="M61" s="160"/>
      <c r="N61" s="160">
        <f>'将来負担比率（分子）の構造'!M$46</f>
        <v>1282</v>
      </c>
      <c r="O61" s="160"/>
      <c r="P61" s="160"/>
    </row>
    <row r="62" spans="1:16" x14ac:dyDescent="0.15">
      <c r="A62" s="160" t="s">
        <v>28</v>
      </c>
      <c r="B62" s="160">
        <f>'将来負担比率（分子）の構造'!I$45</f>
        <v>19603</v>
      </c>
      <c r="C62" s="160"/>
      <c r="D62" s="160"/>
      <c r="E62" s="160">
        <f>'将来負担比率（分子）の構造'!J$45</f>
        <v>17721</v>
      </c>
      <c r="F62" s="160"/>
      <c r="G62" s="160"/>
      <c r="H62" s="160">
        <f>'将来負担比率（分子）の構造'!K$45</f>
        <v>16588</v>
      </c>
      <c r="I62" s="160"/>
      <c r="J62" s="160"/>
      <c r="K62" s="160">
        <f>'将来負担比率（分子）の構造'!L$45</f>
        <v>16506</v>
      </c>
      <c r="L62" s="160"/>
      <c r="M62" s="160"/>
      <c r="N62" s="160">
        <f>'将来負担比率（分子）の構造'!M$45</f>
        <v>16149</v>
      </c>
      <c r="O62" s="160"/>
      <c r="P62" s="160"/>
    </row>
    <row r="63" spans="1:16" x14ac:dyDescent="0.15">
      <c r="A63" s="160" t="s">
        <v>27</v>
      </c>
      <c r="B63" s="160">
        <f>'将来負担比率（分子）の構造'!I$44</f>
        <v>600</v>
      </c>
      <c r="C63" s="160"/>
      <c r="D63" s="160"/>
      <c r="E63" s="160">
        <f>'将来負担比率（分子）の構造'!J$44</f>
        <v>1909</v>
      </c>
      <c r="F63" s="160"/>
      <c r="G63" s="160"/>
      <c r="H63" s="160">
        <f>'将来負担比率（分子）の構造'!K$44</f>
        <v>3717</v>
      </c>
      <c r="I63" s="160"/>
      <c r="J63" s="160"/>
      <c r="K63" s="160">
        <f>'将来負担比率（分子）の構造'!L$44</f>
        <v>7346</v>
      </c>
      <c r="L63" s="160"/>
      <c r="M63" s="160"/>
      <c r="N63" s="160">
        <f>'将来負担比率（分子）の構造'!M$44</f>
        <v>7361</v>
      </c>
      <c r="O63" s="160"/>
      <c r="P63" s="160"/>
    </row>
    <row r="64" spans="1:16" x14ac:dyDescent="0.15">
      <c r="A64" s="160" t="s">
        <v>26</v>
      </c>
      <c r="B64" s="160">
        <f>'将来負担比率（分子）の構造'!I$43</f>
        <v>118699</v>
      </c>
      <c r="C64" s="160"/>
      <c r="D64" s="160"/>
      <c r="E64" s="160">
        <f>'将来負担比率（分子）の構造'!J$43</f>
        <v>112531</v>
      </c>
      <c r="F64" s="160"/>
      <c r="G64" s="160"/>
      <c r="H64" s="160">
        <f>'将来負担比率（分子）の構造'!K$43</f>
        <v>109318</v>
      </c>
      <c r="I64" s="160"/>
      <c r="J64" s="160"/>
      <c r="K64" s="160">
        <f>'将来負担比率（分子）の構造'!L$43</f>
        <v>101394</v>
      </c>
      <c r="L64" s="160"/>
      <c r="M64" s="160"/>
      <c r="N64" s="160">
        <f>'将来負担比率（分子）の構造'!M$43</f>
        <v>101380</v>
      </c>
      <c r="O64" s="160"/>
      <c r="P64" s="160"/>
    </row>
    <row r="65" spans="1:16" x14ac:dyDescent="0.15">
      <c r="A65" s="160" t="s">
        <v>25</v>
      </c>
      <c r="B65" s="160">
        <f>'将来負担比率（分子）の構造'!I$42</f>
        <v>2727</v>
      </c>
      <c r="C65" s="160"/>
      <c r="D65" s="160"/>
      <c r="E65" s="160">
        <f>'将来負担比率（分子）の構造'!J$42</f>
        <v>2586</v>
      </c>
      <c r="F65" s="160"/>
      <c r="G65" s="160"/>
      <c r="H65" s="160">
        <f>'将来負担比率（分子）の構造'!K$42</f>
        <v>2403</v>
      </c>
      <c r="I65" s="160"/>
      <c r="J65" s="160"/>
      <c r="K65" s="160">
        <f>'将来負担比率（分子）の構造'!L$42</f>
        <v>2193</v>
      </c>
      <c r="L65" s="160"/>
      <c r="M65" s="160"/>
      <c r="N65" s="160">
        <f>'将来負担比率（分子）の構造'!M$42</f>
        <v>1712</v>
      </c>
      <c r="O65" s="160"/>
      <c r="P65" s="160"/>
    </row>
    <row r="66" spans="1:16" x14ac:dyDescent="0.15">
      <c r="A66" s="160" t="s">
        <v>24</v>
      </c>
      <c r="B66" s="160">
        <f>'将来負担比率（分子）の構造'!I$41</f>
        <v>172945</v>
      </c>
      <c r="C66" s="160"/>
      <c r="D66" s="160"/>
      <c r="E66" s="160">
        <f>'将来負担比率（分子）の構造'!J$41</f>
        <v>177633</v>
      </c>
      <c r="F66" s="160"/>
      <c r="G66" s="160"/>
      <c r="H66" s="160">
        <f>'将来負担比率（分子）の構造'!K$41</f>
        <v>187119</v>
      </c>
      <c r="I66" s="160"/>
      <c r="J66" s="160"/>
      <c r="K66" s="160">
        <f>'将来負担比率（分子）の構造'!L$41</f>
        <v>201700</v>
      </c>
      <c r="L66" s="160"/>
      <c r="M66" s="160"/>
      <c r="N66" s="160">
        <f>'将来負担比率（分子）の構造'!M$41</f>
        <v>201474</v>
      </c>
      <c r="O66" s="160"/>
      <c r="P66" s="160"/>
    </row>
    <row r="67" spans="1:16" x14ac:dyDescent="0.15">
      <c r="A67" s="160" t="s">
        <v>68</v>
      </c>
      <c r="B67" s="160" t="e">
        <f>NA()</f>
        <v>#N/A</v>
      </c>
      <c r="C67" s="160">
        <f>IF(ISNUMBER('将来負担比率（分子）の構造'!I$53), IF('将来負担比率（分子）の構造'!I$53 &lt; 0, 0, '将来負担比率（分子）の構造'!I$53), NA())</f>
        <v>7966</v>
      </c>
      <c r="D67" s="160" t="e">
        <f>NA()</f>
        <v>#N/A</v>
      </c>
      <c r="E67" s="160" t="e">
        <f>NA()</f>
        <v>#N/A</v>
      </c>
      <c r="F67" s="160">
        <f>IF(ISNUMBER('将来負担比率（分子）の構造'!J$53), IF('将来負担比率（分子）の構造'!J$53 &lt; 0, 0, '将来負担比率（分子）の構造'!J$53), NA())</f>
        <v>4780</v>
      </c>
      <c r="G67" s="160" t="e">
        <f>NA()</f>
        <v>#N/A</v>
      </c>
      <c r="H67" s="160" t="e">
        <f>NA()</f>
        <v>#N/A</v>
      </c>
      <c r="I67" s="160">
        <f>IF(ISNUMBER('将来負担比率（分子）の構造'!K$53), IF('将来負担比率（分子）の構造'!K$53 &lt; 0, 0, '将来負担比率（分子）の構造'!K$53), NA())</f>
        <v>2352</v>
      </c>
      <c r="J67" s="160" t="e">
        <f>NA()</f>
        <v>#N/A</v>
      </c>
      <c r="K67" s="160" t="e">
        <f>NA()</f>
        <v>#N/A</v>
      </c>
      <c r="L67" s="160">
        <f>IF(ISNUMBER('将来負担比率（分子）の構造'!L$53), IF('将来負担比率（分子）の構造'!L$53 &lt; 0, 0, '将来負担比率（分子）の構造'!L$53), NA())</f>
        <v>7928</v>
      </c>
      <c r="M67" s="160" t="e">
        <f>NA()</f>
        <v>#N/A</v>
      </c>
      <c r="N67" s="160" t="e">
        <f>NA()</f>
        <v>#N/A</v>
      </c>
      <c r="O67" s="160">
        <f>IF(ISNUMBER('将来負担比率（分子）の構造'!M$53), IF('将来負担比率（分子）の構造'!M$53 &lt; 0, 0, '将来負担比率（分子）の構造'!M$53), NA())</f>
        <v>8180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17110</v>
      </c>
      <c r="C72" s="164">
        <f>基金残高に係る経年分析!G55</f>
        <v>15619</v>
      </c>
      <c r="D72" s="164">
        <f>基金残高に係る経年分析!H55</f>
        <v>15201</v>
      </c>
    </row>
    <row r="73" spans="1:16" x14ac:dyDescent="0.15">
      <c r="A73" s="163" t="s">
        <v>71</v>
      </c>
      <c r="B73" s="164">
        <f>基金残高に係る経年分析!F56</f>
        <v>3393</v>
      </c>
      <c r="C73" s="164">
        <f>基金残高に係る経年分析!G56</f>
        <v>4010</v>
      </c>
      <c r="D73" s="164">
        <f>基金残高に係る経年分析!H56</f>
        <v>4017</v>
      </c>
    </row>
    <row r="74" spans="1:16" x14ac:dyDescent="0.15">
      <c r="A74" s="163" t="s">
        <v>72</v>
      </c>
      <c r="B74" s="164">
        <f>基金残高に係る経年分析!F57</f>
        <v>3546</v>
      </c>
      <c r="C74" s="164">
        <f>基金残高に係る経年分析!G57</f>
        <v>2446</v>
      </c>
      <c r="D74" s="164">
        <f>基金残高に係る経年分析!H57</f>
        <v>3609</v>
      </c>
    </row>
  </sheetData>
  <sheetProtection algorithmName="SHA-512" hashValue="+PYPCIKzHyRWW7JRN9ik5nQ0x447rUBL8MYF7AORICFYVNpWsJjmhFLfWkhD/syPe1xBvfjXNyc+CorBMZhXrw==" saltValue="OaVQRIh50STBcJgsiAP9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76241676</v>
      </c>
      <c r="S5" s="707"/>
      <c r="T5" s="707"/>
      <c r="U5" s="707"/>
      <c r="V5" s="707"/>
      <c r="W5" s="707"/>
      <c r="X5" s="707"/>
      <c r="Y5" s="753"/>
      <c r="Z5" s="771">
        <v>37.9</v>
      </c>
      <c r="AA5" s="771"/>
      <c r="AB5" s="771"/>
      <c r="AC5" s="771"/>
      <c r="AD5" s="772">
        <v>69343117</v>
      </c>
      <c r="AE5" s="772"/>
      <c r="AF5" s="772"/>
      <c r="AG5" s="772"/>
      <c r="AH5" s="772"/>
      <c r="AI5" s="772"/>
      <c r="AJ5" s="772"/>
      <c r="AK5" s="772"/>
      <c r="AL5" s="754">
        <v>68.900000000000006</v>
      </c>
      <c r="AM5" s="723"/>
      <c r="AN5" s="723"/>
      <c r="AO5" s="755"/>
      <c r="AP5" s="740" t="s">
        <v>220</v>
      </c>
      <c r="AQ5" s="741"/>
      <c r="AR5" s="741"/>
      <c r="AS5" s="741"/>
      <c r="AT5" s="741"/>
      <c r="AU5" s="741"/>
      <c r="AV5" s="741"/>
      <c r="AW5" s="741"/>
      <c r="AX5" s="741"/>
      <c r="AY5" s="741"/>
      <c r="AZ5" s="741"/>
      <c r="BA5" s="741"/>
      <c r="BB5" s="741"/>
      <c r="BC5" s="741"/>
      <c r="BD5" s="741"/>
      <c r="BE5" s="741"/>
      <c r="BF5" s="742"/>
      <c r="BG5" s="641">
        <v>67141248</v>
      </c>
      <c r="BH5" s="644"/>
      <c r="BI5" s="644"/>
      <c r="BJ5" s="644"/>
      <c r="BK5" s="644"/>
      <c r="BL5" s="644"/>
      <c r="BM5" s="644"/>
      <c r="BN5" s="645"/>
      <c r="BO5" s="703">
        <v>88.1</v>
      </c>
      <c r="BP5" s="703"/>
      <c r="BQ5" s="703"/>
      <c r="BR5" s="703"/>
      <c r="BS5" s="704">
        <v>825328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748427</v>
      </c>
      <c r="S6" s="644"/>
      <c r="T6" s="644"/>
      <c r="U6" s="644"/>
      <c r="V6" s="644"/>
      <c r="W6" s="644"/>
      <c r="X6" s="644"/>
      <c r="Y6" s="645"/>
      <c r="Z6" s="703">
        <v>0.4</v>
      </c>
      <c r="AA6" s="703"/>
      <c r="AB6" s="703"/>
      <c r="AC6" s="703"/>
      <c r="AD6" s="704">
        <v>748427</v>
      </c>
      <c r="AE6" s="704"/>
      <c r="AF6" s="704"/>
      <c r="AG6" s="704"/>
      <c r="AH6" s="704"/>
      <c r="AI6" s="704"/>
      <c r="AJ6" s="704"/>
      <c r="AK6" s="704"/>
      <c r="AL6" s="646">
        <v>0.7</v>
      </c>
      <c r="AM6" s="647"/>
      <c r="AN6" s="647"/>
      <c r="AO6" s="705"/>
      <c r="AP6" s="638" t="s">
        <v>225</v>
      </c>
      <c r="AQ6" s="639"/>
      <c r="AR6" s="639"/>
      <c r="AS6" s="639"/>
      <c r="AT6" s="639"/>
      <c r="AU6" s="639"/>
      <c r="AV6" s="639"/>
      <c r="AW6" s="639"/>
      <c r="AX6" s="639"/>
      <c r="AY6" s="639"/>
      <c r="AZ6" s="639"/>
      <c r="BA6" s="639"/>
      <c r="BB6" s="639"/>
      <c r="BC6" s="639"/>
      <c r="BD6" s="639"/>
      <c r="BE6" s="639"/>
      <c r="BF6" s="640"/>
      <c r="BG6" s="641">
        <v>67141248</v>
      </c>
      <c r="BH6" s="644"/>
      <c r="BI6" s="644"/>
      <c r="BJ6" s="644"/>
      <c r="BK6" s="644"/>
      <c r="BL6" s="644"/>
      <c r="BM6" s="644"/>
      <c r="BN6" s="645"/>
      <c r="BO6" s="703">
        <v>88.1</v>
      </c>
      <c r="BP6" s="703"/>
      <c r="BQ6" s="703"/>
      <c r="BR6" s="703"/>
      <c r="BS6" s="704">
        <v>825328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782714</v>
      </c>
      <c r="CS6" s="644"/>
      <c r="CT6" s="644"/>
      <c r="CU6" s="644"/>
      <c r="CV6" s="644"/>
      <c r="CW6" s="644"/>
      <c r="CX6" s="644"/>
      <c r="CY6" s="645"/>
      <c r="CZ6" s="754">
        <v>0.4</v>
      </c>
      <c r="DA6" s="723"/>
      <c r="DB6" s="723"/>
      <c r="DC6" s="757"/>
      <c r="DD6" s="649" t="s">
        <v>227</v>
      </c>
      <c r="DE6" s="644"/>
      <c r="DF6" s="644"/>
      <c r="DG6" s="644"/>
      <c r="DH6" s="644"/>
      <c r="DI6" s="644"/>
      <c r="DJ6" s="644"/>
      <c r="DK6" s="644"/>
      <c r="DL6" s="644"/>
      <c r="DM6" s="644"/>
      <c r="DN6" s="644"/>
      <c r="DO6" s="644"/>
      <c r="DP6" s="645"/>
      <c r="DQ6" s="649">
        <v>782674</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154413</v>
      </c>
      <c r="S7" s="644"/>
      <c r="T7" s="644"/>
      <c r="U7" s="644"/>
      <c r="V7" s="644"/>
      <c r="W7" s="644"/>
      <c r="X7" s="644"/>
      <c r="Y7" s="645"/>
      <c r="Z7" s="703">
        <v>0.1</v>
      </c>
      <c r="AA7" s="703"/>
      <c r="AB7" s="703"/>
      <c r="AC7" s="703"/>
      <c r="AD7" s="704">
        <v>154413</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30171018</v>
      </c>
      <c r="BH7" s="644"/>
      <c r="BI7" s="644"/>
      <c r="BJ7" s="644"/>
      <c r="BK7" s="644"/>
      <c r="BL7" s="644"/>
      <c r="BM7" s="644"/>
      <c r="BN7" s="645"/>
      <c r="BO7" s="703">
        <v>39.6</v>
      </c>
      <c r="BP7" s="703"/>
      <c r="BQ7" s="703"/>
      <c r="BR7" s="703"/>
      <c r="BS7" s="704">
        <v>825328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18364402</v>
      </c>
      <c r="CS7" s="644"/>
      <c r="CT7" s="644"/>
      <c r="CU7" s="644"/>
      <c r="CV7" s="644"/>
      <c r="CW7" s="644"/>
      <c r="CX7" s="644"/>
      <c r="CY7" s="645"/>
      <c r="CZ7" s="703">
        <v>9.1999999999999993</v>
      </c>
      <c r="DA7" s="703"/>
      <c r="DB7" s="703"/>
      <c r="DC7" s="703"/>
      <c r="DD7" s="649">
        <v>5536783</v>
      </c>
      <c r="DE7" s="644"/>
      <c r="DF7" s="644"/>
      <c r="DG7" s="644"/>
      <c r="DH7" s="644"/>
      <c r="DI7" s="644"/>
      <c r="DJ7" s="644"/>
      <c r="DK7" s="644"/>
      <c r="DL7" s="644"/>
      <c r="DM7" s="644"/>
      <c r="DN7" s="644"/>
      <c r="DO7" s="644"/>
      <c r="DP7" s="645"/>
      <c r="DQ7" s="649">
        <v>12435080</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438133</v>
      </c>
      <c r="S8" s="644"/>
      <c r="T8" s="644"/>
      <c r="U8" s="644"/>
      <c r="V8" s="644"/>
      <c r="W8" s="644"/>
      <c r="X8" s="644"/>
      <c r="Y8" s="645"/>
      <c r="Z8" s="703">
        <v>0.2</v>
      </c>
      <c r="AA8" s="703"/>
      <c r="AB8" s="703"/>
      <c r="AC8" s="703"/>
      <c r="AD8" s="704">
        <v>438133</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757902</v>
      </c>
      <c r="BH8" s="644"/>
      <c r="BI8" s="644"/>
      <c r="BJ8" s="644"/>
      <c r="BK8" s="644"/>
      <c r="BL8" s="644"/>
      <c r="BM8" s="644"/>
      <c r="BN8" s="645"/>
      <c r="BO8" s="703">
        <v>1</v>
      </c>
      <c r="BP8" s="703"/>
      <c r="BQ8" s="703"/>
      <c r="BR8" s="703"/>
      <c r="BS8" s="649" t="s">
        <v>120</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104513675</v>
      </c>
      <c r="CS8" s="644"/>
      <c r="CT8" s="644"/>
      <c r="CU8" s="644"/>
      <c r="CV8" s="644"/>
      <c r="CW8" s="644"/>
      <c r="CX8" s="644"/>
      <c r="CY8" s="645"/>
      <c r="CZ8" s="703">
        <v>52.5</v>
      </c>
      <c r="DA8" s="703"/>
      <c r="DB8" s="703"/>
      <c r="DC8" s="703"/>
      <c r="DD8" s="649">
        <v>1510950</v>
      </c>
      <c r="DE8" s="644"/>
      <c r="DF8" s="644"/>
      <c r="DG8" s="644"/>
      <c r="DH8" s="644"/>
      <c r="DI8" s="644"/>
      <c r="DJ8" s="644"/>
      <c r="DK8" s="644"/>
      <c r="DL8" s="644"/>
      <c r="DM8" s="644"/>
      <c r="DN8" s="644"/>
      <c r="DO8" s="644"/>
      <c r="DP8" s="645"/>
      <c r="DQ8" s="649">
        <v>45420862</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444086</v>
      </c>
      <c r="S9" s="644"/>
      <c r="T9" s="644"/>
      <c r="U9" s="644"/>
      <c r="V9" s="644"/>
      <c r="W9" s="644"/>
      <c r="X9" s="644"/>
      <c r="Y9" s="645"/>
      <c r="Z9" s="703">
        <v>0.2</v>
      </c>
      <c r="AA9" s="703"/>
      <c r="AB9" s="703"/>
      <c r="AC9" s="703"/>
      <c r="AD9" s="704">
        <v>444086</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23202353</v>
      </c>
      <c r="BH9" s="644"/>
      <c r="BI9" s="644"/>
      <c r="BJ9" s="644"/>
      <c r="BK9" s="644"/>
      <c r="BL9" s="644"/>
      <c r="BM9" s="644"/>
      <c r="BN9" s="645"/>
      <c r="BO9" s="703">
        <v>30.4</v>
      </c>
      <c r="BP9" s="703"/>
      <c r="BQ9" s="703"/>
      <c r="BR9" s="703"/>
      <c r="BS9" s="649" t="s">
        <v>227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13099480</v>
      </c>
      <c r="CS9" s="644"/>
      <c r="CT9" s="644"/>
      <c r="CU9" s="644"/>
      <c r="CV9" s="644"/>
      <c r="CW9" s="644"/>
      <c r="CX9" s="644"/>
      <c r="CY9" s="645"/>
      <c r="CZ9" s="703">
        <v>6.6</v>
      </c>
      <c r="DA9" s="703"/>
      <c r="DB9" s="703"/>
      <c r="DC9" s="703"/>
      <c r="DD9" s="649">
        <v>101691</v>
      </c>
      <c r="DE9" s="644"/>
      <c r="DF9" s="644"/>
      <c r="DG9" s="644"/>
      <c r="DH9" s="644"/>
      <c r="DI9" s="644"/>
      <c r="DJ9" s="644"/>
      <c r="DK9" s="644"/>
      <c r="DL9" s="644"/>
      <c r="DM9" s="644"/>
      <c r="DN9" s="644"/>
      <c r="DO9" s="644"/>
      <c r="DP9" s="645"/>
      <c r="DQ9" s="649">
        <v>11130267</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227</v>
      </c>
      <c r="AE10" s="704"/>
      <c r="AF10" s="704"/>
      <c r="AG10" s="704"/>
      <c r="AH10" s="704"/>
      <c r="AI10" s="704"/>
      <c r="AJ10" s="704"/>
      <c r="AK10" s="704"/>
      <c r="AL10" s="646" t="s">
        <v>120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1553576</v>
      </c>
      <c r="BH10" s="644"/>
      <c r="BI10" s="644"/>
      <c r="BJ10" s="644"/>
      <c r="BK10" s="644"/>
      <c r="BL10" s="644"/>
      <c r="BM10" s="644"/>
      <c r="BN10" s="645"/>
      <c r="BO10" s="703">
        <v>2</v>
      </c>
      <c r="BP10" s="703"/>
      <c r="BQ10" s="703"/>
      <c r="BR10" s="703"/>
      <c r="BS10" s="649" t="s">
        <v>227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230527</v>
      </c>
      <c r="CS10" s="644"/>
      <c r="CT10" s="644"/>
      <c r="CU10" s="644"/>
      <c r="CV10" s="644"/>
      <c r="CW10" s="644"/>
      <c r="CX10" s="644"/>
      <c r="CY10" s="645"/>
      <c r="CZ10" s="703">
        <v>0.1</v>
      </c>
      <c r="DA10" s="703"/>
      <c r="DB10" s="703"/>
      <c r="DC10" s="703"/>
      <c r="DD10" s="649">
        <v>16523</v>
      </c>
      <c r="DE10" s="644"/>
      <c r="DF10" s="644"/>
      <c r="DG10" s="644"/>
      <c r="DH10" s="644"/>
      <c r="DI10" s="644"/>
      <c r="DJ10" s="644"/>
      <c r="DK10" s="644"/>
      <c r="DL10" s="644"/>
      <c r="DM10" s="644"/>
      <c r="DN10" s="644"/>
      <c r="DO10" s="644"/>
      <c r="DP10" s="645"/>
      <c r="DQ10" s="649">
        <v>199405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175</v>
      </c>
      <c r="S11" s="644"/>
      <c r="T11" s="644"/>
      <c r="U11" s="644"/>
      <c r="V11" s="644"/>
      <c r="W11" s="644"/>
      <c r="X11" s="644"/>
      <c r="Y11" s="645"/>
      <c r="Z11" s="703" t="s">
        <v>175</v>
      </c>
      <c r="AA11" s="703"/>
      <c r="AB11" s="703"/>
      <c r="AC11" s="703"/>
      <c r="AD11" s="704" t="s">
        <v>175</v>
      </c>
      <c r="AE11" s="704"/>
      <c r="AF11" s="704"/>
      <c r="AG11" s="704"/>
      <c r="AH11" s="704"/>
      <c r="AI11" s="704"/>
      <c r="AJ11" s="704"/>
      <c r="AK11" s="704"/>
      <c r="AL11" s="646" t="s">
        <v>227</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4657187</v>
      </c>
      <c r="BH11" s="644"/>
      <c r="BI11" s="644"/>
      <c r="BJ11" s="644"/>
      <c r="BK11" s="644"/>
      <c r="BL11" s="644"/>
      <c r="BM11" s="644"/>
      <c r="BN11" s="645"/>
      <c r="BO11" s="703">
        <v>6.1</v>
      </c>
      <c r="BP11" s="703"/>
      <c r="BQ11" s="703"/>
      <c r="BR11" s="703"/>
      <c r="BS11" s="649">
        <v>825328</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136899</v>
      </c>
      <c r="CS11" s="644"/>
      <c r="CT11" s="644"/>
      <c r="CU11" s="644"/>
      <c r="CV11" s="644"/>
      <c r="CW11" s="644"/>
      <c r="CX11" s="644"/>
      <c r="CY11" s="645"/>
      <c r="CZ11" s="703">
        <v>0.1</v>
      </c>
      <c r="DA11" s="703"/>
      <c r="DB11" s="703"/>
      <c r="DC11" s="703"/>
      <c r="DD11" s="649">
        <v>3966</v>
      </c>
      <c r="DE11" s="644"/>
      <c r="DF11" s="644"/>
      <c r="DG11" s="644"/>
      <c r="DH11" s="644"/>
      <c r="DI11" s="644"/>
      <c r="DJ11" s="644"/>
      <c r="DK11" s="644"/>
      <c r="DL11" s="644"/>
      <c r="DM11" s="644"/>
      <c r="DN11" s="644"/>
      <c r="DO11" s="644"/>
      <c r="DP11" s="645"/>
      <c r="DQ11" s="649">
        <v>129394</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9307840</v>
      </c>
      <c r="S12" s="644"/>
      <c r="T12" s="644"/>
      <c r="U12" s="644"/>
      <c r="V12" s="644"/>
      <c r="W12" s="644"/>
      <c r="X12" s="644"/>
      <c r="Y12" s="645"/>
      <c r="Z12" s="703">
        <v>4.5999999999999996</v>
      </c>
      <c r="AA12" s="703"/>
      <c r="AB12" s="703"/>
      <c r="AC12" s="703"/>
      <c r="AD12" s="704">
        <v>9307840</v>
      </c>
      <c r="AE12" s="704"/>
      <c r="AF12" s="704"/>
      <c r="AG12" s="704"/>
      <c r="AH12" s="704"/>
      <c r="AI12" s="704"/>
      <c r="AJ12" s="704"/>
      <c r="AK12" s="704"/>
      <c r="AL12" s="646">
        <v>9.1999999999999993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31930722</v>
      </c>
      <c r="BH12" s="644"/>
      <c r="BI12" s="644"/>
      <c r="BJ12" s="644"/>
      <c r="BK12" s="644"/>
      <c r="BL12" s="644"/>
      <c r="BM12" s="644"/>
      <c r="BN12" s="645"/>
      <c r="BO12" s="703">
        <v>41.9</v>
      </c>
      <c r="BP12" s="703"/>
      <c r="BQ12" s="703"/>
      <c r="BR12" s="703"/>
      <c r="BS12" s="649" t="s">
        <v>120</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2343931</v>
      </c>
      <c r="CS12" s="644"/>
      <c r="CT12" s="644"/>
      <c r="CU12" s="644"/>
      <c r="CV12" s="644"/>
      <c r="CW12" s="644"/>
      <c r="CX12" s="644"/>
      <c r="CY12" s="645"/>
      <c r="CZ12" s="703">
        <v>1.2</v>
      </c>
      <c r="DA12" s="703"/>
      <c r="DB12" s="703"/>
      <c r="DC12" s="703"/>
      <c r="DD12" s="649">
        <v>45980</v>
      </c>
      <c r="DE12" s="644"/>
      <c r="DF12" s="644"/>
      <c r="DG12" s="644"/>
      <c r="DH12" s="644"/>
      <c r="DI12" s="644"/>
      <c r="DJ12" s="644"/>
      <c r="DK12" s="644"/>
      <c r="DL12" s="644"/>
      <c r="DM12" s="644"/>
      <c r="DN12" s="644"/>
      <c r="DO12" s="644"/>
      <c r="DP12" s="645"/>
      <c r="DQ12" s="649">
        <v>744015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227</v>
      </c>
      <c r="S13" s="644"/>
      <c r="T13" s="644"/>
      <c r="U13" s="644"/>
      <c r="V13" s="644"/>
      <c r="W13" s="644"/>
      <c r="X13" s="644"/>
      <c r="Y13" s="645"/>
      <c r="Z13" s="703" t="s">
        <v>227</v>
      </c>
      <c r="AA13" s="703"/>
      <c r="AB13" s="703"/>
      <c r="AC13" s="703"/>
      <c r="AD13" s="704" t="s">
        <v>120</v>
      </c>
      <c r="AE13" s="704"/>
      <c r="AF13" s="704"/>
      <c r="AG13" s="704"/>
      <c r="AH13" s="704"/>
      <c r="AI13" s="704"/>
      <c r="AJ13" s="704"/>
      <c r="AK13" s="704"/>
      <c r="AL13" s="646" t="s">
        <v>120</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31601266</v>
      </c>
      <c r="BH13" s="644"/>
      <c r="BI13" s="644"/>
      <c r="BJ13" s="644"/>
      <c r="BK13" s="644"/>
      <c r="BL13" s="644"/>
      <c r="BM13" s="644"/>
      <c r="BN13" s="645"/>
      <c r="BO13" s="703">
        <v>41.4</v>
      </c>
      <c r="BP13" s="703"/>
      <c r="BQ13" s="703"/>
      <c r="BR13" s="703"/>
      <c r="BS13" s="649" t="s">
        <v>227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20435472</v>
      </c>
      <c r="CS13" s="644"/>
      <c r="CT13" s="644"/>
      <c r="CU13" s="644"/>
      <c r="CV13" s="644"/>
      <c r="CW13" s="644"/>
      <c r="CX13" s="644"/>
      <c r="CY13" s="645"/>
      <c r="CZ13" s="703">
        <v>10.3</v>
      </c>
      <c r="DA13" s="703"/>
      <c r="DB13" s="703"/>
      <c r="DC13" s="703"/>
      <c r="DD13" s="649">
        <v>4465055</v>
      </c>
      <c r="DE13" s="644"/>
      <c r="DF13" s="644"/>
      <c r="DG13" s="644"/>
      <c r="DH13" s="644"/>
      <c r="DI13" s="644"/>
      <c r="DJ13" s="644"/>
      <c r="DK13" s="644"/>
      <c r="DL13" s="644"/>
      <c r="DM13" s="644"/>
      <c r="DN13" s="644"/>
      <c r="DO13" s="644"/>
      <c r="DP13" s="645"/>
      <c r="DQ13" s="649">
        <v>14455987</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227</v>
      </c>
      <c r="AA14" s="703"/>
      <c r="AB14" s="703"/>
      <c r="AC14" s="703"/>
      <c r="AD14" s="704" t="s">
        <v>227</v>
      </c>
      <c r="AE14" s="704"/>
      <c r="AF14" s="704"/>
      <c r="AG14" s="704"/>
      <c r="AH14" s="704"/>
      <c r="AI14" s="704"/>
      <c r="AJ14" s="704"/>
      <c r="AK14" s="704"/>
      <c r="AL14" s="646" t="s">
        <v>227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586241</v>
      </c>
      <c r="BH14" s="644"/>
      <c r="BI14" s="644"/>
      <c r="BJ14" s="644"/>
      <c r="BK14" s="644"/>
      <c r="BL14" s="644"/>
      <c r="BM14" s="644"/>
      <c r="BN14" s="645"/>
      <c r="BO14" s="703">
        <v>0.8</v>
      </c>
      <c r="BP14" s="703"/>
      <c r="BQ14" s="703"/>
      <c r="BR14" s="703"/>
      <c r="BS14" s="649" t="s">
        <v>227</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6862879</v>
      </c>
      <c r="CS14" s="644"/>
      <c r="CT14" s="644"/>
      <c r="CU14" s="644"/>
      <c r="CV14" s="644"/>
      <c r="CW14" s="644"/>
      <c r="CX14" s="644"/>
      <c r="CY14" s="645"/>
      <c r="CZ14" s="703">
        <v>3.4</v>
      </c>
      <c r="DA14" s="703"/>
      <c r="DB14" s="703"/>
      <c r="DC14" s="703"/>
      <c r="DD14" s="649">
        <v>2384539</v>
      </c>
      <c r="DE14" s="644"/>
      <c r="DF14" s="644"/>
      <c r="DG14" s="644"/>
      <c r="DH14" s="644"/>
      <c r="DI14" s="644"/>
      <c r="DJ14" s="644"/>
      <c r="DK14" s="644"/>
      <c r="DL14" s="644"/>
      <c r="DM14" s="644"/>
      <c r="DN14" s="644"/>
      <c r="DO14" s="644"/>
      <c r="DP14" s="645"/>
      <c r="DQ14" s="649">
        <v>5115729</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381153</v>
      </c>
      <c r="S15" s="644"/>
      <c r="T15" s="644"/>
      <c r="U15" s="644"/>
      <c r="V15" s="644"/>
      <c r="W15" s="644"/>
      <c r="X15" s="644"/>
      <c r="Y15" s="645"/>
      <c r="Z15" s="703">
        <v>0.2</v>
      </c>
      <c r="AA15" s="703"/>
      <c r="AB15" s="703"/>
      <c r="AC15" s="703"/>
      <c r="AD15" s="704">
        <v>381153</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4453267</v>
      </c>
      <c r="BH15" s="644"/>
      <c r="BI15" s="644"/>
      <c r="BJ15" s="644"/>
      <c r="BK15" s="644"/>
      <c r="BL15" s="644"/>
      <c r="BM15" s="644"/>
      <c r="BN15" s="645"/>
      <c r="BO15" s="703">
        <v>5.8</v>
      </c>
      <c r="BP15" s="703"/>
      <c r="BQ15" s="703"/>
      <c r="BR15" s="703"/>
      <c r="BS15" s="649" t="s">
        <v>227</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16089114</v>
      </c>
      <c r="CS15" s="644"/>
      <c r="CT15" s="644"/>
      <c r="CU15" s="644"/>
      <c r="CV15" s="644"/>
      <c r="CW15" s="644"/>
      <c r="CX15" s="644"/>
      <c r="CY15" s="645"/>
      <c r="CZ15" s="703">
        <v>8.1</v>
      </c>
      <c r="DA15" s="703"/>
      <c r="DB15" s="703"/>
      <c r="DC15" s="703"/>
      <c r="DD15" s="649">
        <v>3494195</v>
      </c>
      <c r="DE15" s="644"/>
      <c r="DF15" s="644"/>
      <c r="DG15" s="644"/>
      <c r="DH15" s="644"/>
      <c r="DI15" s="644"/>
      <c r="DJ15" s="644"/>
      <c r="DK15" s="644"/>
      <c r="DL15" s="644"/>
      <c r="DM15" s="644"/>
      <c r="DN15" s="644"/>
      <c r="DO15" s="644"/>
      <c r="DP15" s="645"/>
      <c r="DQ15" s="649">
        <v>13439039</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227</v>
      </c>
      <c r="AA16" s="703"/>
      <c r="AB16" s="703"/>
      <c r="AC16" s="703"/>
      <c r="AD16" s="704" t="s">
        <v>120</v>
      </c>
      <c r="AE16" s="704"/>
      <c r="AF16" s="704"/>
      <c r="AG16" s="704"/>
      <c r="AH16" s="704"/>
      <c r="AI16" s="704"/>
      <c r="AJ16" s="704"/>
      <c r="AK16" s="704"/>
      <c r="AL16" s="646" t="s">
        <v>120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227</v>
      </c>
      <c r="BP16" s="703"/>
      <c r="BQ16" s="703"/>
      <c r="BR16" s="703"/>
      <c r="BS16" s="649" t="s">
        <v>120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227</v>
      </c>
      <c r="CS16" s="644"/>
      <c r="CT16" s="644"/>
      <c r="CU16" s="644"/>
      <c r="CV16" s="644"/>
      <c r="CW16" s="644"/>
      <c r="CX16" s="644"/>
      <c r="CY16" s="645"/>
      <c r="CZ16" s="703" t="s">
        <v>120</v>
      </c>
      <c r="DA16" s="703"/>
      <c r="DB16" s="703"/>
      <c r="DC16" s="703"/>
      <c r="DD16" s="649" t="s">
        <v>120</v>
      </c>
      <c r="DE16" s="644"/>
      <c r="DF16" s="644"/>
      <c r="DG16" s="644"/>
      <c r="DH16" s="644"/>
      <c r="DI16" s="644"/>
      <c r="DJ16" s="644"/>
      <c r="DK16" s="644"/>
      <c r="DL16" s="644"/>
      <c r="DM16" s="644"/>
      <c r="DN16" s="644"/>
      <c r="DO16" s="644"/>
      <c r="DP16" s="645"/>
      <c r="DQ16" s="649" t="s">
        <v>175</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360317</v>
      </c>
      <c r="S17" s="644"/>
      <c r="T17" s="644"/>
      <c r="U17" s="644"/>
      <c r="V17" s="644"/>
      <c r="W17" s="644"/>
      <c r="X17" s="644"/>
      <c r="Y17" s="645"/>
      <c r="Z17" s="703">
        <v>0.2</v>
      </c>
      <c r="AA17" s="703"/>
      <c r="AB17" s="703"/>
      <c r="AC17" s="703"/>
      <c r="AD17" s="704">
        <v>360317</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227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16289757</v>
      </c>
      <c r="CS17" s="644"/>
      <c r="CT17" s="644"/>
      <c r="CU17" s="644"/>
      <c r="CV17" s="644"/>
      <c r="CW17" s="644"/>
      <c r="CX17" s="644"/>
      <c r="CY17" s="645"/>
      <c r="CZ17" s="703">
        <v>8.1999999999999993</v>
      </c>
      <c r="DA17" s="703"/>
      <c r="DB17" s="703"/>
      <c r="DC17" s="703"/>
      <c r="DD17" s="649" t="s">
        <v>227</v>
      </c>
      <c r="DE17" s="644"/>
      <c r="DF17" s="644"/>
      <c r="DG17" s="644"/>
      <c r="DH17" s="644"/>
      <c r="DI17" s="644"/>
      <c r="DJ17" s="644"/>
      <c r="DK17" s="644"/>
      <c r="DL17" s="644"/>
      <c r="DM17" s="644"/>
      <c r="DN17" s="644"/>
      <c r="DO17" s="644"/>
      <c r="DP17" s="645"/>
      <c r="DQ17" s="649">
        <v>16289757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19312288</v>
      </c>
      <c r="S18" s="644"/>
      <c r="T18" s="644"/>
      <c r="U18" s="644"/>
      <c r="V18" s="644"/>
      <c r="W18" s="644"/>
      <c r="X18" s="644"/>
      <c r="Y18" s="645"/>
      <c r="Z18" s="703">
        <v>9.6</v>
      </c>
      <c r="AA18" s="703"/>
      <c r="AB18" s="703"/>
      <c r="AC18" s="703"/>
      <c r="AD18" s="704">
        <v>18711335</v>
      </c>
      <c r="AE18" s="704"/>
      <c r="AF18" s="704"/>
      <c r="AG18" s="704"/>
      <c r="AH18" s="704"/>
      <c r="AI18" s="704"/>
      <c r="AJ18" s="704"/>
      <c r="AK18" s="704"/>
      <c r="AL18" s="646">
        <v>18.600000000000001</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175</v>
      </c>
      <c r="BH18" s="644"/>
      <c r="BI18" s="644"/>
      <c r="BJ18" s="644"/>
      <c r="BK18" s="644"/>
      <c r="BL18" s="644"/>
      <c r="BM18" s="644"/>
      <c r="BN18" s="645"/>
      <c r="BO18" s="703" t="s">
        <v>227</v>
      </c>
      <c r="BP18" s="703"/>
      <c r="BQ18" s="703"/>
      <c r="BR18" s="703"/>
      <c r="BS18" s="649" t="s">
        <v>227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18711335</v>
      </c>
      <c r="S19" s="644"/>
      <c r="T19" s="644"/>
      <c r="U19" s="644"/>
      <c r="V19" s="644"/>
      <c r="W19" s="644"/>
      <c r="X19" s="644"/>
      <c r="Y19" s="645"/>
      <c r="Z19" s="703">
        <v>9.3000000000000007</v>
      </c>
      <c r="AA19" s="703"/>
      <c r="AB19" s="703"/>
      <c r="AC19" s="703"/>
      <c r="AD19" s="704">
        <v>18711335</v>
      </c>
      <c r="AE19" s="704"/>
      <c r="AF19" s="704"/>
      <c r="AG19" s="704"/>
      <c r="AH19" s="704"/>
      <c r="AI19" s="704"/>
      <c r="AJ19" s="704"/>
      <c r="AK19" s="704"/>
      <c r="AL19" s="646">
        <v>18.600000000000001</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9100428</v>
      </c>
      <c r="BH19" s="644"/>
      <c r="BI19" s="644"/>
      <c r="BJ19" s="644"/>
      <c r="BK19" s="644"/>
      <c r="BL19" s="644"/>
      <c r="BM19" s="644"/>
      <c r="BN19" s="645"/>
      <c r="BO19" s="703">
        <v>11.9</v>
      </c>
      <c r="BP19" s="703"/>
      <c r="BQ19" s="703"/>
      <c r="BR19" s="703"/>
      <c r="BS19" s="649" t="s">
        <v>120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227</v>
      </c>
      <c r="DA19" s="703"/>
      <c r="DB19" s="703"/>
      <c r="DC19" s="703"/>
      <c r="DD19" s="649" t="s">
        <v>175</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600934</v>
      </c>
      <c r="S20" s="644"/>
      <c r="T20" s="644"/>
      <c r="U20" s="644"/>
      <c r="V20" s="644"/>
      <c r="W20" s="644"/>
      <c r="X20" s="644"/>
      <c r="Y20" s="645"/>
      <c r="Z20" s="703">
        <v>0.3</v>
      </c>
      <c r="AA20" s="703"/>
      <c r="AB20" s="703"/>
      <c r="AC20" s="703"/>
      <c r="AD20" s="704" t="s">
        <v>120</v>
      </c>
      <c r="AE20" s="704"/>
      <c r="AF20" s="704"/>
      <c r="AG20" s="704"/>
      <c r="AH20" s="704"/>
      <c r="AI20" s="704"/>
      <c r="AJ20" s="704"/>
      <c r="AK20" s="704"/>
      <c r="AL20" s="646" t="s">
        <v>227</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9100428</v>
      </c>
      <c r="BH20" s="644"/>
      <c r="BI20" s="644"/>
      <c r="BJ20" s="644"/>
      <c r="BK20" s="644"/>
      <c r="BL20" s="644"/>
      <c r="BM20" s="644"/>
      <c r="BN20" s="645"/>
      <c r="BO20" s="703">
        <v>11.9</v>
      </c>
      <c r="BP20" s="703"/>
      <c r="BQ20" s="703"/>
      <c r="BR20" s="703"/>
      <c r="BS20" s="649" t="s">
        <v>120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199148850</v>
      </c>
      <c r="CS20" s="644"/>
      <c r="CT20" s="644"/>
      <c r="CU20" s="644"/>
      <c r="CV20" s="644"/>
      <c r="CW20" s="644"/>
      <c r="CX20" s="644"/>
      <c r="CY20" s="645"/>
      <c r="CZ20" s="703">
        <v>100</v>
      </c>
      <c r="DA20" s="703"/>
      <c r="DB20" s="703"/>
      <c r="DC20" s="703"/>
      <c r="DD20" s="649">
        <v>17559682</v>
      </c>
      <c r="DE20" s="644"/>
      <c r="DF20" s="644"/>
      <c r="DG20" s="644"/>
      <c r="DH20" s="644"/>
      <c r="DI20" s="644"/>
      <c r="DJ20" s="644"/>
      <c r="DK20" s="644"/>
      <c r="DL20" s="644"/>
      <c r="DM20" s="644"/>
      <c r="DN20" s="644"/>
      <c r="DO20" s="644"/>
      <c r="DP20" s="645"/>
      <c r="DQ20" s="649">
        <v>120142209</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19</v>
      </c>
      <c r="S21" s="644"/>
      <c r="T21" s="644"/>
      <c r="U21" s="644"/>
      <c r="V21" s="644"/>
      <c r="W21" s="644"/>
      <c r="X21" s="644"/>
      <c r="Y21" s="645"/>
      <c r="Z21" s="703">
        <v>0</v>
      </c>
      <c r="AA21" s="703"/>
      <c r="AB21" s="703"/>
      <c r="AC21" s="703"/>
      <c r="AD21" s="704" t="s">
        <v>120</v>
      </c>
      <c r="AE21" s="704"/>
      <c r="AF21" s="704"/>
      <c r="AG21" s="704"/>
      <c r="AH21" s="704"/>
      <c r="AI21" s="704"/>
      <c r="AJ21" s="704"/>
      <c r="AK21" s="704"/>
      <c r="AL21" s="646" t="s">
        <v>120</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1815</v>
      </c>
      <c r="BH21" s="644"/>
      <c r="BI21" s="644"/>
      <c r="BJ21" s="644"/>
      <c r="BK21" s="644"/>
      <c r="BL21" s="644"/>
      <c r="BM21" s="644"/>
      <c r="BN21" s="645"/>
      <c r="BO21" s="703">
        <v>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107388333</v>
      </c>
      <c r="S22" s="644"/>
      <c r="T22" s="644"/>
      <c r="U22" s="644"/>
      <c r="V22" s="644"/>
      <c r="W22" s="644"/>
      <c r="X22" s="644"/>
      <c r="Y22" s="645"/>
      <c r="Z22" s="703">
        <v>53.3</v>
      </c>
      <c r="AA22" s="703"/>
      <c r="AB22" s="703"/>
      <c r="AC22" s="703"/>
      <c r="AD22" s="704">
        <v>99888821</v>
      </c>
      <c r="AE22" s="704"/>
      <c r="AF22" s="704"/>
      <c r="AG22" s="704"/>
      <c r="AH22" s="704"/>
      <c r="AI22" s="704"/>
      <c r="AJ22" s="704"/>
      <c r="AK22" s="704"/>
      <c r="AL22" s="646">
        <v>99.2</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v>2200054</v>
      </c>
      <c r="BH22" s="644"/>
      <c r="BI22" s="644"/>
      <c r="BJ22" s="644"/>
      <c r="BK22" s="644"/>
      <c r="BL22" s="644"/>
      <c r="BM22" s="644"/>
      <c r="BN22" s="645"/>
      <c r="BO22" s="703">
        <v>2.9</v>
      </c>
      <c r="BP22" s="703"/>
      <c r="BQ22" s="703"/>
      <c r="BR22" s="703"/>
      <c r="BS22" s="649" t="s">
        <v>227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71404</v>
      </c>
      <c r="S23" s="644"/>
      <c r="T23" s="644"/>
      <c r="U23" s="644"/>
      <c r="V23" s="644"/>
      <c r="W23" s="644"/>
      <c r="X23" s="644"/>
      <c r="Y23" s="645"/>
      <c r="Z23" s="703">
        <v>0</v>
      </c>
      <c r="AA23" s="703"/>
      <c r="AB23" s="703"/>
      <c r="AC23" s="703"/>
      <c r="AD23" s="704">
        <v>71404</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6898559</v>
      </c>
      <c r="BH23" s="644"/>
      <c r="BI23" s="644"/>
      <c r="BJ23" s="644"/>
      <c r="BK23" s="644"/>
      <c r="BL23" s="644"/>
      <c r="BM23" s="644"/>
      <c r="BN23" s="645"/>
      <c r="BO23" s="703">
        <v>9</v>
      </c>
      <c r="BP23" s="703"/>
      <c r="BQ23" s="703"/>
      <c r="BR23" s="703"/>
      <c r="BS23" s="649" t="s">
        <v>227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2469428</v>
      </c>
      <c r="S24" s="644"/>
      <c r="T24" s="644"/>
      <c r="U24" s="644"/>
      <c r="V24" s="644"/>
      <c r="W24" s="644"/>
      <c r="X24" s="644"/>
      <c r="Y24" s="645"/>
      <c r="Z24" s="703">
        <v>1.2</v>
      </c>
      <c r="AA24" s="703"/>
      <c r="AB24" s="703"/>
      <c r="AC24" s="703"/>
      <c r="AD24" s="704" t="s">
        <v>120</v>
      </c>
      <c r="AE24" s="704"/>
      <c r="AF24" s="704"/>
      <c r="AG24" s="704"/>
      <c r="AH24" s="704"/>
      <c r="AI24" s="704"/>
      <c r="AJ24" s="704"/>
      <c r="AK24" s="704"/>
      <c r="AL24" s="646" t="s">
        <v>227</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119004934</v>
      </c>
      <c r="CS24" s="707"/>
      <c r="CT24" s="707"/>
      <c r="CU24" s="707"/>
      <c r="CV24" s="707"/>
      <c r="CW24" s="707"/>
      <c r="CX24" s="707"/>
      <c r="CY24" s="753"/>
      <c r="CZ24" s="754">
        <v>59.8</v>
      </c>
      <c r="DA24" s="723"/>
      <c r="DB24" s="723"/>
      <c r="DC24" s="757"/>
      <c r="DD24" s="752">
        <v>62919790</v>
      </c>
      <c r="DE24" s="707"/>
      <c r="DF24" s="707"/>
      <c r="DG24" s="707"/>
      <c r="DH24" s="707"/>
      <c r="DI24" s="707"/>
      <c r="DJ24" s="707"/>
      <c r="DK24" s="753"/>
      <c r="DL24" s="752">
        <v>62816235</v>
      </c>
      <c r="DM24" s="707"/>
      <c r="DN24" s="707"/>
      <c r="DO24" s="707"/>
      <c r="DP24" s="707"/>
      <c r="DQ24" s="707"/>
      <c r="DR24" s="707"/>
      <c r="DS24" s="707"/>
      <c r="DT24" s="707"/>
      <c r="DU24" s="707"/>
      <c r="DV24" s="753"/>
      <c r="DW24" s="754">
        <v>57.5</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2147378</v>
      </c>
      <c r="S25" s="644"/>
      <c r="T25" s="644"/>
      <c r="U25" s="644"/>
      <c r="V25" s="644"/>
      <c r="W25" s="644"/>
      <c r="X25" s="644"/>
      <c r="Y25" s="645"/>
      <c r="Z25" s="703">
        <v>1.1000000000000001</v>
      </c>
      <c r="AA25" s="703"/>
      <c r="AB25" s="703"/>
      <c r="AC25" s="703"/>
      <c r="AD25" s="704">
        <v>523961</v>
      </c>
      <c r="AE25" s="704"/>
      <c r="AF25" s="704"/>
      <c r="AG25" s="704"/>
      <c r="AH25" s="704"/>
      <c r="AI25" s="704"/>
      <c r="AJ25" s="704"/>
      <c r="AK25" s="704"/>
      <c r="AL25" s="646">
        <v>0.5</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120</v>
      </c>
      <c r="BP25" s="703"/>
      <c r="BQ25" s="703"/>
      <c r="BR25" s="703"/>
      <c r="BS25" s="649" t="s">
        <v>227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26853224</v>
      </c>
      <c r="CS25" s="642"/>
      <c r="CT25" s="642"/>
      <c r="CU25" s="642"/>
      <c r="CV25" s="642"/>
      <c r="CW25" s="642"/>
      <c r="CX25" s="642"/>
      <c r="CY25" s="643"/>
      <c r="CZ25" s="646">
        <v>13.5</v>
      </c>
      <c r="DA25" s="675"/>
      <c r="DB25" s="675"/>
      <c r="DC25" s="676"/>
      <c r="DD25" s="649">
        <v>25274608</v>
      </c>
      <c r="DE25" s="642"/>
      <c r="DF25" s="642"/>
      <c r="DG25" s="642"/>
      <c r="DH25" s="642"/>
      <c r="DI25" s="642"/>
      <c r="DJ25" s="642"/>
      <c r="DK25" s="643"/>
      <c r="DL25" s="649">
        <v>25171289</v>
      </c>
      <c r="DM25" s="642"/>
      <c r="DN25" s="642"/>
      <c r="DO25" s="642"/>
      <c r="DP25" s="642"/>
      <c r="DQ25" s="642"/>
      <c r="DR25" s="642"/>
      <c r="DS25" s="642"/>
      <c r="DT25" s="642"/>
      <c r="DU25" s="642"/>
      <c r="DV25" s="643"/>
      <c r="DW25" s="646">
        <v>23</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329165</v>
      </c>
      <c r="S26" s="644"/>
      <c r="T26" s="644"/>
      <c r="U26" s="644"/>
      <c r="V26" s="644"/>
      <c r="W26" s="644"/>
      <c r="X26" s="644"/>
      <c r="Y26" s="645"/>
      <c r="Z26" s="703">
        <v>0.2</v>
      </c>
      <c r="AA26" s="703"/>
      <c r="AB26" s="703"/>
      <c r="AC26" s="703"/>
      <c r="AD26" s="704" t="s">
        <v>175</v>
      </c>
      <c r="AE26" s="704"/>
      <c r="AF26" s="704"/>
      <c r="AG26" s="704"/>
      <c r="AH26" s="704"/>
      <c r="AI26" s="704"/>
      <c r="AJ26" s="704"/>
      <c r="AK26" s="704"/>
      <c r="AL26" s="646" t="s">
        <v>120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175</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17833025</v>
      </c>
      <c r="CS26" s="644"/>
      <c r="CT26" s="644"/>
      <c r="CU26" s="644"/>
      <c r="CV26" s="644"/>
      <c r="CW26" s="644"/>
      <c r="CX26" s="644"/>
      <c r="CY26" s="645"/>
      <c r="CZ26" s="646">
        <v>9</v>
      </c>
      <c r="DA26" s="675"/>
      <c r="DB26" s="675"/>
      <c r="DC26" s="676"/>
      <c r="DD26" s="649">
        <v>16514551</v>
      </c>
      <c r="DE26" s="644"/>
      <c r="DF26" s="644"/>
      <c r="DG26" s="644"/>
      <c r="DH26" s="644"/>
      <c r="DI26" s="644"/>
      <c r="DJ26" s="644"/>
      <c r="DK26" s="645"/>
      <c r="DL26" s="649" t="s">
        <v>175</v>
      </c>
      <c r="DM26" s="644"/>
      <c r="DN26" s="644"/>
      <c r="DO26" s="644"/>
      <c r="DP26" s="644"/>
      <c r="DQ26" s="644"/>
      <c r="DR26" s="644"/>
      <c r="DS26" s="644"/>
      <c r="DT26" s="644"/>
      <c r="DU26" s="644"/>
      <c r="DV26" s="645"/>
      <c r="DW26" s="646" t="s">
        <v>227</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49771805</v>
      </c>
      <c r="S27" s="644"/>
      <c r="T27" s="644"/>
      <c r="U27" s="644"/>
      <c r="V27" s="644"/>
      <c r="W27" s="644"/>
      <c r="X27" s="644"/>
      <c r="Y27" s="645"/>
      <c r="Z27" s="703">
        <v>24.7</v>
      </c>
      <c r="AA27" s="703"/>
      <c r="AB27" s="703"/>
      <c r="AC27" s="703"/>
      <c r="AD27" s="704" t="s">
        <v>175</v>
      </c>
      <c r="AE27" s="704"/>
      <c r="AF27" s="704"/>
      <c r="AG27" s="704"/>
      <c r="AH27" s="704"/>
      <c r="AI27" s="704"/>
      <c r="AJ27" s="704"/>
      <c r="AK27" s="704"/>
      <c r="AL27" s="646" t="s">
        <v>120</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76241676</v>
      </c>
      <c r="BH27" s="644"/>
      <c r="BI27" s="644"/>
      <c r="BJ27" s="644"/>
      <c r="BK27" s="644"/>
      <c r="BL27" s="644"/>
      <c r="BM27" s="644"/>
      <c r="BN27" s="645"/>
      <c r="BO27" s="703">
        <v>100</v>
      </c>
      <c r="BP27" s="703"/>
      <c r="BQ27" s="703"/>
      <c r="BR27" s="703"/>
      <c r="BS27" s="649">
        <v>825328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75861953</v>
      </c>
      <c r="CS27" s="642"/>
      <c r="CT27" s="642"/>
      <c r="CU27" s="642"/>
      <c r="CV27" s="642"/>
      <c r="CW27" s="642"/>
      <c r="CX27" s="642"/>
      <c r="CY27" s="643"/>
      <c r="CZ27" s="646">
        <v>38.1</v>
      </c>
      <c r="DA27" s="675"/>
      <c r="DB27" s="675"/>
      <c r="DC27" s="676"/>
      <c r="DD27" s="649">
        <v>21355425</v>
      </c>
      <c r="DE27" s="642"/>
      <c r="DF27" s="642"/>
      <c r="DG27" s="642"/>
      <c r="DH27" s="642"/>
      <c r="DI27" s="642"/>
      <c r="DJ27" s="642"/>
      <c r="DK27" s="643"/>
      <c r="DL27" s="649">
        <v>21355245</v>
      </c>
      <c r="DM27" s="642"/>
      <c r="DN27" s="642"/>
      <c r="DO27" s="642"/>
      <c r="DP27" s="642"/>
      <c r="DQ27" s="642"/>
      <c r="DR27" s="642"/>
      <c r="DS27" s="642"/>
      <c r="DT27" s="642"/>
      <c r="DU27" s="642"/>
      <c r="DV27" s="643"/>
      <c r="DW27" s="646">
        <v>19.5</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227</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16289757</v>
      </c>
      <c r="CS28" s="644"/>
      <c r="CT28" s="644"/>
      <c r="CU28" s="644"/>
      <c r="CV28" s="644"/>
      <c r="CW28" s="644"/>
      <c r="CX28" s="644"/>
      <c r="CY28" s="645"/>
      <c r="CZ28" s="646">
        <v>8.1999999999999993</v>
      </c>
      <c r="DA28" s="675"/>
      <c r="DB28" s="675"/>
      <c r="DC28" s="676"/>
      <c r="DD28" s="649">
        <v>16289757</v>
      </c>
      <c r="DE28" s="644"/>
      <c r="DF28" s="644"/>
      <c r="DG28" s="644"/>
      <c r="DH28" s="644"/>
      <c r="DI28" s="644"/>
      <c r="DJ28" s="644"/>
      <c r="DK28" s="645"/>
      <c r="DL28" s="649">
        <v>16289701</v>
      </c>
      <c r="DM28" s="644"/>
      <c r="DN28" s="644"/>
      <c r="DO28" s="644"/>
      <c r="DP28" s="644"/>
      <c r="DQ28" s="644"/>
      <c r="DR28" s="644"/>
      <c r="DS28" s="644"/>
      <c r="DT28" s="644"/>
      <c r="DU28" s="644"/>
      <c r="DV28" s="645"/>
      <c r="DW28" s="646">
        <v>14.9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12975340</v>
      </c>
      <c r="S29" s="644"/>
      <c r="T29" s="644"/>
      <c r="U29" s="644"/>
      <c r="V29" s="644"/>
      <c r="W29" s="644"/>
      <c r="X29" s="644"/>
      <c r="Y29" s="645"/>
      <c r="Z29" s="703">
        <v>6.4</v>
      </c>
      <c r="AA29" s="703"/>
      <c r="AB29" s="703"/>
      <c r="AC29" s="703"/>
      <c r="AD29" s="704" t="s">
        <v>120</v>
      </c>
      <c r="AE29" s="704"/>
      <c r="AF29" s="704"/>
      <c r="AG29" s="704"/>
      <c r="AH29" s="704"/>
      <c r="AI29" s="704"/>
      <c r="AJ29" s="704"/>
      <c r="AK29" s="704"/>
      <c r="AL29" s="646" t="s">
        <v>120</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16257101</v>
      </c>
      <c r="CS29" s="642"/>
      <c r="CT29" s="642"/>
      <c r="CU29" s="642"/>
      <c r="CV29" s="642"/>
      <c r="CW29" s="642"/>
      <c r="CX29" s="642"/>
      <c r="CY29" s="643"/>
      <c r="CZ29" s="646">
        <v>8.1999999999999993</v>
      </c>
      <c r="DA29" s="675"/>
      <c r="DB29" s="675"/>
      <c r="DC29" s="676"/>
      <c r="DD29" s="649">
        <v>16257101</v>
      </c>
      <c r="DE29" s="642"/>
      <c r="DF29" s="642"/>
      <c r="DG29" s="642"/>
      <c r="DH29" s="642"/>
      <c r="DI29" s="642"/>
      <c r="DJ29" s="642"/>
      <c r="DK29" s="643"/>
      <c r="DL29" s="649">
        <v>16257045</v>
      </c>
      <c r="DM29" s="642"/>
      <c r="DN29" s="642"/>
      <c r="DO29" s="642"/>
      <c r="DP29" s="642"/>
      <c r="DQ29" s="642"/>
      <c r="DR29" s="642"/>
      <c r="DS29" s="642"/>
      <c r="DT29" s="642"/>
      <c r="DU29" s="642"/>
      <c r="DV29" s="643"/>
      <c r="DW29" s="646">
        <v>14.9</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1671217</v>
      </c>
      <c r="S30" s="644"/>
      <c r="T30" s="644"/>
      <c r="U30" s="644"/>
      <c r="V30" s="644"/>
      <c r="W30" s="644"/>
      <c r="X30" s="644"/>
      <c r="Y30" s="645"/>
      <c r="Z30" s="703">
        <v>0.8</v>
      </c>
      <c r="AA30" s="703"/>
      <c r="AB30" s="703"/>
      <c r="AC30" s="703"/>
      <c r="AD30" s="704">
        <v>183840</v>
      </c>
      <c r="AE30" s="704"/>
      <c r="AF30" s="704"/>
      <c r="AG30" s="704"/>
      <c r="AH30" s="704"/>
      <c r="AI30" s="704"/>
      <c r="AJ30" s="704"/>
      <c r="AK30" s="704"/>
      <c r="AL30" s="646">
        <v>0.2</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99.4</v>
      </c>
      <c r="BH30" s="722"/>
      <c r="BI30" s="722"/>
      <c r="BJ30" s="722"/>
      <c r="BK30" s="722"/>
      <c r="BL30" s="722"/>
      <c r="BM30" s="723">
        <v>98.4</v>
      </c>
      <c r="BN30" s="722"/>
      <c r="BO30" s="722"/>
      <c r="BP30" s="722"/>
      <c r="BQ30" s="724"/>
      <c r="BR30" s="721">
        <v>99.3</v>
      </c>
      <c r="BS30" s="722"/>
      <c r="BT30" s="722"/>
      <c r="BU30" s="722"/>
      <c r="BV30" s="722"/>
      <c r="BW30" s="722"/>
      <c r="BX30" s="723">
        <v>98.1</v>
      </c>
      <c r="BY30" s="722"/>
      <c r="BZ30" s="722"/>
      <c r="CA30" s="722"/>
      <c r="CB30" s="724"/>
      <c r="CD30" s="727"/>
      <c r="CE30" s="728"/>
      <c r="CF30" s="685" t="s">
        <v>303</v>
      </c>
      <c r="CG30" s="682"/>
      <c r="CH30" s="682"/>
      <c r="CI30" s="682"/>
      <c r="CJ30" s="682"/>
      <c r="CK30" s="682"/>
      <c r="CL30" s="682"/>
      <c r="CM30" s="682"/>
      <c r="CN30" s="682"/>
      <c r="CO30" s="682"/>
      <c r="CP30" s="682"/>
      <c r="CQ30" s="683"/>
      <c r="CR30" s="641">
        <v>15069100</v>
      </c>
      <c r="CS30" s="644"/>
      <c r="CT30" s="644"/>
      <c r="CU30" s="644"/>
      <c r="CV30" s="644"/>
      <c r="CW30" s="644"/>
      <c r="CX30" s="644"/>
      <c r="CY30" s="645"/>
      <c r="CZ30" s="646">
        <v>7.6</v>
      </c>
      <c r="DA30" s="675"/>
      <c r="DB30" s="675"/>
      <c r="DC30" s="676"/>
      <c r="DD30" s="649">
        <v>15069100</v>
      </c>
      <c r="DE30" s="644"/>
      <c r="DF30" s="644"/>
      <c r="DG30" s="644"/>
      <c r="DH30" s="644"/>
      <c r="DI30" s="644"/>
      <c r="DJ30" s="644"/>
      <c r="DK30" s="645"/>
      <c r="DL30" s="649">
        <v>15069044</v>
      </c>
      <c r="DM30" s="644"/>
      <c r="DN30" s="644"/>
      <c r="DO30" s="644"/>
      <c r="DP30" s="644"/>
      <c r="DQ30" s="644"/>
      <c r="DR30" s="644"/>
      <c r="DS30" s="644"/>
      <c r="DT30" s="644"/>
      <c r="DU30" s="644"/>
      <c r="DV30" s="645"/>
      <c r="DW30" s="646">
        <v>13.8</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129720</v>
      </c>
      <c r="S31" s="644"/>
      <c r="T31" s="644"/>
      <c r="U31" s="644"/>
      <c r="V31" s="644"/>
      <c r="W31" s="644"/>
      <c r="X31" s="644"/>
      <c r="Y31" s="645"/>
      <c r="Z31" s="703">
        <v>0.1</v>
      </c>
      <c r="AA31" s="703"/>
      <c r="AB31" s="703"/>
      <c r="AC31" s="703"/>
      <c r="AD31" s="704" t="s">
        <v>120</v>
      </c>
      <c r="AE31" s="704"/>
      <c r="AF31" s="704"/>
      <c r="AG31" s="704"/>
      <c r="AH31" s="704"/>
      <c r="AI31" s="704"/>
      <c r="AJ31" s="704"/>
      <c r="AK31" s="704"/>
      <c r="AL31" s="646" t="s">
        <v>227</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v>
      </c>
      <c r="BH31" s="642"/>
      <c r="BI31" s="642"/>
      <c r="BJ31" s="642"/>
      <c r="BK31" s="642"/>
      <c r="BL31" s="642"/>
      <c r="BM31" s="647">
        <v>98</v>
      </c>
      <c r="BN31" s="720"/>
      <c r="BO31" s="720"/>
      <c r="BP31" s="720"/>
      <c r="BQ31" s="681"/>
      <c r="BR31" s="719">
        <v>98.9</v>
      </c>
      <c r="BS31" s="642"/>
      <c r="BT31" s="642"/>
      <c r="BU31" s="642"/>
      <c r="BV31" s="642"/>
      <c r="BW31" s="642"/>
      <c r="BX31" s="647">
        <v>97.7</v>
      </c>
      <c r="BY31" s="720"/>
      <c r="BZ31" s="720"/>
      <c r="CA31" s="720"/>
      <c r="CB31" s="681"/>
      <c r="CD31" s="727"/>
      <c r="CE31" s="728"/>
      <c r="CF31" s="685" t="s">
        <v>307</v>
      </c>
      <c r="CG31" s="682"/>
      <c r="CH31" s="682"/>
      <c r="CI31" s="682"/>
      <c r="CJ31" s="682"/>
      <c r="CK31" s="682"/>
      <c r="CL31" s="682"/>
      <c r="CM31" s="682"/>
      <c r="CN31" s="682"/>
      <c r="CO31" s="682"/>
      <c r="CP31" s="682"/>
      <c r="CQ31" s="683"/>
      <c r="CR31" s="641">
        <v>1188001</v>
      </c>
      <c r="CS31" s="642"/>
      <c r="CT31" s="642"/>
      <c r="CU31" s="642"/>
      <c r="CV31" s="642"/>
      <c r="CW31" s="642"/>
      <c r="CX31" s="642"/>
      <c r="CY31" s="643"/>
      <c r="CZ31" s="646">
        <v>0.6</v>
      </c>
      <c r="DA31" s="675"/>
      <c r="DB31" s="675"/>
      <c r="DC31" s="676"/>
      <c r="DD31" s="649">
        <v>1188001</v>
      </c>
      <c r="DE31" s="642"/>
      <c r="DF31" s="642"/>
      <c r="DG31" s="642"/>
      <c r="DH31" s="642"/>
      <c r="DI31" s="642"/>
      <c r="DJ31" s="642"/>
      <c r="DK31" s="643"/>
      <c r="DL31" s="649">
        <v>1188001</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3326072</v>
      </c>
      <c r="S32" s="644"/>
      <c r="T32" s="644"/>
      <c r="U32" s="644"/>
      <c r="V32" s="644"/>
      <c r="W32" s="644"/>
      <c r="X32" s="644"/>
      <c r="Y32" s="645"/>
      <c r="Z32" s="703">
        <v>1.7</v>
      </c>
      <c r="AA32" s="703"/>
      <c r="AB32" s="703"/>
      <c r="AC32" s="703"/>
      <c r="AD32" s="704" t="s">
        <v>227</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99.5</v>
      </c>
      <c r="BH32" s="657"/>
      <c r="BI32" s="657"/>
      <c r="BJ32" s="657"/>
      <c r="BK32" s="657"/>
      <c r="BL32" s="657"/>
      <c r="BM32" s="701">
        <v>98.7</v>
      </c>
      <c r="BN32" s="657"/>
      <c r="BO32" s="657"/>
      <c r="BP32" s="657"/>
      <c r="BQ32" s="694"/>
      <c r="BR32" s="718">
        <v>99.6</v>
      </c>
      <c r="BS32" s="657"/>
      <c r="BT32" s="657"/>
      <c r="BU32" s="657"/>
      <c r="BV32" s="657"/>
      <c r="BW32" s="657"/>
      <c r="BX32" s="701">
        <v>98.3</v>
      </c>
      <c r="BY32" s="657"/>
      <c r="BZ32" s="657"/>
      <c r="CA32" s="657"/>
      <c r="CB32" s="694"/>
      <c r="CD32" s="729"/>
      <c r="CE32" s="730"/>
      <c r="CF32" s="685" t="s">
        <v>310</v>
      </c>
      <c r="CG32" s="682"/>
      <c r="CH32" s="682"/>
      <c r="CI32" s="682"/>
      <c r="CJ32" s="682"/>
      <c r="CK32" s="682"/>
      <c r="CL32" s="682"/>
      <c r="CM32" s="682"/>
      <c r="CN32" s="682"/>
      <c r="CO32" s="682"/>
      <c r="CP32" s="682"/>
      <c r="CQ32" s="683"/>
      <c r="CR32" s="641">
        <v>32656</v>
      </c>
      <c r="CS32" s="644"/>
      <c r="CT32" s="644"/>
      <c r="CU32" s="644"/>
      <c r="CV32" s="644"/>
      <c r="CW32" s="644"/>
      <c r="CX32" s="644"/>
      <c r="CY32" s="645"/>
      <c r="CZ32" s="646">
        <v>0</v>
      </c>
      <c r="DA32" s="675"/>
      <c r="DB32" s="675"/>
      <c r="DC32" s="676"/>
      <c r="DD32" s="649">
        <v>32656</v>
      </c>
      <c r="DE32" s="644"/>
      <c r="DF32" s="644"/>
      <c r="DG32" s="644"/>
      <c r="DH32" s="644"/>
      <c r="DI32" s="644"/>
      <c r="DJ32" s="644"/>
      <c r="DK32" s="645"/>
      <c r="DL32" s="649">
        <v>32656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1665571</v>
      </c>
      <c r="S33" s="644"/>
      <c r="T33" s="644"/>
      <c r="U33" s="644"/>
      <c r="V33" s="644"/>
      <c r="W33" s="644"/>
      <c r="X33" s="644"/>
      <c r="Y33" s="645"/>
      <c r="Z33" s="703">
        <v>0.8</v>
      </c>
      <c r="AA33" s="703"/>
      <c r="AB33" s="703"/>
      <c r="AC33" s="703"/>
      <c r="AD33" s="704" t="s">
        <v>227</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62584234</v>
      </c>
      <c r="CS33" s="642"/>
      <c r="CT33" s="642"/>
      <c r="CU33" s="642"/>
      <c r="CV33" s="642"/>
      <c r="CW33" s="642"/>
      <c r="CX33" s="642"/>
      <c r="CY33" s="643"/>
      <c r="CZ33" s="646">
        <v>31.4</v>
      </c>
      <c r="DA33" s="675"/>
      <c r="DB33" s="675"/>
      <c r="DC33" s="676"/>
      <c r="DD33" s="649">
        <v>51119553</v>
      </c>
      <c r="DE33" s="642"/>
      <c r="DF33" s="642"/>
      <c r="DG33" s="642"/>
      <c r="DH33" s="642"/>
      <c r="DI33" s="642"/>
      <c r="DJ33" s="642"/>
      <c r="DK33" s="643"/>
      <c r="DL33" s="649">
        <v>41042349</v>
      </c>
      <c r="DM33" s="642"/>
      <c r="DN33" s="642"/>
      <c r="DO33" s="642"/>
      <c r="DP33" s="642"/>
      <c r="DQ33" s="642"/>
      <c r="DR33" s="642"/>
      <c r="DS33" s="642"/>
      <c r="DT33" s="642"/>
      <c r="DU33" s="642"/>
      <c r="DV33" s="643"/>
      <c r="DW33" s="646">
        <v>37.6</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3461463</v>
      </c>
      <c r="S34" s="644"/>
      <c r="T34" s="644"/>
      <c r="U34" s="644"/>
      <c r="V34" s="644"/>
      <c r="W34" s="644"/>
      <c r="X34" s="644"/>
      <c r="Y34" s="645"/>
      <c r="Z34" s="703">
        <v>1.7</v>
      </c>
      <c r="AA34" s="703"/>
      <c r="AB34" s="703"/>
      <c r="AC34" s="703"/>
      <c r="AD34" s="704">
        <v>43202</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16434776</v>
      </c>
      <c r="CS34" s="644"/>
      <c r="CT34" s="644"/>
      <c r="CU34" s="644"/>
      <c r="CV34" s="644"/>
      <c r="CW34" s="644"/>
      <c r="CX34" s="644"/>
      <c r="CY34" s="645"/>
      <c r="CZ34" s="646">
        <v>8.3000000000000007</v>
      </c>
      <c r="DA34" s="675"/>
      <c r="DB34" s="675"/>
      <c r="DC34" s="676"/>
      <c r="DD34" s="649">
        <v>13786779</v>
      </c>
      <c r="DE34" s="644"/>
      <c r="DF34" s="644"/>
      <c r="DG34" s="644"/>
      <c r="DH34" s="644"/>
      <c r="DI34" s="644"/>
      <c r="DJ34" s="644"/>
      <c r="DK34" s="645"/>
      <c r="DL34" s="649">
        <v>12650094</v>
      </c>
      <c r="DM34" s="644"/>
      <c r="DN34" s="644"/>
      <c r="DO34" s="644"/>
      <c r="DP34" s="644"/>
      <c r="DQ34" s="644"/>
      <c r="DR34" s="644"/>
      <c r="DS34" s="644"/>
      <c r="DT34" s="644"/>
      <c r="DU34" s="644"/>
      <c r="DV34" s="645"/>
      <c r="DW34" s="646">
        <v>11.6</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15892300</v>
      </c>
      <c r="S35" s="644"/>
      <c r="T35" s="644"/>
      <c r="U35" s="644"/>
      <c r="V35" s="644"/>
      <c r="W35" s="644"/>
      <c r="X35" s="644"/>
      <c r="Y35" s="645"/>
      <c r="Z35" s="703">
        <v>7.9</v>
      </c>
      <c r="AA35" s="703"/>
      <c r="AB35" s="703"/>
      <c r="AC35" s="703"/>
      <c r="AD35" s="704" t="s">
        <v>227</v>
      </c>
      <c r="AE35" s="704"/>
      <c r="AF35" s="704"/>
      <c r="AG35" s="704"/>
      <c r="AH35" s="704"/>
      <c r="AI35" s="704"/>
      <c r="AJ35" s="704"/>
      <c r="AK35" s="704"/>
      <c r="AL35" s="646" t="s">
        <v>120</v>
      </c>
      <c r="AM35" s="647"/>
      <c r="AN35" s="647"/>
      <c r="AO35" s="705"/>
      <c r="AP35" s="214"/>
      <c r="AQ35" s="709" t="s">
        <v>318</v>
      </c>
      <c r="AR35" s="710"/>
      <c r="AS35" s="710"/>
      <c r="AT35" s="710"/>
      <c r="AU35" s="710"/>
      <c r="AV35" s="710"/>
      <c r="AW35" s="710"/>
      <c r="AX35" s="710"/>
      <c r="AY35" s="711"/>
      <c r="AZ35" s="706">
        <v>28288965</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1838423</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1512892</v>
      </c>
      <c r="CS35" s="642"/>
      <c r="CT35" s="642"/>
      <c r="CU35" s="642"/>
      <c r="CV35" s="642"/>
      <c r="CW35" s="642"/>
      <c r="CX35" s="642"/>
      <c r="CY35" s="643"/>
      <c r="CZ35" s="646">
        <v>0.8</v>
      </c>
      <c r="DA35" s="675"/>
      <c r="DB35" s="675"/>
      <c r="DC35" s="676"/>
      <c r="DD35" s="649">
        <v>1313001</v>
      </c>
      <c r="DE35" s="642"/>
      <c r="DF35" s="642"/>
      <c r="DG35" s="642"/>
      <c r="DH35" s="642"/>
      <c r="DI35" s="642"/>
      <c r="DJ35" s="642"/>
      <c r="DK35" s="643"/>
      <c r="DL35" s="649">
        <v>1313001</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175</v>
      </c>
      <c r="AM36" s="647"/>
      <c r="AN36" s="647"/>
      <c r="AO36" s="705"/>
      <c r="AQ36" s="678" t="s">
        <v>322</v>
      </c>
      <c r="AR36" s="679"/>
      <c r="AS36" s="679"/>
      <c r="AT36" s="679"/>
      <c r="AU36" s="679"/>
      <c r="AV36" s="679"/>
      <c r="AW36" s="679"/>
      <c r="AX36" s="679"/>
      <c r="AY36" s="680"/>
      <c r="AZ36" s="641">
        <v>9538577</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-341680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17792575</v>
      </c>
      <c r="CS36" s="644"/>
      <c r="CT36" s="644"/>
      <c r="CU36" s="644"/>
      <c r="CV36" s="644"/>
      <c r="CW36" s="644"/>
      <c r="CX36" s="644"/>
      <c r="CY36" s="645"/>
      <c r="CZ36" s="646">
        <v>8.9</v>
      </c>
      <c r="DA36" s="675"/>
      <c r="DB36" s="675"/>
      <c r="DC36" s="676"/>
      <c r="DD36" s="649">
        <v>16774845</v>
      </c>
      <c r="DE36" s="644"/>
      <c r="DF36" s="644"/>
      <c r="DG36" s="644"/>
      <c r="DH36" s="644"/>
      <c r="DI36" s="644"/>
      <c r="DJ36" s="644"/>
      <c r="DK36" s="645"/>
      <c r="DL36" s="649">
        <v>14429896</v>
      </c>
      <c r="DM36" s="644"/>
      <c r="DN36" s="644"/>
      <c r="DO36" s="644"/>
      <c r="DP36" s="644"/>
      <c r="DQ36" s="644"/>
      <c r="DR36" s="644"/>
      <c r="DS36" s="644"/>
      <c r="DT36" s="644"/>
      <c r="DU36" s="644"/>
      <c r="DV36" s="645"/>
      <c r="DW36" s="646">
        <v>13.2</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8569900</v>
      </c>
      <c r="S37" s="644"/>
      <c r="T37" s="644"/>
      <c r="U37" s="644"/>
      <c r="V37" s="644"/>
      <c r="W37" s="644"/>
      <c r="X37" s="644"/>
      <c r="Y37" s="645"/>
      <c r="Z37" s="703">
        <v>4.3</v>
      </c>
      <c r="AA37" s="703"/>
      <c r="AB37" s="703"/>
      <c r="AC37" s="703"/>
      <c r="AD37" s="704" t="s">
        <v>120</v>
      </c>
      <c r="AE37" s="704"/>
      <c r="AF37" s="704"/>
      <c r="AG37" s="704"/>
      <c r="AH37" s="704"/>
      <c r="AI37" s="704"/>
      <c r="AJ37" s="704"/>
      <c r="AK37" s="704"/>
      <c r="AL37" s="646" t="s">
        <v>227</v>
      </c>
      <c r="AM37" s="647"/>
      <c r="AN37" s="647"/>
      <c r="AO37" s="705"/>
      <c r="AQ37" s="678" t="s">
        <v>326</v>
      </c>
      <c r="AR37" s="679"/>
      <c r="AS37" s="679"/>
      <c r="AT37" s="679"/>
      <c r="AU37" s="679"/>
      <c r="AV37" s="679"/>
      <c r="AW37" s="679"/>
      <c r="AX37" s="679"/>
      <c r="AY37" s="680"/>
      <c r="AZ37" s="641">
        <v>108877</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75111</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1732463</v>
      </c>
      <c r="CS37" s="642"/>
      <c r="CT37" s="642"/>
      <c r="CU37" s="642"/>
      <c r="CV37" s="642"/>
      <c r="CW37" s="642"/>
      <c r="CX37" s="642"/>
      <c r="CY37" s="643"/>
      <c r="CZ37" s="646">
        <v>0.9</v>
      </c>
      <c r="DA37" s="675"/>
      <c r="DB37" s="675"/>
      <c r="DC37" s="676"/>
      <c r="DD37" s="649">
        <v>1732463</v>
      </c>
      <c r="DE37" s="642"/>
      <c r="DF37" s="642"/>
      <c r="DG37" s="642"/>
      <c r="DH37" s="642"/>
      <c r="DI37" s="642"/>
      <c r="DJ37" s="642"/>
      <c r="DK37" s="643"/>
      <c r="DL37" s="649">
        <v>1195600</v>
      </c>
      <c r="DM37" s="642"/>
      <c r="DN37" s="642"/>
      <c r="DO37" s="642"/>
      <c r="DP37" s="642"/>
      <c r="DQ37" s="642"/>
      <c r="DR37" s="642"/>
      <c r="DS37" s="642"/>
      <c r="DT37" s="642"/>
      <c r="DU37" s="642"/>
      <c r="DV37" s="643"/>
      <c r="DW37" s="646">
        <v>1.1000000000000001</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201299196</v>
      </c>
      <c r="S38" s="693"/>
      <c r="T38" s="693"/>
      <c r="U38" s="693"/>
      <c r="V38" s="693"/>
      <c r="W38" s="693"/>
      <c r="X38" s="693"/>
      <c r="Y38" s="698"/>
      <c r="Z38" s="699">
        <v>100</v>
      </c>
      <c r="AA38" s="699"/>
      <c r="AB38" s="699"/>
      <c r="AC38" s="699"/>
      <c r="AD38" s="700">
        <v>100711228</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12125</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117667</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18641511</v>
      </c>
      <c r="CS38" s="644"/>
      <c r="CT38" s="644"/>
      <c r="CU38" s="644"/>
      <c r="CV38" s="644"/>
      <c r="CW38" s="644"/>
      <c r="CX38" s="644"/>
      <c r="CY38" s="645"/>
      <c r="CZ38" s="646">
        <v>9.4</v>
      </c>
      <c r="DA38" s="675"/>
      <c r="DB38" s="675"/>
      <c r="DC38" s="676"/>
      <c r="DD38" s="649">
        <v>14780077</v>
      </c>
      <c r="DE38" s="644"/>
      <c r="DF38" s="644"/>
      <c r="DG38" s="644"/>
      <c r="DH38" s="644"/>
      <c r="DI38" s="644"/>
      <c r="DJ38" s="644"/>
      <c r="DK38" s="645"/>
      <c r="DL38" s="649">
        <v>12649354</v>
      </c>
      <c r="DM38" s="644"/>
      <c r="DN38" s="644"/>
      <c r="DO38" s="644"/>
      <c r="DP38" s="644"/>
      <c r="DQ38" s="644"/>
      <c r="DR38" s="644"/>
      <c r="DS38" s="644"/>
      <c r="DT38" s="644"/>
      <c r="DU38" s="644"/>
      <c r="DV38" s="645"/>
      <c r="DW38" s="646">
        <v>11.6</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120</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89</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3866532</v>
      </c>
      <c r="CS39" s="642"/>
      <c r="CT39" s="642"/>
      <c r="CU39" s="642"/>
      <c r="CV39" s="642"/>
      <c r="CW39" s="642"/>
      <c r="CX39" s="642"/>
      <c r="CY39" s="643"/>
      <c r="CZ39" s="646">
        <v>1.9</v>
      </c>
      <c r="DA39" s="675"/>
      <c r="DB39" s="675"/>
      <c r="DC39" s="676"/>
      <c r="DD39" s="649">
        <v>2548372</v>
      </c>
      <c r="DE39" s="642"/>
      <c r="DF39" s="642"/>
      <c r="DG39" s="642"/>
      <c r="DH39" s="642"/>
      <c r="DI39" s="642"/>
      <c r="DJ39" s="642"/>
      <c r="DK39" s="643"/>
      <c r="DL39" s="649" t="s">
        <v>227</v>
      </c>
      <c r="DM39" s="642"/>
      <c r="DN39" s="642"/>
      <c r="DO39" s="642"/>
      <c r="DP39" s="642"/>
      <c r="DQ39" s="642"/>
      <c r="DR39" s="642"/>
      <c r="DS39" s="642"/>
      <c r="DT39" s="642"/>
      <c r="DU39" s="642"/>
      <c r="DV39" s="643"/>
      <c r="DW39" s="646" t="s">
        <v>175</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6132578</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4335948</v>
      </c>
      <c r="CS40" s="644"/>
      <c r="CT40" s="644"/>
      <c r="CU40" s="644"/>
      <c r="CV40" s="644"/>
      <c r="CW40" s="644"/>
      <c r="CX40" s="644"/>
      <c r="CY40" s="645"/>
      <c r="CZ40" s="646">
        <v>2.2000000000000002</v>
      </c>
      <c r="DA40" s="675"/>
      <c r="DB40" s="675"/>
      <c r="DC40" s="676"/>
      <c r="DD40" s="649">
        <v>1916479</v>
      </c>
      <c r="DE40" s="644"/>
      <c r="DF40" s="644"/>
      <c r="DG40" s="644"/>
      <c r="DH40" s="644"/>
      <c r="DI40" s="644"/>
      <c r="DJ40" s="644"/>
      <c r="DK40" s="645"/>
      <c r="DL40" s="649">
        <v>4</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12496808</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341</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120</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17559682</v>
      </c>
      <c r="CS42" s="644"/>
      <c r="CT42" s="644"/>
      <c r="CU42" s="644"/>
      <c r="CV42" s="644"/>
      <c r="CW42" s="644"/>
      <c r="CX42" s="644"/>
      <c r="CY42" s="645"/>
      <c r="CZ42" s="646">
        <v>8.8000000000000007</v>
      </c>
      <c r="DA42" s="647"/>
      <c r="DB42" s="647"/>
      <c r="DC42" s="648"/>
      <c r="DD42" s="649">
        <v>6102866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98189</v>
      </c>
      <c r="CS43" s="642"/>
      <c r="CT43" s="642"/>
      <c r="CU43" s="642"/>
      <c r="CV43" s="642"/>
      <c r="CW43" s="642"/>
      <c r="CX43" s="642"/>
      <c r="CY43" s="643"/>
      <c r="CZ43" s="646">
        <v>0</v>
      </c>
      <c r="DA43" s="675"/>
      <c r="DB43" s="675"/>
      <c r="DC43" s="676"/>
      <c r="DD43" s="649">
        <v>98189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17559682</v>
      </c>
      <c r="CS44" s="644"/>
      <c r="CT44" s="644"/>
      <c r="CU44" s="644"/>
      <c r="CV44" s="644"/>
      <c r="CW44" s="644"/>
      <c r="CX44" s="644"/>
      <c r="CY44" s="645"/>
      <c r="CZ44" s="646">
        <v>8.8000000000000007</v>
      </c>
      <c r="DA44" s="647"/>
      <c r="DB44" s="647"/>
      <c r="DC44" s="648"/>
      <c r="DD44" s="649">
        <v>6102866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7266786</v>
      </c>
      <c r="CS45" s="642"/>
      <c r="CT45" s="642"/>
      <c r="CU45" s="642"/>
      <c r="CV45" s="642"/>
      <c r="CW45" s="642"/>
      <c r="CX45" s="642"/>
      <c r="CY45" s="643"/>
      <c r="CZ45" s="646">
        <v>3.6</v>
      </c>
      <c r="DA45" s="675"/>
      <c r="DB45" s="675"/>
      <c r="DC45" s="676"/>
      <c r="DD45" s="649">
        <v>159535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10143571</v>
      </c>
      <c r="CS46" s="644"/>
      <c r="CT46" s="644"/>
      <c r="CU46" s="644"/>
      <c r="CV46" s="644"/>
      <c r="CW46" s="644"/>
      <c r="CX46" s="644"/>
      <c r="CY46" s="645"/>
      <c r="CZ46" s="646">
        <v>5.0999999999999996</v>
      </c>
      <c r="DA46" s="647"/>
      <c r="DB46" s="647"/>
      <c r="DC46" s="648"/>
      <c r="DD46" s="649">
        <v>5927806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120</v>
      </c>
      <c r="CS47" s="642"/>
      <c r="CT47" s="642"/>
      <c r="CU47" s="642"/>
      <c r="CV47" s="642"/>
      <c r="CW47" s="642"/>
      <c r="CX47" s="642"/>
      <c r="CY47" s="643"/>
      <c r="CZ47" s="646" t="s">
        <v>227</v>
      </c>
      <c r="DA47" s="675"/>
      <c r="DB47" s="675"/>
      <c r="DC47" s="676"/>
      <c r="DD47" s="649" t="s">
        <v>120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227</v>
      </c>
      <c r="CS48" s="644"/>
      <c r="CT48" s="644"/>
      <c r="CU48" s="644"/>
      <c r="CV48" s="644"/>
      <c r="CW48" s="644"/>
      <c r="CX48" s="644"/>
      <c r="CY48" s="645"/>
      <c r="CZ48" s="646" t="s">
        <v>120</v>
      </c>
      <c r="DA48" s="647"/>
      <c r="DB48" s="647"/>
      <c r="DC48" s="648"/>
      <c r="DD48" s="649" t="s">
        <v>175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199148850</v>
      </c>
      <c r="CS49" s="657"/>
      <c r="CT49" s="657"/>
      <c r="CU49" s="657"/>
      <c r="CV49" s="657"/>
      <c r="CW49" s="657"/>
      <c r="CX49" s="657"/>
      <c r="CY49" s="658"/>
      <c r="CZ49" s="659">
        <v>100</v>
      </c>
      <c r="DA49" s="660"/>
      <c r="DB49" s="660"/>
      <c r="DC49" s="661"/>
      <c r="DD49" s="662">
        <v>120142209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3qiSugBB5JvXZrgDFTGTumsoi+UsdXn3+wWWml2qlcY9WMrznJQoCIVvEHqze9j6d/cJQzifRadFNf//G15kng==" saltValue="XmCa/xvLhzqC88oGiVf9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202216</v>
      </c>
      <c r="R7" s="1174"/>
      <c r="S7" s="1174"/>
      <c r="T7" s="1174"/>
      <c r="U7" s="1174"/>
      <c r="V7" s="1174">
        <v>200588</v>
      </c>
      <c r="W7" s="1174"/>
      <c r="X7" s="1174"/>
      <c r="Y7" s="1174"/>
      <c r="Z7" s="1174"/>
      <c r="AA7" s="1174">
        <v>1628</v>
      </c>
      <c r="AB7" s="1174"/>
      <c r="AC7" s="1174"/>
      <c r="AD7" s="1174"/>
      <c r="AE7" s="1175"/>
      <c r="AF7" s="1176">
        <v>1483</v>
      </c>
      <c r="AG7" s="1177"/>
      <c r="AH7" s="1177"/>
      <c r="AI7" s="1177"/>
      <c r="AJ7" s="1178"/>
      <c r="AK7" s="1160">
        <v>3326</v>
      </c>
      <c r="AL7" s="1161"/>
      <c r="AM7" s="1161"/>
      <c r="AN7" s="1161"/>
      <c r="AO7" s="1161"/>
      <c r="AP7" s="1161">
        <v>189090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-1</v>
      </c>
      <c r="CI7" s="1158"/>
      <c r="CJ7" s="1158"/>
      <c r="CK7" s="1158"/>
      <c r="CL7" s="1159"/>
      <c r="CM7" s="1157">
        <v>34</v>
      </c>
      <c r="CN7" s="1158"/>
      <c r="CO7" s="1158"/>
      <c r="CP7" s="1158"/>
      <c r="CQ7" s="1159"/>
      <c r="CR7" s="1157">
        <v>1</v>
      </c>
      <c r="CS7" s="1158"/>
      <c r="CT7" s="1158"/>
      <c r="CU7" s="1158"/>
      <c r="CV7" s="1159"/>
      <c r="CW7" s="1157" t="s">
        <v>584</v>
      </c>
      <c r="CX7" s="1158"/>
      <c r="CY7" s="1158"/>
      <c r="CZ7" s="1158"/>
      <c r="DA7" s="1159"/>
      <c r="DB7" s="1157" t="s">
        <v>584</v>
      </c>
      <c r="DC7" s="1158"/>
      <c r="DD7" s="1158"/>
      <c r="DE7" s="1158"/>
      <c r="DF7" s="1159"/>
      <c r="DG7" s="1157" t="s">
        <v>584</v>
      </c>
      <c r="DH7" s="1158"/>
      <c r="DI7" s="1158"/>
      <c r="DJ7" s="1158"/>
      <c r="DK7" s="1159"/>
      <c r="DL7" s="1157" t="s">
        <v>584</v>
      </c>
      <c r="DM7" s="1158"/>
      <c r="DN7" s="1158"/>
      <c r="DO7" s="1158"/>
      <c r="DP7" s="1159"/>
      <c r="DQ7" s="1157" t="s">
        <v>584</v>
      </c>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102</v>
      </c>
      <c r="R8" s="1113"/>
      <c r="S8" s="1113"/>
      <c r="T8" s="1113"/>
      <c r="U8" s="1113"/>
      <c r="V8" s="1113">
        <v>32</v>
      </c>
      <c r="W8" s="1113"/>
      <c r="X8" s="1113"/>
      <c r="Y8" s="1113"/>
      <c r="Z8" s="1113"/>
      <c r="AA8" s="1113">
        <v>70</v>
      </c>
      <c r="AB8" s="1113"/>
      <c r="AC8" s="1113"/>
      <c r="AD8" s="1113"/>
      <c r="AE8" s="1114"/>
      <c r="AF8" s="1088">
        <v>70</v>
      </c>
      <c r="AG8" s="1089"/>
      <c r="AH8" s="1089"/>
      <c r="AI8" s="1089"/>
      <c r="AJ8" s="1090"/>
      <c r="AK8" s="1155">
        <v>1</v>
      </c>
      <c r="AL8" s="1156"/>
      <c r="AM8" s="1156"/>
      <c r="AN8" s="1156"/>
      <c r="AO8" s="1156"/>
      <c r="AP8" s="1156" t="s">
        <v>576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586</v>
      </c>
      <c r="BT8" s="1084"/>
      <c r="BU8" s="1084"/>
      <c r="BV8" s="1084"/>
      <c r="BW8" s="1084"/>
      <c r="BX8" s="1084"/>
      <c r="BY8" s="1084"/>
      <c r="BZ8" s="1084"/>
      <c r="CA8" s="1084"/>
      <c r="CB8" s="1084"/>
      <c r="CC8" s="1084"/>
      <c r="CD8" s="1084"/>
      <c r="CE8" s="1084"/>
      <c r="CF8" s="1084"/>
      <c r="CG8" s="1085"/>
      <c r="CH8" s="1058">
        <v>7</v>
      </c>
      <c r="CI8" s="1059"/>
      <c r="CJ8" s="1059"/>
      <c r="CK8" s="1059"/>
      <c r="CL8" s="1060"/>
      <c r="CM8" s="1058">
        <v>24</v>
      </c>
      <c r="CN8" s="1059"/>
      <c r="CO8" s="1059"/>
      <c r="CP8" s="1059"/>
      <c r="CQ8" s="1060"/>
      <c r="CR8" s="1058">
        <v>3</v>
      </c>
      <c r="CS8" s="1059"/>
      <c r="CT8" s="1059"/>
      <c r="CU8" s="1059"/>
      <c r="CV8" s="1060"/>
      <c r="CW8" s="1058">
        <v>13</v>
      </c>
      <c r="CX8" s="1059"/>
      <c r="CY8" s="1059"/>
      <c r="CZ8" s="1059"/>
      <c r="DA8" s="1060"/>
      <c r="DB8" s="1058" t="s">
        <v>584</v>
      </c>
      <c r="DC8" s="1059"/>
      <c r="DD8" s="1059"/>
      <c r="DE8" s="1059"/>
      <c r="DF8" s="1060"/>
      <c r="DG8" s="1058" t="s">
        <v>584</v>
      </c>
      <c r="DH8" s="1059"/>
      <c r="DI8" s="1059"/>
      <c r="DJ8" s="1059"/>
      <c r="DK8" s="1060"/>
      <c r="DL8" s="1058" t="s">
        <v>584</v>
      </c>
      <c r="DM8" s="1059"/>
      <c r="DN8" s="1059"/>
      <c r="DO8" s="1059"/>
      <c r="DP8" s="1060"/>
      <c r="DQ8" s="1058" t="s">
        <v>584</v>
      </c>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756</v>
      </c>
      <c r="R9" s="1113"/>
      <c r="S9" s="1113"/>
      <c r="T9" s="1113"/>
      <c r="U9" s="1113"/>
      <c r="V9" s="1113">
        <v>730</v>
      </c>
      <c r="W9" s="1113"/>
      <c r="X9" s="1113"/>
      <c r="Y9" s="1113"/>
      <c r="Z9" s="1113"/>
      <c r="AA9" s="1113">
        <v>26</v>
      </c>
      <c r="AB9" s="1113"/>
      <c r="AC9" s="1113"/>
      <c r="AD9" s="1113"/>
      <c r="AE9" s="1114"/>
      <c r="AF9" s="1088">
        <v>26</v>
      </c>
      <c r="AG9" s="1089"/>
      <c r="AH9" s="1089"/>
      <c r="AI9" s="1089"/>
      <c r="AJ9" s="1090"/>
      <c r="AK9" s="1155">
        <v>708</v>
      </c>
      <c r="AL9" s="1156"/>
      <c r="AM9" s="1156"/>
      <c r="AN9" s="1156"/>
      <c r="AO9" s="1156"/>
      <c r="AP9" s="1156">
        <v>1428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587</v>
      </c>
      <c r="BT9" s="1084"/>
      <c r="BU9" s="1084"/>
      <c r="BV9" s="1084"/>
      <c r="BW9" s="1084"/>
      <c r="BX9" s="1084"/>
      <c r="BY9" s="1084"/>
      <c r="BZ9" s="1084"/>
      <c r="CA9" s="1084"/>
      <c r="CB9" s="1084"/>
      <c r="CC9" s="1084"/>
      <c r="CD9" s="1084"/>
      <c r="CE9" s="1084"/>
      <c r="CF9" s="1084"/>
      <c r="CG9" s="1085"/>
      <c r="CH9" s="1058">
        <v>2</v>
      </c>
      <c r="CI9" s="1059"/>
      <c r="CJ9" s="1059"/>
      <c r="CK9" s="1059"/>
      <c r="CL9" s="1060"/>
      <c r="CM9" s="1058">
        <v>161</v>
      </c>
      <c r="CN9" s="1059"/>
      <c r="CO9" s="1059"/>
      <c r="CP9" s="1059"/>
      <c r="CQ9" s="1060"/>
      <c r="CR9" s="1058">
        <v>100</v>
      </c>
      <c r="CS9" s="1059"/>
      <c r="CT9" s="1059"/>
      <c r="CU9" s="1059"/>
      <c r="CV9" s="1060"/>
      <c r="CW9" s="1058">
        <v>3</v>
      </c>
      <c r="CX9" s="1059"/>
      <c r="CY9" s="1059"/>
      <c r="CZ9" s="1059"/>
      <c r="DA9" s="1060"/>
      <c r="DB9" s="1058" t="s">
        <v>584</v>
      </c>
      <c r="DC9" s="1059"/>
      <c r="DD9" s="1059"/>
      <c r="DE9" s="1059"/>
      <c r="DF9" s="1060"/>
      <c r="DG9" s="1058" t="s">
        <v>584</v>
      </c>
      <c r="DH9" s="1059"/>
      <c r="DI9" s="1059"/>
      <c r="DJ9" s="1059"/>
      <c r="DK9" s="1060"/>
      <c r="DL9" s="1058" t="s">
        <v>584</v>
      </c>
      <c r="DM9" s="1059"/>
      <c r="DN9" s="1059"/>
      <c r="DO9" s="1059"/>
      <c r="DP9" s="1060"/>
      <c r="DQ9" s="1058" t="s">
        <v>584</v>
      </c>
      <c r="DR9" s="1059"/>
      <c r="DS9" s="1059"/>
      <c r="DT9" s="1059"/>
      <c r="DU9" s="1060"/>
      <c r="DV9" s="1061"/>
      <c r="DW9" s="1062"/>
      <c r="DX9" s="1062"/>
      <c r="DY9" s="1062"/>
      <c r="DZ9" s="1063"/>
      <c r="EA9" s="234"/>
    </row>
    <row r="10" spans="1:131" s="235" customFormat="1" ht="26.25" customHeight="1" x14ac:dyDescent="0.15">
      <c r="A10" s="241">
        <v>4</v>
      </c>
      <c r="B10" s="1106" t="s">
        <v>379</v>
      </c>
      <c r="C10" s="1107"/>
      <c r="D10" s="1107"/>
      <c r="E10" s="1107"/>
      <c r="F10" s="1107"/>
      <c r="G10" s="1107"/>
      <c r="H10" s="1107"/>
      <c r="I10" s="1107"/>
      <c r="J10" s="1107"/>
      <c r="K10" s="1107"/>
      <c r="L10" s="1107"/>
      <c r="M10" s="1107"/>
      <c r="N10" s="1107"/>
      <c r="O10" s="1107"/>
      <c r="P10" s="1108"/>
      <c r="Q10" s="1112">
        <v>332</v>
      </c>
      <c r="R10" s="1113"/>
      <c r="S10" s="1113"/>
      <c r="T10" s="1113"/>
      <c r="U10" s="1113"/>
      <c r="V10" s="1113">
        <v>10</v>
      </c>
      <c r="W10" s="1113"/>
      <c r="X10" s="1113"/>
      <c r="Y10" s="1113"/>
      <c r="Z10" s="1113"/>
      <c r="AA10" s="1113">
        <v>322</v>
      </c>
      <c r="AB10" s="1113"/>
      <c r="AC10" s="1113"/>
      <c r="AD10" s="1113"/>
      <c r="AE10" s="1114"/>
      <c r="AF10" s="1088">
        <v>322</v>
      </c>
      <c r="AG10" s="1089"/>
      <c r="AH10" s="1089"/>
      <c r="AI10" s="1089"/>
      <c r="AJ10" s="1090"/>
      <c r="AK10" s="1155" t="s">
        <v>576</v>
      </c>
      <c r="AL10" s="1156"/>
      <c r="AM10" s="1156"/>
      <c r="AN10" s="1156"/>
      <c r="AO10" s="1156"/>
      <c r="AP10" s="1156" t="s">
        <v>576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574</v>
      </c>
      <c r="BT10" s="1084"/>
      <c r="BU10" s="1084"/>
      <c r="BV10" s="1084"/>
      <c r="BW10" s="1084"/>
      <c r="BX10" s="1084"/>
      <c r="BY10" s="1084"/>
      <c r="BZ10" s="1084"/>
      <c r="CA10" s="1084"/>
      <c r="CB10" s="1084"/>
      <c r="CC10" s="1084"/>
      <c r="CD10" s="1084"/>
      <c r="CE10" s="1084"/>
      <c r="CF10" s="1084"/>
      <c r="CG10" s="1085"/>
      <c r="CH10" s="1058">
        <v>142</v>
      </c>
      <c r="CI10" s="1059"/>
      <c r="CJ10" s="1059"/>
      <c r="CK10" s="1059"/>
      <c r="CL10" s="1060"/>
      <c r="CM10" s="1058">
        <v>-2523</v>
      </c>
      <c r="CN10" s="1059"/>
      <c r="CO10" s="1059"/>
      <c r="CP10" s="1059"/>
      <c r="CQ10" s="1060"/>
      <c r="CR10" s="1058">
        <v>40</v>
      </c>
      <c r="CS10" s="1059"/>
      <c r="CT10" s="1059"/>
      <c r="CU10" s="1059"/>
      <c r="CV10" s="1060"/>
      <c r="CW10" s="1058" t="s">
        <v>590</v>
      </c>
      <c r="CX10" s="1059"/>
      <c r="CY10" s="1059"/>
      <c r="CZ10" s="1059"/>
      <c r="DA10" s="1060"/>
      <c r="DB10" s="1058">
        <v>2659</v>
      </c>
      <c r="DC10" s="1059"/>
      <c r="DD10" s="1059"/>
      <c r="DE10" s="1059"/>
      <c r="DF10" s="1060"/>
      <c r="DG10" s="1058" t="s">
        <v>584</v>
      </c>
      <c r="DH10" s="1059"/>
      <c r="DI10" s="1059"/>
      <c r="DJ10" s="1059"/>
      <c r="DK10" s="1060"/>
      <c r="DL10" s="1058" t="s">
        <v>584</v>
      </c>
      <c r="DM10" s="1059"/>
      <c r="DN10" s="1059"/>
      <c r="DO10" s="1059"/>
      <c r="DP10" s="1060"/>
      <c r="DQ10" s="1058" t="s">
        <v>584</v>
      </c>
      <c r="DR10" s="1059"/>
      <c r="DS10" s="1059"/>
      <c r="DT10" s="1059"/>
      <c r="DU10" s="1060"/>
      <c r="DV10" s="1061"/>
      <c r="DW10" s="1062"/>
      <c r="DX10" s="1062"/>
      <c r="DY10" s="1062"/>
      <c r="DZ10" s="1063"/>
      <c r="EA10" s="234"/>
    </row>
    <row r="11" spans="1:131" s="235" customFormat="1" ht="26.25" customHeight="1" x14ac:dyDescent="0.15">
      <c r="A11" s="241">
        <v>5</v>
      </c>
      <c r="B11" s="1106" t="s">
        <v>380</v>
      </c>
      <c r="C11" s="1107"/>
      <c r="D11" s="1107"/>
      <c r="E11" s="1107"/>
      <c r="F11" s="1107"/>
      <c r="G11" s="1107"/>
      <c r="H11" s="1107"/>
      <c r="I11" s="1107"/>
      <c r="J11" s="1107"/>
      <c r="K11" s="1107"/>
      <c r="L11" s="1107"/>
      <c r="M11" s="1107"/>
      <c r="N11" s="1107"/>
      <c r="O11" s="1107"/>
      <c r="P11" s="1108"/>
      <c r="Q11" s="1112">
        <v>158</v>
      </c>
      <c r="R11" s="1113"/>
      <c r="S11" s="1113"/>
      <c r="T11" s="1113"/>
      <c r="U11" s="1113"/>
      <c r="V11" s="1113">
        <v>55</v>
      </c>
      <c r="W11" s="1113"/>
      <c r="X11" s="1113"/>
      <c r="Y11" s="1113"/>
      <c r="Z11" s="1113"/>
      <c r="AA11" s="1113">
        <v>103</v>
      </c>
      <c r="AB11" s="1113"/>
      <c r="AC11" s="1113"/>
      <c r="AD11" s="1113"/>
      <c r="AE11" s="1114"/>
      <c r="AF11" s="1088">
        <v>103</v>
      </c>
      <c r="AG11" s="1089"/>
      <c r="AH11" s="1089"/>
      <c r="AI11" s="1089"/>
      <c r="AJ11" s="1090"/>
      <c r="AK11" s="1155" t="s">
        <v>582</v>
      </c>
      <c r="AL11" s="1156"/>
      <c r="AM11" s="1156"/>
      <c r="AN11" s="1156"/>
      <c r="AO11" s="1156"/>
      <c r="AP11" s="1156">
        <v>602</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588</v>
      </c>
      <c r="BT11" s="1084"/>
      <c r="BU11" s="1084"/>
      <c r="BV11" s="1084"/>
      <c r="BW11" s="1084"/>
      <c r="BX11" s="1084"/>
      <c r="BY11" s="1084"/>
      <c r="BZ11" s="1084"/>
      <c r="CA11" s="1084"/>
      <c r="CB11" s="1084"/>
      <c r="CC11" s="1084"/>
      <c r="CD11" s="1084"/>
      <c r="CE11" s="1084"/>
      <c r="CF11" s="1084"/>
      <c r="CG11" s="1085"/>
      <c r="CH11" s="1058">
        <v>6</v>
      </c>
      <c r="CI11" s="1059"/>
      <c r="CJ11" s="1059"/>
      <c r="CK11" s="1059"/>
      <c r="CL11" s="1060"/>
      <c r="CM11" s="1058">
        <v>347</v>
      </c>
      <c r="CN11" s="1059"/>
      <c r="CO11" s="1059"/>
      <c r="CP11" s="1059"/>
      <c r="CQ11" s="1060"/>
      <c r="CR11" s="1058">
        <v>130</v>
      </c>
      <c r="CS11" s="1059"/>
      <c r="CT11" s="1059"/>
      <c r="CU11" s="1059"/>
      <c r="CV11" s="1060"/>
      <c r="CW11" s="1058">
        <v>197</v>
      </c>
      <c r="CX11" s="1059"/>
      <c r="CY11" s="1059"/>
      <c r="CZ11" s="1059"/>
      <c r="DA11" s="1060"/>
      <c r="DB11" s="1058" t="s">
        <v>584</v>
      </c>
      <c r="DC11" s="1059"/>
      <c r="DD11" s="1059"/>
      <c r="DE11" s="1059"/>
      <c r="DF11" s="1060"/>
      <c r="DG11" s="1058" t="s">
        <v>584</v>
      </c>
      <c r="DH11" s="1059"/>
      <c r="DI11" s="1059"/>
      <c r="DJ11" s="1059"/>
      <c r="DK11" s="1060"/>
      <c r="DL11" s="1058" t="s">
        <v>584</v>
      </c>
      <c r="DM11" s="1059"/>
      <c r="DN11" s="1059"/>
      <c r="DO11" s="1059"/>
      <c r="DP11" s="1060"/>
      <c r="DQ11" s="1058" t="s">
        <v>584</v>
      </c>
      <c r="DR11" s="1059"/>
      <c r="DS11" s="1059"/>
      <c r="DT11" s="1059"/>
      <c r="DU11" s="1060"/>
      <c r="DV11" s="1061"/>
      <c r="DW11" s="1062"/>
      <c r="DX11" s="1062"/>
      <c r="DY11" s="1062"/>
      <c r="DZ11" s="1063"/>
      <c r="EA11" s="234"/>
    </row>
    <row r="12" spans="1:131" s="235" customFormat="1" ht="26.25" customHeight="1" x14ac:dyDescent="0.15">
      <c r="A12" s="241">
        <v>6</v>
      </c>
      <c r="B12" s="1106" t="s">
        <v>381</v>
      </c>
      <c r="C12" s="1107"/>
      <c r="D12" s="1107"/>
      <c r="E12" s="1107"/>
      <c r="F12" s="1107"/>
      <c r="G12" s="1107"/>
      <c r="H12" s="1107"/>
      <c r="I12" s="1107"/>
      <c r="J12" s="1107"/>
      <c r="K12" s="1107"/>
      <c r="L12" s="1107"/>
      <c r="M12" s="1107"/>
      <c r="N12" s="1107"/>
      <c r="O12" s="1107"/>
      <c r="P12" s="1108"/>
      <c r="Q12" s="1112">
        <v>1786</v>
      </c>
      <c r="R12" s="1113"/>
      <c r="S12" s="1113"/>
      <c r="T12" s="1113"/>
      <c r="U12" s="1113"/>
      <c r="V12" s="1113">
        <v>1786</v>
      </c>
      <c r="W12" s="1113"/>
      <c r="X12" s="1113"/>
      <c r="Y12" s="1113"/>
      <c r="Z12" s="1113"/>
      <c r="AA12" s="1113" t="s">
        <v>576</v>
      </c>
      <c r="AB12" s="1113"/>
      <c r="AC12" s="1113"/>
      <c r="AD12" s="1113"/>
      <c r="AE12" s="1114"/>
      <c r="AF12" s="1088" t="s">
        <v>382</v>
      </c>
      <c r="AG12" s="1089"/>
      <c r="AH12" s="1089"/>
      <c r="AI12" s="1089"/>
      <c r="AJ12" s="1090"/>
      <c r="AK12" s="1155" t="s">
        <v>576</v>
      </c>
      <c r="AL12" s="1156"/>
      <c r="AM12" s="1156"/>
      <c r="AN12" s="1156"/>
      <c r="AO12" s="1156"/>
      <c r="AP12" s="1156">
        <v>10353</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575</v>
      </c>
      <c r="BT12" s="1084"/>
      <c r="BU12" s="1084"/>
      <c r="BV12" s="1084"/>
      <c r="BW12" s="1084"/>
      <c r="BX12" s="1084"/>
      <c r="BY12" s="1084"/>
      <c r="BZ12" s="1084"/>
      <c r="CA12" s="1084"/>
      <c r="CB12" s="1084"/>
      <c r="CC12" s="1084"/>
      <c r="CD12" s="1084"/>
      <c r="CE12" s="1084"/>
      <c r="CF12" s="1084"/>
      <c r="CG12" s="1085"/>
      <c r="CH12" s="1058">
        <v>-748</v>
      </c>
      <c r="CI12" s="1059"/>
      <c r="CJ12" s="1059"/>
      <c r="CK12" s="1059"/>
      <c r="CL12" s="1060"/>
      <c r="CM12" s="1058">
        <v>713</v>
      </c>
      <c r="CN12" s="1059"/>
      <c r="CO12" s="1059"/>
      <c r="CP12" s="1059"/>
      <c r="CQ12" s="1060"/>
      <c r="CR12" s="1058">
        <v>750</v>
      </c>
      <c r="CS12" s="1059"/>
      <c r="CT12" s="1059"/>
      <c r="CU12" s="1059"/>
      <c r="CV12" s="1060"/>
      <c r="CW12" s="1058">
        <v>7</v>
      </c>
      <c r="CX12" s="1059"/>
      <c r="CY12" s="1059"/>
      <c r="CZ12" s="1059"/>
      <c r="DA12" s="1060"/>
      <c r="DB12" s="1058">
        <v>10353</v>
      </c>
      <c r="DC12" s="1059"/>
      <c r="DD12" s="1059"/>
      <c r="DE12" s="1059"/>
      <c r="DF12" s="1060"/>
      <c r="DG12" s="1058" t="s">
        <v>584</v>
      </c>
      <c r="DH12" s="1059"/>
      <c r="DI12" s="1059"/>
      <c r="DJ12" s="1059"/>
      <c r="DK12" s="1060"/>
      <c r="DL12" s="1058" t="s">
        <v>584</v>
      </c>
      <c r="DM12" s="1059"/>
      <c r="DN12" s="1059"/>
      <c r="DO12" s="1059"/>
      <c r="DP12" s="1060"/>
      <c r="DQ12" s="1058">
        <v>810</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589</v>
      </c>
      <c r="BT13" s="1084"/>
      <c r="BU13" s="1084"/>
      <c r="BV13" s="1084"/>
      <c r="BW13" s="1084"/>
      <c r="BX13" s="1084"/>
      <c r="BY13" s="1084"/>
      <c r="BZ13" s="1084"/>
      <c r="CA13" s="1084"/>
      <c r="CB13" s="1084"/>
      <c r="CC13" s="1084"/>
      <c r="CD13" s="1084"/>
      <c r="CE13" s="1084"/>
      <c r="CF13" s="1084"/>
      <c r="CG13" s="1085"/>
      <c r="CH13" s="1058">
        <v>-638</v>
      </c>
      <c r="CI13" s="1059"/>
      <c r="CJ13" s="1059"/>
      <c r="CK13" s="1059"/>
      <c r="CL13" s="1060"/>
      <c r="CM13" s="1058">
        <v>13000</v>
      </c>
      <c r="CN13" s="1059"/>
      <c r="CO13" s="1059"/>
      <c r="CP13" s="1059"/>
      <c r="CQ13" s="1060"/>
      <c r="CR13" s="1058">
        <v>2010</v>
      </c>
      <c r="CS13" s="1059"/>
      <c r="CT13" s="1059"/>
      <c r="CU13" s="1059"/>
      <c r="CV13" s="1060"/>
      <c r="CW13" s="1058">
        <v>164</v>
      </c>
      <c r="CX13" s="1059"/>
      <c r="CY13" s="1059"/>
      <c r="CZ13" s="1059"/>
      <c r="DA13" s="1060"/>
      <c r="DB13" s="1058">
        <v>5170</v>
      </c>
      <c r="DC13" s="1059"/>
      <c r="DD13" s="1059"/>
      <c r="DE13" s="1059"/>
      <c r="DF13" s="1060"/>
      <c r="DG13" s="1058" t="s">
        <v>584</v>
      </c>
      <c r="DH13" s="1059"/>
      <c r="DI13" s="1059"/>
      <c r="DJ13" s="1059"/>
      <c r="DK13" s="1060"/>
      <c r="DL13" s="1058" t="s">
        <v>584</v>
      </c>
      <c r="DM13" s="1059"/>
      <c r="DN13" s="1059"/>
      <c r="DO13" s="1059"/>
      <c r="DP13" s="1060"/>
      <c r="DQ13" s="1058" t="s">
        <v>584</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f>Q7+Q8+Q9+Q10+Q11+Q12</f>
        <v>205350</v>
      </c>
      <c r="R23" s="1138"/>
      <c r="S23" s="1138"/>
      <c r="T23" s="1138"/>
      <c r="U23" s="1138"/>
      <c r="V23" s="1138">
        <f>V7+V8+V9+V10+V11+V12</f>
        <v>203201</v>
      </c>
      <c r="W23" s="1138"/>
      <c r="X23" s="1138"/>
      <c r="Y23" s="1138"/>
      <c r="Z23" s="1138"/>
      <c r="AA23" s="1138">
        <f>AA7+AA8+AA9+AA10+AA11</f>
        <v>2149</v>
      </c>
      <c r="AB23" s="1138"/>
      <c r="AC23" s="1138"/>
      <c r="AD23" s="1138"/>
      <c r="AE23" s="1139"/>
      <c r="AF23" s="1140">
        <v>2005</v>
      </c>
      <c r="AG23" s="1138"/>
      <c r="AH23" s="1138"/>
      <c r="AI23" s="1138"/>
      <c r="AJ23" s="1141"/>
      <c r="AK23" s="1142"/>
      <c r="AL23" s="1143"/>
      <c r="AM23" s="1143"/>
      <c r="AN23" s="1143"/>
      <c r="AO23" s="1143"/>
      <c r="AP23" s="1138">
        <f>AP7+AP9+AP11+AP12</f>
        <v>201473</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69479</v>
      </c>
      <c r="R28" s="1123"/>
      <c r="S28" s="1123"/>
      <c r="T28" s="1123"/>
      <c r="U28" s="1123"/>
      <c r="V28" s="1123">
        <v>67641</v>
      </c>
      <c r="W28" s="1123"/>
      <c r="X28" s="1123"/>
      <c r="Y28" s="1123"/>
      <c r="Z28" s="1123"/>
      <c r="AA28" s="1123">
        <v>1838</v>
      </c>
      <c r="AB28" s="1123"/>
      <c r="AC28" s="1123"/>
      <c r="AD28" s="1123"/>
      <c r="AE28" s="1124"/>
      <c r="AF28" s="1125">
        <v>1838</v>
      </c>
      <c r="AG28" s="1123"/>
      <c r="AH28" s="1123"/>
      <c r="AI28" s="1123"/>
      <c r="AJ28" s="1126"/>
      <c r="AK28" s="1127">
        <v>6133</v>
      </c>
      <c r="AL28" s="1115"/>
      <c r="AM28" s="1115"/>
      <c r="AN28" s="1115"/>
      <c r="AO28" s="1115"/>
      <c r="AP28" s="1115" t="s">
        <v>576</v>
      </c>
      <c r="AQ28" s="1115"/>
      <c r="AR28" s="1115"/>
      <c r="AS28" s="1115"/>
      <c r="AT28" s="1115"/>
      <c r="AU28" s="1115" t="s">
        <v>576</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43483</v>
      </c>
      <c r="R29" s="1113"/>
      <c r="S29" s="1113"/>
      <c r="T29" s="1113"/>
      <c r="U29" s="1113"/>
      <c r="V29" s="1113">
        <v>42948</v>
      </c>
      <c r="W29" s="1113"/>
      <c r="X29" s="1113"/>
      <c r="Y29" s="1113"/>
      <c r="Z29" s="1113"/>
      <c r="AA29" s="1113">
        <v>535</v>
      </c>
      <c r="AB29" s="1113"/>
      <c r="AC29" s="1113"/>
      <c r="AD29" s="1113"/>
      <c r="AE29" s="1114"/>
      <c r="AF29" s="1088">
        <v>535</v>
      </c>
      <c r="AG29" s="1089"/>
      <c r="AH29" s="1089"/>
      <c r="AI29" s="1089"/>
      <c r="AJ29" s="1090"/>
      <c r="AK29" s="1049">
        <v>6388</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11321</v>
      </c>
      <c r="R30" s="1113"/>
      <c r="S30" s="1113"/>
      <c r="T30" s="1113"/>
      <c r="U30" s="1113"/>
      <c r="V30" s="1113">
        <v>11070</v>
      </c>
      <c r="W30" s="1113"/>
      <c r="X30" s="1113"/>
      <c r="Y30" s="1113"/>
      <c r="Z30" s="1113"/>
      <c r="AA30" s="1113">
        <v>251</v>
      </c>
      <c r="AB30" s="1113"/>
      <c r="AC30" s="1113"/>
      <c r="AD30" s="1113"/>
      <c r="AE30" s="1114"/>
      <c r="AF30" s="1088">
        <v>251</v>
      </c>
      <c r="AG30" s="1089"/>
      <c r="AH30" s="1089"/>
      <c r="AI30" s="1089"/>
      <c r="AJ30" s="1090"/>
      <c r="AK30" s="1049">
        <v>6230</v>
      </c>
      <c r="AL30" s="1040"/>
      <c r="AM30" s="1040"/>
      <c r="AN30" s="1040"/>
      <c r="AO30" s="1040"/>
      <c r="AP30" s="1040" t="s">
        <v>576</v>
      </c>
      <c r="AQ30" s="1040"/>
      <c r="AR30" s="1040"/>
      <c r="AS30" s="1040"/>
      <c r="AT30" s="1040"/>
      <c r="AU30" s="1040" t="s">
        <v>576</v>
      </c>
      <c r="AV30" s="1040"/>
      <c r="AW30" s="1040"/>
      <c r="AX30" s="1040"/>
      <c r="AY30" s="1040"/>
      <c r="AZ30" s="1111" t="s">
        <v>576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219</v>
      </c>
      <c r="R31" s="1113"/>
      <c r="S31" s="1113"/>
      <c r="T31" s="1113"/>
      <c r="U31" s="1113"/>
      <c r="V31" s="1113">
        <v>20</v>
      </c>
      <c r="W31" s="1113"/>
      <c r="X31" s="1113"/>
      <c r="Y31" s="1113"/>
      <c r="Z31" s="1113"/>
      <c r="AA31" s="1113">
        <v>199</v>
      </c>
      <c r="AB31" s="1113"/>
      <c r="AC31" s="1113"/>
      <c r="AD31" s="1113"/>
      <c r="AE31" s="1114"/>
      <c r="AF31" s="1088">
        <v>199</v>
      </c>
      <c r="AG31" s="1089"/>
      <c r="AH31" s="1089"/>
      <c r="AI31" s="1089"/>
      <c r="AJ31" s="1090"/>
      <c r="AK31" s="1049" t="s">
        <v>576</v>
      </c>
      <c r="AL31" s="1040"/>
      <c r="AM31" s="1040"/>
      <c r="AN31" s="1040"/>
      <c r="AO31" s="1040"/>
      <c r="AP31" s="1040" t="s">
        <v>576</v>
      </c>
      <c r="AQ31" s="1040"/>
      <c r="AR31" s="1040"/>
      <c r="AS31" s="1040"/>
      <c r="AT31" s="1040"/>
      <c r="AU31" s="1040" t="s">
        <v>576</v>
      </c>
      <c r="AV31" s="1040"/>
      <c r="AW31" s="1040"/>
      <c r="AX31" s="1040"/>
      <c r="AY31" s="1040"/>
      <c r="AZ31" s="1111" t="s">
        <v>576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9442</v>
      </c>
      <c r="R32" s="1113"/>
      <c r="S32" s="1113"/>
      <c r="T32" s="1113"/>
      <c r="U32" s="1113"/>
      <c r="V32" s="1113">
        <v>9105</v>
      </c>
      <c r="W32" s="1113"/>
      <c r="X32" s="1113"/>
      <c r="Y32" s="1113"/>
      <c r="Z32" s="1113"/>
      <c r="AA32" s="1113">
        <v>338</v>
      </c>
      <c r="AB32" s="1113"/>
      <c r="AC32" s="1113"/>
      <c r="AD32" s="1113"/>
      <c r="AE32" s="1114"/>
      <c r="AF32" s="1088">
        <v>5216</v>
      </c>
      <c r="AG32" s="1089"/>
      <c r="AH32" s="1089"/>
      <c r="AI32" s="1089"/>
      <c r="AJ32" s="1090"/>
      <c r="AK32" s="1049">
        <v>67</v>
      </c>
      <c r="AL32" s="1040"/>
      <c r="AM32" s="1040"/>
      <c r="AN32" s="1040"/>
      <c r="AO32" s="1040"/>
      <c r="AP32" s="1040">
        <v>16874</v>
      </c>
      <c r="AQ32" s="1040"/>
      <c r="AR32" s="1040"/>
      <c r="AS32" s="1040"/>
      <c r="AT32" s="1040"/>
      <c r="AU32" s="1040">
        <v>67</v>
      </c>
      <c r="AV32" s="1040"/>
      <c r="AW32" s="1040"/>
      <c r="AX32" s="1040"/>
      <c r="AY32" s="1040"/>
      <c r="AZ32" s="1111" t="s">
        <v>576</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17055</v>
      </c>
      <c r="R33" s="1113"/>
      <c r="S33" s="1113"/>
      <c r="T33" s="1113"/>
      <c r="U33" s="1113"/>
      <c r="V33" s="1113">
        <v>16363</v>
      </c>
      <c r="W33" s="1113"/>
      <c r="X33" s="1113"/>
      <c r="Y33" s="1113"/>
      <c r="Z33" s="1113"/>
      <c r="AA33" s="1113">
        <v>692</v>
      </c>
      <c r="AB33" s="1113"/>
      <c r="AC33" s="1113"/>
      <c r="AD33" s="1113"/>
      <c r="AE33" s="1114"/>
      <c r="AF33" s="1088">
        <v>5730</v>
      </c>
      <c r="AG33" s="1089"/>
      <c r="AH33" s="1089"/>
      <c r="AI33" s="1089"/>
      <c r="AJ33" s="1090"/>
      <c r="AK33" s="1049">
        <v>9539</v>
      </c>
      <c r="AL33" s="1040"/>
      <c r="AM33" s="1040"/>
      <c r="AN33" s="1040"/>
      <c r="AO33" s="1040"/>
      <c r="AP33" s="1040">
        <v>148334</v>
      </c>
      <c r="AQ33" s="1040"/>
      <c r="AR33" s="1040"/>
      <c r="AS33" s="1040"/>
      <c r="AT33" s="1040"/>
      <c r="AU33" s="1040">
        <v>101312</v>
      </c>
      <c r="AV33" s="1040"/>
      <c r="AW33" s="1040"/>
      <c r="AX33" s="1040"/>
      <c r="AY33" s="1040"/>
      <c r="AZ33" s="1111" t="s">
        <v>576</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13769</v>
      </c>
      <c r="AG63" s="1028"/>
      <c r="AH63" s="1028"/>
      <c r="AI63" s="1028"/>
      <c r="AJ63" s="1099"/>
      <c r="AK63" s="1100"/>
      <c r="AL63" s="1032"/>
      <c r="AM63" s="1032"/>
      <c r="AN63" s="1032"/>
      <c r="AO63" s="1032"/>
      <c r="AP63" s="1028">
        <f>AP32+AP33</f>
        <v>165208</v>
      </c>
      <c r="AQ63" s="1028"/>
      <c r="AR63" s="1028"/>
      <c r="AS63" s="1028"/>
      <c r="AT63" s="1028"/>
      <c r="AU63" s="1028">
        <f>AU32+AU33</f>
        <v>101379</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408</v>
      </c>
      <c r="W66" s="1071"/>
      <c r="X66" s="1071"/>
      <c r="Y66" s="1071"/>
      <c r="Z66" s="1072"/>
      <c r="AA66" s="1070" t="s">
        <v>409</v>
      </c>
      <c r="AB66" s="1071"/>
      <c r="AC66" s="1071"/>
      <c r="AD66" s="1071"/>
      <c r="AE66" s="1072"/>
      <c r="AF66" s="1076" t="s">
        <v>392</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565</v>
      </c>
      <c r="C68" s="1055"/>
      <c r="D68" s="1055"/>
      <c r="E68" s="1055"/>
      <c r="F68" s="1055"/>
      <c r="G68" s="1055"/>
      <c r="H68" s="1055"/>
      <c r="I68" s="1055"/>
      <c r="J68" s="1055"/>
      <c r="K68" s="1055"/>
      <c r="L68" s="1055"/>
      <c r="M68" s="1055"/>
      <c r="N68" s="1055"/>
      <c r="O68" s="1055"/>
      <c r="P68" s="1056"/>
      <c r="Q68" s="1057">
        <v>3951</v>
      </c>
      <c r="R68" s="1051"/>
      <c r="S68" s="1051"/>
      <c r="T68" s="1051"/>
      <c r="U68" s="1051"/>
      <c r="V68" s="1051">
        <v>3704</v>
      </c>
      <c r="W68" s="1051"/>
      <c r="X68" s="1051"/>
      <c r="Y68" s="1051"/>
      <c r="Z68" s="1051"/>
      <c r="AA68" s="1051">
        <v>247</v>
      </c>
      <c r="AB68" s="1051"/>
      <c r="AC68" s="1051"/>
      <c r="AD68" s="1051"/>
      <c r="AE68" s="1051"/>
      <c r="AF68" s="1051">
        <v>247</v>
      </c>
      <c r="AG68" s="1051"/>
      <c r="AH68" s="1051"/>
      <c r="AI68" s="1051"/>
      <c r="AJ68" s="1051"/>
      <c r="AK68" s="1051" t="s">
        <v>576</v>
      </c>
      <c r="AL68" s="1051"/>
      <c r="AM68" s="1051"/>
      <c r="AN68" s="1051"/>
      <c r="AO68" s="1051"/>
      <c r="AP68" s="1051">
        <v>9523</v>
      </c>
      <c r="AQ68" s="1051"/>
      <c r="AR68" s="1051"/>
      <c r="AS68" s="1051"/>
      <c r="AT68" s="1051"/>
      <c r="AU68" s="1051">
        <v>7361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566</v>
      </c>
      <c r="C69" s="1044"/>
      <c r="D69" s="1044"/>
      <c r="E69" s="1044"/>
      <c r="F69" s="1044"/>
      <c r="G69" s="1044"/>
      <c r="H69" s="1044"/>
      <c r="I69" s="1044"/>
      <c r="J69" s="1044"/>
      <c r="K69" s="1044"/>
      <c r="L69" s="1044"/>
      <c r="M69" s="1044"/>
      <c r="N69" s="1044"/>
      <c r="O69" s="1044"/>
      <c r="P69" s="1045"/>
      <c r="Q69" s="1046">
        <v>55</v>
      </c>
      <c r="R69" s="1040"/>
      <c r="S69" s="1040"/>
      <c r="T69" s="1040"/>
      <c r="U69" s="1040"/>
      <c r="V69" s="1040">
        <v>52</v>
      </c>
      <c r="W69" s="1040"/>
      <c r="X69" s="1040"/>
      <c r="Y69" s="1040"/>
      <c r="Z69" s="1040"/>
      <c r="AA69" s="1040">
        <v>4</v>
      </c>
      <c r="AB69" s="1040"/>
      <c r="AC69" s="1040"/>
      <c r="AD69" s="1040"/>
      <c r="AE69" s="1040"/>
      <c r="AF69" s="1040">
        <v>4</v>
      </c>
      <c r="AG69" s="1040"/>
      <c r="AH69" s="1040"/>
      <c r="AI69" s="1040"/>
      <c r="AJ69" s="1040"/>
      <c r="AK69" s="1040" t="s">
        <v>576</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567</v>
      </c>
      <c r="C70" s="1044"/>
      <c r="D70" s="1044"/>
      <c r="E70" s="1044"/>
      <c r="F70" s="1044"/>
      <c r="G70" s="1044"/>
      <c r="H70" s="1044"/>
      <c r="I70" s="1044"/>
      <c r="J70" s="1044"/>
      <c r="K70" s="1044"/>
      <c r="L70" s="1044"/>
      <c r="M70" s="1044"/>
      <c r="N70" s="1044"/>
      <c r="O70" s="1044"/>
      <c r="P70" s="1045"/>
      <c r="Q70" s="1046">
        <v>275</v>
      </c>
      <c r="R70" s="1040"/>
      <c r="S70" s="1040"/>
      <c r="T70" s="1040"/>
      <c r="U70" s="1040"/>
      <c r="V70" s="1040">
        <v>272</v>
      </c>
      <c r="W70" s="1040"/>
      <c r="X70" s="1040"/>
      <c r="Y70" s="1040"/>
      <c r="Z70" s="1040"/>
      <c r="AA70" s="1040">
        <v>3</v>
      </c>
      <c r="AB70" s="1040"/>
      <c r="AC70" s="1040"/>
      <c r="AD70" s="1040"/>
      <c r="AE70" s="1040"/>
      <c r="AF70" s="1040">
        <v>3</v>
      </c>
      <c r="AG70" s="1040"/>
      <c r="AH70" s="1040"/>
      <c r="AI70" s="1040"/>
      <c r="AJ70" s="1040"/>
      <c r="AK70" s="1040">
        <v>99</v>
      </c>
      <c r="AL70" s="1040"/>
      <c r="AM70" s="1040"/>
      <c r="AN70" s="1040"/>
      <c r="AO70" s="1040"/>
      <c r="AP70" s="1040" t="s">
        <v>576</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568</v>
      </c>
      <c r="C71" s="1044"/>
      <c r="D71" s="1044"/>
      <c r="E71" s="1044"/>
      <c r="F71" s="1044"/>
      <c r="G71" s="1044"/>
      <c r="H71" s="1044"/>
      <c r="I71" s="1044"/>
      <c r="J71" s="1044"/>
      <c r="K71" s="1044"/>
      <c r="L71" s="1044"/>
      <c r="M71" s="1044"/>
      <c r="N71" s="1044"/>
      <c r="O71" s="1044"/>
      <c r="P71" s="1045"/>
      <c r="Q71" s="1046">
        <v>93</v>
      </c>
      <c r="R71" s="1040"/>
      <c r="S71" s="1040"/>
      <c r="T71" s="1040"/>
      <c r="U71" s="1040"/>
      <c r="V71" s="1040">
        <v>90</v>
      </c>
      <c r="W71" s="1040"/>
      <c r="X71" s="1040"/>
      <c r="Y71" s="1040"/>
      <c r="Z71" s="1040"/>
      <c r="AA71" s="1040">
        <v>3</v>
      </c>
      <c r="AB71" s="1040"/>
      <c r="AC71" s="1040"/>
      <c r="AD71" s="1040"/>
      <c r="AE71" s="1040"/>
      <c r="AF71" s="1040">
        <v>3</v>
      </c>
      <c r="AG71" s="1040"/>
      <c r="AH71" s="1040"/>
      <c r="AI71" s="1040"/>
      <c r="AJ71" s="1040"/>
      <c r="AK71" s="1040" t="s">
        <v>576</v>
      </c>
      <c r="AL71" s="1040"/>
      <c r="AM71" s="1040"/>
      <c r="AN71" s="1040"/>
      <c r="AO71" s="1040"/>
      <c r="AP71" s="1040" t="s">
        <v>576</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569</v>
      </c>
      <c r="C72" s="1044"/>
      <c r="D72" s="1044"/>
      <c r="E72" s="1044"/>
      <c r="F72" s="1044"/>
      <c r="G72" s="1044"/>
      <c r="H72" s="1044"/>
      <c r="I72" s="1044"/>
      <c r="J72" s="1044"/>
      <c r="K72" s="1044"/>
      <c r="L72" s="1044"/>
      <c r="M72" s="1044"/>
      <c r="N72" s="1044"/>
      <c r="O72" s="1044"/>
      <c r="P72" s="1045"/>
      <c r="Q72" s="1046">
        <v>197</v>
      </c>
      <c r="R72" s="1040"/>
      <c r="S72" s="1040"/>
      <c r="T72" s="1040"/>
      <c r="U72" s="1040"/>
      <c r="V72" s="1040">
        <v>168</v>
      </c>
      <c r="W72" s="1040"/>
      <c r="X72" s="1040"/>
      <c r="Y72" s="1040"/>
      <c r="Z72" s="1040"/>
      <c r="AA72" s="1040">
        <v>29</v>
      </c>
      <c r="AB72" s="1040"/>
      <c r="AC72" s="1040"/>
      <c r="AD72" s="1040"/>
      <c r="AE72" s="1040"/>
      <c r="AF72" s="1040">
        <v>29</v>
      </c>
      <c r="AG72" s="1040"/>
      <c r="AH72" s="1040"/>
      <c r="AI72" s="1040"/>
      <c r="AJ72" s="1040"/>
      <c r="AK72" s="1040" t="s">
        <v>576</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570</v>
      </c>
      <c r="C73" s="1044"/>
      <c r="D73" s="1044"/>
      <c r="E73" s="1044"/>
      <c r="F73" s="1044"/>
      <c r="G73" s="1044"/>
      <c r="H73" s="1044"/>
      <c r="I73" s="1044"/>
      <c r="J73" s="1044"/>
      <c r="K73" s="1044"/>
      <c r="L73" s="1044"/>
      <c r="M73" s="1044"/>
      <c r="N73" s="1044"/>
      <c r="O73" s="1044"/>
      <c r="P73" s="1045"/>
      <c r="Q73" s="1046">
        <v>1132716</v>
      </c>
      <c r="R73" s="1040"/>
      <c r="S73" s="1040"/>
      <c r="T73" s="1040"/>
      <c r="U73" s="1040"/>
      <c r="V73" s="1040">
        <v>1106468</v>
      </c>
      <c r="W73" s="1040"/>
      <c r="X73" s="1040"/>
      <c r="Y73" s="1040"/>
      <c r="Z73" s="1040"/>
      <c r="AA73" s="1040">
        <v>26248</v>
      </c>
      <c r="AB73" s="1040"/>
      <c r="AC73" s="1040"/>
      <c r="AD73" s="1040"/>
      <c r="AE73" s="1040"/>
      <c r="AF73" s="1040">
        <v>26248</v>
      </c>
      <c r="AG73" s="1040"/>
      <c r="AH73" s="1040"/>
      <c r="AI73" s="1040"/>
      <c r="AJ73" s="1040"/>
      <c r="AK73" s="1040">
        <v>8638</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571</v>
      </c>
      <c r="C74" s="1044"/>
      <c r="D74" s="1044"/>
      <c r="E74" s="1044"/>
      <c r="F74" s="1044"/>
      <c r="G74" s="1044"/>
      <c r="H74" s="1044"/>
      <c r="I74" s="1044"/>
      <c r="J74" s="1044"/>
      <c r="K74" s="1044"/>
      <c r="L74" s="1044"/>
      <c r="M74" s="1044"/>
      <c r="N74" s="1044"/>
      <c r="O74" s="1044"/>
      <c r="P74" s="1045"/>
      <c r="Q74" s="1046">
        <v>41771</v>
      </c>
      <c r="R74" s="1040"/>
      <c r="S74" s="1040"/>
      <c r="T74" s="1040"/>
      <c r="U74" s="1040"/>
      <c r="V74" s="1040">
        <v>34833</v>
      </c>
      <c r="W74" s="1040"/>
      <c r="X74" s="1040"/>
      <c r="Y74" s="1040"/>
      <c r="Z74" s="1040"/>
      <c r="AA74" s="1040">
        <v>6938</v>
      </c>
      <c r="AB74" s="1040"/>
      <c r="AC74" s="1040"/>
      <c r="AD74" s="1040"/>
      <c r="AE74" s="1040"/>
      <c r="AF74" s="1040">
        <v>18441</v>
      </c>
      <c r="AG74" s="1040"/>
      <c r="AH74" s="1040"/>
      <c r="AI74" s="1040"/>
      <c r="AJ74" s="1040"/>
      <c r="AK74" s="1040" t="s">
        <v>576</v>
      </c>
      <c r="AL74" s="1040"/>
      <c r="AM74" s="1040"/>
      <c r="AN74" s="1040"/>
      <c r="AO74" s="1040"/>
      <c r="AP74" s="1040">
        <v>130769</v>
      </c>
      <c r="AQ74" s="1040"/>
      <c r="AR74" s="1040"/>
      <c r="AS74" s="1040"/>
      <c r="AT74" s="1040"/>
      <c r="AU74" s="1040" t="s">
        <v>576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572</v>
      </c>
      <c r="C75" s="1044"/>
      <c r="D75" s="1044"/>
      <c r="E75" s="1044"/>
      <c r="F75" s="1044"/>
      <c r="G75" s="1044"/>
      <c r="H75" s="1044"/>
      <c r="I75" s="1044"/>
      <c r="J75" s="1044"/>
      <c r="K75" s="1044"/>
      <c r="L75" s="1044"/>
      <c r="M75" s="1044"/>
      <c r="N75" s="1044"/>
      <c r="O75" s="1044"/>
      <c r="P75" s="1045"/>
      <c r="Q75" s="1047">
        <v>7819</v>
      </c>
      <c r="R75" s="1048"/>
      <c r="S75" s="1048"/>
      <c r="T75" s="1048"/>
      <c r="U75" s="1049"/>
      <c r="V75" s="1050">
        <v>5819</v>
      </c>
      <c r="W75" s="1048"/>
      <c r="X75" s="1048"/>
      <c r="Y75" s="1048"/>
      <c r="Z75" s="1049"/>
      <c r="AA75" s="1050">
        <v>1999</v>
      </c>
      <c r="AB75" s="1048"/>
      <c r="AC75" s="1048"/>
      <c r="AD75" s="1048"/>
      <c r="AE75" s="1049"/>
      <c r="AF75" s="1050">
        <v>18181</v>
      </c>
      <c r="AG75" s="1048"/>
      <c r="AH75" s="1048"/>
      <c r="AI75" s="1048"/>
      <c r="AJ75" s="1049"/>
      <c r="AK75" s="1050" t="s">
        <v>576</v>
      </c>
      <c r="AL75" s="1048"/>
      <c r="AM75" s="1048"/>
      <c r="AN75" s="1048"/>
      <c r="AO75" s="1049"/>
      <c r="AP75" s="1050">
        <v>16138</v>
      </c>
      <c r="AQ75" s="1048"/>
      <c r="AR75" s="1048"/>
      <c r="AS75" s="1048"/>
      <c r="AT75" s="1049"/>
      <c r="AU75" s="1050" t="s">
        <v>576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585</v>
      </c>
      <c r="C76" s="1044"/>
      <c r="D76" s="1044"/>
      <c r="E76" s="1044"/>
      <c r="F76" s="1044"/>
      <c r="G76" s="1044"/>
      <c r="H76" s="1044"/>
      <c r="I76" s="1044"/>
      <c r="J76" s="1044"/>
      <c r="K76" s="1044"/>
      <c r="L76" s="1044"/>
      <c r="M76" s="1044"/>
      <c r="N76" s="1044"/>
      <c r="O76" s="1044"/>
      <c r="P76" s="1045"/>
      <c r="Q76" s="1047">
        <v>61396</v>
      </c>
      <c r="R76" s="1048"/>
      <c r="S76" s="1048"/>
      <c r="T76" s="1048"/>
      <c r="U76" s="1049"/>
      <c r="V76" s="1050">
        <v>51423</v>
      </c>
      <c r="W76" s="1048"/>
      <c r="X76" s="1048"/>
      <c r="Y76" s="1048"/>
      <c r="Z76" s="1049"/>
      <c r="AA76" s="1050">
        <v>9973</v>
      </c>
      <c r="AB76" s="1048"/>
      <c r="AC76" s="1048"/>
      <c r="AD76" s="1048"/>
      <c r="AE76" s="1049"/>
      <c r="AF76" s="1050">
        <v>9973</v>
      </c>
      <c r="AG76" s="1048"/>
      <c r="AH76" s="1048"/>
      <c r="AI76" s="1048"/>
      <c r="AJ76" s="1049"/>
      <c r="AK76" s="1050" t="s">
        <v>583</v>
      </c>
      <c r="AL76" s="1048"/>
      <c r="AM76" s="1048"/>
      <c r="AN76" s="1048"/>
      <c r="AO76" s="1049"/>
      <c r="AP76" s="1050" t="s">
        <v>583</v>
      </c>
      <c r="AQ76" s="1048"/>
      <c r="AR76" s="1048"/>
      <c r="AS76" s="1048"/>
      <c r="AT76" s="1049"/>
      <c r="AU76" s="1050" t="s">
        <v>583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AF68+AF69+AF70+AF71+AF72+AF73+AF74+AF75+AF76</f>
        <v>73129</v>
      </c>
      <c r="AG88" s="1028"/>
      <c r="AH88" s="1028"/>
      <c r="AI88" s="1028"/>
      <c r="AJ88" s="1028"/>
      <c r="AK88" s="1032"/>
      <c r="AL88" s="1032"/>
      <c r="AM88" s="1032"/>
      <c r="AN88" s="1032"/>
      <c r="AO88" s="1032"/>
      <c r="AP88" s="1028">
        <f>AP68+AP74+AP75</f>
        <v>156430</v>
      </c>
      <c r="AQ88" s="1028"/>
      <c r="AR88" s="1028"/>
      <c r="AS88" s="1028"/>
      <c r="AT88" s="1028"/>
      <c r="AU88" s="1028">
        <f>AU68</f>
        <v>7361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CR7+CR9+CR10+CR12+CR13+CR14+CR15</f>
        <v>2901</v>
      </c>
      <c r="CS102" s="1020"/>
      <c r="CT102" s="1020"/>
      <c r="CU102" s="1020"/>
      <c r="CV102" s="1021"/>
      <c r="CW102" s="1019" t="e">
        <f>CW9+CW10+CW13+CW14+CW15</f>
        <v>#VALUE!</v>
      </c>
      <c r="CX102" s="1020"/>
      <c r="CY102" s="1020"/>
      <c r="CZ102" s="1020"/>
      <c r="DA102" s="1021"/>
      <c r="DB102" s="1019">
        <f>DB12+DB14+DB15</f>
        <v>10353</v>
      </c>
      <c r="DC102" s="1020"/>
      <c r="DD102" s="1020"/>
      <c r="DE102" s="1020"/>
      <c r="DF102" s="1021"/>
      <c r="DG102" s="1019"/>
      <c r="DH102" s="1020"/>
      <c r="DI102" s="1020"/>
      <c r="DJ102" s="1020"/>
      <c r="DK102" s="1021"/>
      <c r="DL102" s="1019"/>
      <c r="DM102" s="1020"/>
      <c r="DN102" s="1020"/>
      <c r="DO102" s="1020"/>
      <c r="DP102" s="1021"/>
      <c r="DQ102" s="1019">
        <f>DQ14</f>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298</v>
      </c>
      <c r="AG109" s="963"/>
      <c r="AH109" s="963"/>
      <c r="AI109" s="963"/>
      <c r="AJ109" s="964"/>
      <c r="AK109" s="965" t="s">
        <v>297</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298</v>
      </c>
      <c r="BW109" s="963"/>
      <c r="BX109" s="963"/>
      <c r="BY109" s="963"/>
      <c r="BZ109" s="964"/>
      <c r="CA109" s="965" t="s">
        <v>297</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298</v>
      </c>
      <c r="DM109" s="963"/>
      <c r="DN109" s="963"/>
      <c r="DO109" s="963"/>
      <c r="DP109" s="964"/>
      <c r="DQ109" s="965" t="s">
        <v>297</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16570686</v>
      </c>
      <c r="AB110" s="956"/>
      <c r="AC110" s="956"/>
      <c r="AD110" s="956"/>
      <c r="AE110" s="957"/>
      <c r="AF110" s="958">
        <v>17099010</v>
      </c>
      <c r="AG110" s="956"/>
      <c r="AH110" s="956"/>
      <c r="AI110" s="956"/>
      <c r="AJ110" s="957"/>
      <c r="AK110" s="958">
        <v>17793456</v>
      </c>
      <c r="AL110" s="956"/>
      <c r="AM110" s="956"/>
      <c r="AN110" s="956"/>
      <c r="AO110" s="957"/>
      <c r="AP110" s="959">
        <v>19.100000000000001</v>
      </c>
      <c r="AQ110" s="960"/>
      <c r="AR110" s="960"/>
      <c r="AS110" s="960"/>
      <c r="AT110" s="961"/>
      <c r="AU110" s="995" t="s">
        <v>66</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187119128</v>
      </c>
      <c r="BR110" s="903"/>
      <c r="BS110" s="903"/>
      <c r="BT110" s="903"/>
      <c r="BU110" s="903"/>
      <c r="BV110" s="903">
        <v>201700308</v>
      </c>
      <c r="BW110" s="903"/>
      <c r="BX110" s="903"/>
      <c r="BY110" s="903"/>
      <c r="BZ110" s="903"/>
      <c r="CA110" s="903">
        <v>201473616</v>
      </c>
      <c r="CB110" s="903"/>
      <c r="CC110" s="903"/>
      <c r="CD110" s="903"/>
      <c r="CE110" s="903"/>
      <c r="CF110" s="927">
        <v>216.5</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2209363</v>
      </c>
      <c r="DH110" s="903"/>
      <c r="DI110" s="903"/>
      <c r="DJ110" s="903"/>
      <c r="DK110" s="903"/>
      <c r="DL110" s="903">
        <v>1972907</v>
      </c>
      <c r="DM110" s="903"/>
      <c r="DN110" s="903"/>
      <c r="DO110" s="903"/>
      <c r="DP110" s="903"/>
      <c r="DQ110" s="903">
        <v>1608380</v>
      </c>
      <c r="DR110" s="903"/>
      <c r="DS110" s="903"/>
      <c r="DT110" s="903"/>
      <c r="DU110" s="903"/>
      <c r="DV110" s="904">
        <v>1.7</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386</v>
      </c>
      <c r="AG111" s="984"/>
      <c r="AH111" s="984"/>
      <c r="AI111" s="984"/>
      <c r="AJ111" s="985"/>
      <c r="AK111" s="986" t="s">
        <v>120</v>
      </c>
      <c r="AL111" s="984"/>
      <c r="AM111" s="984"/>
      <c r="AN111" s="984"/>
      <c r="AO111" s="985"/>
      <c r="AP111" s="987" t="s">
        <v>386</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2403239</v>
      </c>
      <c r="BR111" s="875"/>
      <c r="BS111" s="875"/>
      <c r="BT111" s="875"/>
      <c r="BU111" s="875"/>
      <c r="BV111" s="875">
        <v>2192868</v>
      </c>
      <c r="BW111" s="875"/>
      <c r="BX111" s="875"/>
      <c r="BY111" s="875"/>
      <c r="BZ111" s="875"/>
      <c r="CA111" s="875">
        <v>1712454</v>
      </c>
      <c r="CB111" s="875"/>
      <c r="CC111" s="875"/>
      <c r="CD111" s="875"/>
      <c r="CE111" s="875"/>
      <c r="CF111" s="936">
        <v>1.8</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386</v>
      </c>
      <c r="DH111" s="875"/>
      <c r="DI111" s="875"/>
      <c r="DJ111" s="875"/>
      <c r="DK111" s="875"/>
      <c r="DL111" s="875" t="s">
        <v>120</v>
      </c>
      <c r="DM111" s="875"/>
      <c r="DN111" s="875"/>
      <c r="DO111" s="875"/>
      <c r="DP111" s="875"/>
      <c r="DQ111" s="875" t="s">
        <v>386</v>
      </c>
      <c r="DR111" s="875"/>
      <c r="DS111" s="875"/>
      <c r="DT111" s="875"/>
      <c r="DU111" s="875"/>
      <c r="DV111" s="852" t="s">
        <v>120</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386</v>
      </c>
      <c r="AG112" s="838"/>
      <c r="AH112" s="838"/>
      <c r="AI112" s="838"/>
      <c r="AJ112" s="839"/>
      <c r="AK112" s="840" t="s">
        <v>120</v>
      </c>
      <c r="AL112" s="838"/>
      <c r="AM112" s="838"/>
      <c r="AN112" s="838"/>
      <c r="AO112" s="839"/>
      <c r="AP112" s="885" t="s">
        <v>435</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109317881</v>
      </c>
      <c r="BR112" s="875"/>
      <c r="BS112" s="875"/>
      <c r="BT112" s="875"/>
      <c r="BU112" s="875"/>
      <c r="BV112" s="875">
        <v>101394370</v>
      </c>
      <c r="BW112" s="875"/>
      <c r="BX112" s="875"/>
      <c r="BY112" s="875"/>
      <c r="BZ112" s="875"/>
      <c r="CA112" s="875">
        <v>101379638</v>
      </c>
      <c r="CB112" s="875"/>
      <c r="CC112" s="875"/>
      <c r="CD112" s="875"/>
      <c r="CE112" s="875"/>
      <c r="CF112" s="936">
        <v>109</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386</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7675031</v>
      </c>
      <c r="AB113" s="984"/>
      <c r="AC113" s="984"/>
      <c r="AD113" s="984"/>
      <c r="AE113" s="985"/>
      <c r="AF113" s="986">
        <v>7276090</v>
      </c>
      <c r="AG113" s="984"/>
      <c r="AH113" s="984"/>
      <c r="AI113" s="984"/>
      <c r="AJ113" s="985"/>
      <c r="AK113" s="986">
        <v>7016473</v>
      </c>
      <c r="AL113" s="984"/>
      <c r="AM113" s="984"/>
      <c r="AN113" s="984"/>
      <c r="AO113" s="985"/>
      <c r="AP113" s="987">
        <v>7.5</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3717219</v>
      </c>
      <c r="BR113" s="875"/>
      <c r="BS113" s="875"/>
      <c r="BT113" s="875"/>
      <c r="BU113" s="875"/>
      <c r="BV113" s="875">
        <v>7346156</v>
      </c>
      <c r="BW113" s="875"/>
      <c r="BX113" s="875"/>
      <c r="BY113" s="875"/>
      <c r="BZ113" s="875"/>
      <c r="CA113" s="875">
        <v>7360704</v>
      </c>
      <c r="CB113" s="875"/>
      <c r="CC113" s="875"/>
      <c r="CD113" s="875"/>
      <c r="CE113" s="875"/>
      <c r="CF113" s="936">
        <v>7.9</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386</v>
      </c>
      <c r="DH113" s="838"/>
      <c r="DI113" s="838"/>
      <c r="DJ113" s="838"/>
      <c r="DK113" s="839"/>
      <c r="DL113" s="840" t="s">
        <v>386</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48408</v>
      </c>
      <c r="AB114" s="838"/>
      <c r="AC114" s="838"/>
      <c r="AD114" s="838"/>
      <c r="AE114" s="839"/>
      <c r="AF114" s="840">
        <v>55745</v>
      </c>
      <c r="AG114" s="838"/>
      <c r="AH114" s="838"/>
      <c r="AI114" s="838"/>
      <c r="AJ114" s="839"/>
      <c r="AK114" s="840">
        <v>82747</v>
      </c>
      <c r="AL114" s="838"/>
      <c r="AM114" s="838"/>
      <c r="AN114" s="838"/>
      <c r="AO114" s="839"/>
      <c r="AP114" s="885">
        <v>0.1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16587924</v>
      </c>
      <c r="BR114" s="875"/>
      <c r="BS114" s="875"/>
      <c r="BT114" s="875"/>
      <c r="BU114" s="875"/>
      <c r="BV114" s="875">
        <v>16506452</v>
      </c>
      <c r="BW114" s="875"/>
      <c r="BX114" s="875"/>
      <c r="BY114" s="875"/>
      <c r="BZ114" s="875"/>
      <c r="CA114" s="875">
        <v>16148540</v>
      </c>
      <c r="CB114" s="875"/>
      <c r="CC114" s="875"/>
      <c r="CD114" s="875"/>
      <c r="CE114" s="875"/>
      <c r="CF114" s="936">
        <v>17.399999999999999</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120</v>
      </c>
      <c r="DM114" s="838"/>
      <c r="DN114" s="838"/>
      <c r="DO114" s="838"/>
      <c r="DP114" s="839"/>
      <c r="DQ114" s="840" t="s">
        <v>386</v>
      </c>
      <c r="DR114" s="838"/>
      <c r="DS114" s="838"/>
      <c r="DT114" s="838"/>
      <c r="DU114" s="839"/>
      <c r="DV114" s="885" t="s">
        <v>386</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434340</v>
      </c>
      <c r="AB115" s="984"/>
      <c r="AC115" s="984"/>
      <c r="AD115" s="984"/>
      <c r="AE115" s="985"/>
      <c r="AF115" s="986">
        <v>398083</v>
      </c>
      <c r="AG115" s="984"/>
      <c r="AH115" s="984"/>
      <c r="AI115" s="984"/>
      <c r="AJ115" s="985"/>
      <c r="AK115" s="986">
        <v>399655</v>
      </c>
      <c r="AL115" s="984"/>
      <c r="AM115" s="984"/>
      <c r="AN115" s="984"/>
      <c r="AO115" s="985"/>
      <c r="AP115" s="987">
        <v>0.4</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1329173</v>
      </c>
      <c r="BR115" s="875"/>
      <c r="BS115" s="875"/>
      <c r="BT115" s="875"/>
      <c r="BU115" s="875"/>
      <c r="BV115" s="875">
        <v>467501</v>
      </c>
      <c r="BW115" s="875"/>
      <c r="BX115" s="875"/>
      <c r="BY115" s="875"/>
      <c r="BZ115" s="875"/>
      <c r="CA115" s="875">
        <v>1282055</v>
      </c>
      <c r="CB115" s="875"/>
      <c r="CC115" s="875"/>
      <c r="CD115" s="875"/>
      <c r="CE115" s="875"/>
      <c r="CF115" s="936">
        <v>1.4</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435</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356</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386</v>
      </c>
      <c r="BR116" s="875"/>
      <c r="BS116" s="875"/>
      <c r="BT116" s="875"/>
      <c r="BU116" s="875"/>
      <c r="BV116" s="875" t="s">
        <v>386</v>
      </c>
      <c r="BW116" s="875"/>
      <c r="BX116" s="875"/>
      <c r="BY116" s="875"/>
      <c r="BZ116" s="875"/>
      <c r="CA116" s="875" t="s">
        <v>386</v>
      </c>
      <c r="CB116" s="875"/>
      <c r="CC116" s="875"/>
      <c r="CD116" s="875"/>
      <c r="CE116" s="875"/>
      <c r="CF116" s="936" t="s">
        <v>430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24728821</v>
      </c>
      <c r="AB117" s="970"/>
      <c r="AC117" s="970"/>
      <c r="AD117" s="970"/>
      <c r="AE117" s="971"/>
      <c r="AF117" s="972">
        <v>24828928</v>
      </c>
      <c r="AG117" s="970"/>
      <c r="AH117" s="970"/>
      <c r="AI117" s="970"/>
      <c r="AJ117" s="971"/>
      <c r="AK117" s="972">
        <v>25292331</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435</v>
      </c>
      <c r="BW117" s="875"/>
      <c r="BX117" s="875"/>
      <c r="BY117" s="875"/>
      <c r="BZ117" s="875"/>
      <c r="CA117" s="875" t="s">
        <v>120</v>
      </c>
      <c r="CB117" s="875"/>
      <c r="CC117" s="875"/>
      <c r="CD117" s="875"/>
      <c r="CE117" s="875"/>
      <c r="CF117" s="936" t="s">
        <v>386</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386</v>
      </c>
      <c r="DH117" s="838"/>
      <c r="DI117" s="838"/>
      <c r="DJ117" s="838"/>
      <c r="DK117" s="839"/>
      <c r="DL117" s="840" t="s">
        <v>120</v>
      </c>
      <c r="DM117" s="838"/>
      <c r="DN117" s="838"/>
      <c r="DO117" s="838"/>
      <c r="DP117" s="839"/>
      <c r="DQ117" s="840" t="s">
        <v>386</v>
      </c>
      <c r="DR117" s="838"/>
      <c r="DS117" s="838"/>
      <c r="DT117" s="838"/>
      <c r="DU117" s="839"/>
      <c r="DV117" s="885" t="s">
        <v>120</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298</v>
      </c>
      <c r="AG118" s="963"/>
      <c r="AH118" s="963"/>
      <c r="AI118" s="963"/>
      <c r="AJ118" s="964"/>
      <c r="AK118" s="965" t="s">
        <v>297</v>
      </c>
      <c r="AL118" s="963"/>
      <c r="AM118" s="963"/>
      <c r="AN118" s="963"/>
      <c r="AO118" s="964"/>
      <c r="AP118" s="966" t="s">
        <v>423</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435</v>
      </c>
      <c r="BW118" s="906"/>
      <c r="BX118" s="906"/>
      <c r="BY118" s="906"/>
      <c r="BZ118" s="906"/>
      <c r="CA118" s="906" t="s">
        <v>435</v>
      </c>
      <c r="CB118" s="906"/>
      <c r="CC118" s="906"/>
      <c r="CD118" s="906"/>
      <c r="CE118" s="906"/>
      <c r="CF118" s="936" t="s">
        <v>435</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435</v>
      </c>
      <c r="DR118" s="838"/>
      <c r="DS118" s="838"/>
      <c r="DT118" s="838"/>
      <c r="DU118" s="839"/>
      <c r="DV118" s="885" t="s">
        <v>435</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283768</v>
      </c>
      <c r="AB119" s="956"/>
      <c r="AC119" s="956"/>
      <c r="AD119" s="956"/>
      <c r="AE119" s="957"/>
      <c r="AF119" s="958">
        <v>283768</v>
      </c>
      <c r="AG119" s="956"/>
      <c r="AH119" s="956"/>
      <c r="AI119" s="956"/>
      <c r="AJ119" s="957"/>
      <c r="AK119" s="958">
        <v>283768</v>
      </c>
      <c r="AL119" s="956"/>
      <c r="AM119" s="956"/>
      <c r="AN119" s="956"/>
      <c r="AO119" s="957"/>
      <c r="AP119" s="959">
        <v>0.3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455</v>
      </c>
      <c r="BP119" s="939"/>
      <c r="BQ119" s="943">
        <v>320474564</v>
      </c>
      <c r="BR119" s="906"/>
      <c r="BS119" s="906"/>
      <c r="BT119" s="906"/>
      <c r="BU119" s="906"/>
      <c r="BV119" s="906">
        <v>329607655</v>
      </c>
      <c r="BW119" s="906"/>
      <c r="BX119" s="906"/>
      <c r="BY119" s="906"/>
      <c r="BZ119" s="906"/>
      <c r="CA119" s="906">
        <v>329357007</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193876</v>
      </c>
      <c r="DH119" s="821"/>
      <c r="DI119" s="821"/>
      <c r="DJ119" s="821"/>
      <c r="DK119" s="822"/>
      <c r="DL119" s="823">
        <v>219961</v>
      </c>
      <c r="DM119" s="821"/>
      <c r="DN119" s="821"/>
      <c r="DO119" s="821"/>
      <c r="DP119" s="822"/>
      <c r="DQ119" s="823">
        <v>104074</v>
      </c>
      <c r="DR119" s="821"/>
      <c r="DS119" s="821"/>
      <c r="DT119" s="821"/>
      <c r="DU119" s="822"/>
      <c r="DV119" s="909">
        <v>0.1</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386</v>
      </c>
      <c r="AG120" s="838"/>
      <c r="AH120" s="838"/>
      <c r="AI120" s="838"/>
      <c r="AJ120" s="839"/>
      <c r="AK120" s="840" t="s">
        <v>120</v>
      </c>
      <c r="AL120" s="838"/>
      <c r="AM120" s="838"/>
      <c r="AN120" s="838"/>
      <c r="AO120" s="839"/>
      <c r="AP120" s="885" t="s">
        <v>435</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26396909</v>
      </c>
      <c r="BR120" s="903"/>
      <c r="BS120" s="903"/>
      <c r="BT120" s="903"/>
      <c r="BU120" s="903"/>
      <c r="BV120" s="903">
        <v>25170272</v>
      </c>
      <c r="BW120" s="903"/>
      <c r="BX120" s="903"/>
      <c r="BY120" s="903"/>
      <c r="BZ120" s="903"/>
      <c r="CA120" s="903">
        <v>26996472</v>
      </c>
      <c r="CB120" s="903"/>
      <c r="CC120" s="903"/>
      <c r="CD120" s="903"/>
      <c r="CE120" s="903"/>
      <c r="CF120" s="927">
        <v>29</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101259141</v>
      </c>
      <c r="DH120" s="903"/>
      <c r="DI120" s="903"/>
      <c r="DJ120" s="903"/>
      <c r="DK120" s="903"/>
      <c r="DL120" s="903">
        <v>101312902</v>
      </c>
      <c r="DM120" s="903"/>
      <c r="DN120" s="903"/>
      <c r="DO120" s="903"/>
      <c r="DP120" s="903"/>
      <c r="DQ120" s="903">
        <v>101312141</v>
      </c>
      <c r="DR120" s="903"/>
      <c r="DS120" s="903"/>
      <c r="DT120" s="903"/>
      <c r="DU120" s="903"/>
      <c r="DV120" s="904">
        <v>108.9</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435</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92005008</v>
      </c>
      <c r="BR121" s="875"/>
      <c r="BS121" s="875"/>
      <c r="BT121" s="875"/>
      <c r="BU121" s="875"/>
      <c r="BV121" s="875">
        <v>94266869</v>
      </c>
      <c r="BW121" s="875"/>
      <c r="BX121" s="875"/>
      <c r="BY121" s="875"/>
      <c r="BZ121" s="875"/>
      <c r="CA121" s="875">
        <v>92393767</v>
      </c>
      <c r="CB121" s="875"/>
      <c r="CC121" s="875"/>
      <c r="CD121" s="875"/>
      <c r="CE121" s="875"/>
      <c r="CF121" s="936">
        <v>99.3</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49235</v>
      </c>
      <c r="DH121" s="875"/>
      <c r="DI121" s="875"/>
      <c r="DJ121" s="875"/>
      <c r="DK121" s="875"/>
      <c r="DL121" s="875">
        <v>81468</v>
      </c>
      <c r="DM121" s="875"/>
      <c r="DN121" s="875"/>
      <c r="DO121" s="875"/>
      <c r="DP121" s="875"/>
      <c r="DQ121" s="875">
        <v>67497</v>
      </c>
      <c r="DR121" s="875"/>
      <c r="DS121" s="875"/>
      <c r="DT121" s="875"/>
      <c r="DU121" s="875"/>
      <c r="DV121" s="852">
        <v>0.1</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120</v>
      </c>
      <c r="AG122" s="838"/>
      <c r="AH122" s="838"/>
      <c r="AI122" s="838"/>
      <c r="AJ122" s="839"/>
      <c r="AK122" s="840" t="s">
        <v>386</v>
      </c>
      <c r="AL122" s="838"/>
      <c r="AM122" s="838"/>
      <c r="AN122" s="838"/>
      <c r="AO122" s="839"/>
      <c r="AP122" s="885" t="s">
        <v>120</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199720362</v>
      </c>
      <c r="BR122" s="906"/>
      <c r="BS122" s="906"/>
      <c r="BT122" s="906"/>
      <c r="BU122" s="906"/>
      <c r="BV122" s="906">
        <v>202242866</v>
      </c>
      <c r="BW122" s="906"/>
      <c r="BX122" s="906"/>
      <c r="BY122" s="906"/>
      <c r="BZ122" s="906"/>
      <c r="CA122" s="906">
        <v>201786995</v>
      </c>
      <c r="CB122" s="906"/>
      <c r="CC122" s="906"/>
      <c r="CD122" s="906"/>
      <c r="CE122" s="906"/>
      <c r="CF122" s="907">
        <v>216.9</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t="s">
        <v>386</v>
      </c>
      <c r="DH122" s="875"/>
      <c r="DI122" s="875"/>
      <c r="DJ122" s="875"/>
      <c r="DK122" s="875"/>
      <c r="DL122" s="875" t="s">
        <v>435</v>
      </c>
      <c r="DM122" s="875"/>
      <c r="DN122" s="875"/>
      <c r="DO122" s="875"/>
      <c r="DP122" s="875"/>
      <c r="DQ122" s="875" t="s">
        <v>120</v>
      </c>
      <c r="DR122" s="875"/>
      <c r="DS122" s="875"/>
      <c r="DT122" s="875"/>
      <c r="DU122" s="875"/>
      <c r="DV122" s="852" t="s">
        <v>386</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465</v>
      </c>
      <c r="BP123" s="939"/>
      <c r="BQ123" s="893">
        <v>318122279</v>
      </c>
      <c r="BR123" s="894"/>
      <c r="BS123" s="894"/>
      <c r="BT123" s="894"/>
      <c r="BU123" s="894"/>
      <c r="BV123" s="894">
        <v>321680007</v>
      </c>
      <c r="BW123" s="894"/>
      <c r="BX123" s="894"/>
      <c r="BY123" s="894"/>
      <c r="BZ123" s="894"/>
      <c r="CA123" s="894">
        <v>321177234</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435</v>
      </c>
      <c r="DH123" s="838"/>
      <c r="DI123" s="838"/>
      <c r="DJ123" s="838"/>
      <c r="DK123" s="839"/>
      <c r="DL123" s="840" t="s">
        <v>435</v>
      </c>
      <c r="DM123" s="838"/>
      <c r="DN123" s="838"/>
      <c r="DO123" s="838"/>
      <c r="DP123" s="839"/>
      <c r="DQ123" s="840" t="s">
        <v>435</v>
      </c>
      <c r="DR123" s="838"/>
      <c r="DS123" s="838"/>
      <c r="DT123" s="838"/>
      <c r="DU123" s="839"/>
      <c r="DV123" s="885" t="s">
        <v>435</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435</v>
      </c>
      <c r="AG124" s="838"/>
      <c r="AH124" s="838"/>
      <c r="AI124" s="838"/>
      <c r="AJ124" s="839"/>
      <c r="AK124" s="840" t="s">
        <v>435</v>
      </c>
      <c r="AL124" s="838"/>
      <c r="AM124" s="838"/>
      <c r="AN124" s="838"/>
      <c r="AO124" s="839"/>
      <c r="AP124" s="885" t="s">
        <v>435</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v>
      </c>
      <c r="BR124" s="892"/>
      <c r="BS124" s="892"/>
      <c r="BT124" s="892"/>
      <c r="BU124" s="892"/>
      <c r="BV124" s="892">
        <v>8.5</v>
      </c>
      <c r="BW124" s="892"/>
      <c r="BX124" s="892"/>
      <c r="BY124" s="892"/>
      <c r="BZ124" s="892"/>
      <c r="CA124" s="892">
        <v>8.6999999999999993</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v>8009505</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386</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386</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150572</v>
      </c>
      <c r="AB126" s="838"/>
      <c r="AC126" s="838"/>
      <c r="AD126" s="838"/>
      <c r="AE126" s="839"/>
      <c r="AF126" s="840">
        <v>114315</v>
      </c>
      <c r="AG126" s="838"/>
      <c r="AH126" s="838"/>
      <c r="AI126" s="838"/>
      <c r="AJ126" s="839"/>
      <c r="AK126" s="840">
        <v>115887</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v>467501</v>
      </c>
      <c r="DM127" s="875"/>
      <c r="DN127" s="875"/>
      <c r="DO127" s="875"/>
      <c r="DP127" s="875"/>
      <c r="DQ127" s="875">
        <v>1282055</v>
      </c>
      <c r="DR127" s="875"/>
      <c r="DS127" s="875"/>
      <c r="DT127" s="875"/>
      <c r="DU127" s="875"/>
      <c r="DV127" s="852">
        <v>1.4</v>
      </c>
      <c r="DW127" s="852"/>
      <c r="DX127" s="852"/>
      <c r="DY127" s="852"/>
      <c r="DZ127" s="853"/>
    </row>
    <row r="128" spans="1:130" s="226" customFormat="1" ht="26.25" customHeight="1" thickBot="1" x14ac:dyDescent="0.2">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6642605</v>
      </c>
      <c r="AB128" s="859"/>
      <c r="AC128" s="859"/>
      <c r="AD128" s="859"/>
      <c r="AE128" s="860"/>
      <c r="AF128" s="861">
        <v>6978169</v>
      </c>
      <c r="AG128" s="859"/>
      <c r="AH128" s="859"/>
      <c r="AI128" s="859"/>
      <c r="AJ128" s="860"/>
      <c r="AK128" s="861">
        <v>7313936</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120</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v>1329173</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107066443</v>
      </c>
      <c r="AB129" s="838"/>
      <c r="AC129" s="838"/>
      <c r="AD129" s="838"/>
      <c r="AE129" s="839"/>
      <c r="AF129" s="840">
        <v>106434180</v>
      </c>
      <c r="AG129" s="838"/>
      <c r="AH129" s="838"/>
      <c r="AI129" s="838"/>
      <c r="AJ129" s="839"/>
      <c r="AK129" s="840">
        <v>107081810</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120</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13726056</v>
      </c>
      <c r="AB130" s="838"/>
      <c r="AC130" s="838"/>
      <c r="AD130" s="838"/>
      <c r="AE130" s="839"/>
      <c r="AF130" s="840">
        <v>13645467</v>
      </c>
      <c r="AG130" s="838"/>
      <c r="AH130" s="838"/>
      <c r="AI130" s="838"/>
      <c r="AJ130" s="839"/>
      <c r="AK130" s="840">
        <v>14041352</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4.4000000000000004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93340387</v>
      </c>
      <c r="AB131" s="821"/>
      <c r="AC131" s="821"/>
      <c r="AD131" s="821"/>
      <c r="AE131" s="822"/>
      <c r="AF131" s="823">
        <v>92788713</v>
      </c>
      <c r="AG131" s="821"/>
      <c r="AH131" s="821"/>
      <c r="AI131" s="821"/>
      <c r="AJ131" s="822"/>
      <c r="AK131" s="823">
        <v>93040458</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8.6999999999999993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4.6712469710000004</v>
      </c>
      <c r="AB132" s="801"/>
      <c r="AC132" s="801"/>
      <c r="AD132" s="801"/>
      <c r="AE132" s="802"/>
      <c r="AF132" s="803">
        <v>4.5321158840000004</v>
      </c>
      <c r="AG132" s="801"/>
      <c r="AH132" s="801"/>
      <c r="AI132" s="801"/>
      <c r="AJ132" s="802"/>
      <c r="AK132" s="803">
        <v>4.231538714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4.9000000000000004</v>
      </c>
      <c r="AB133" s="780"/>
      <c r="AC133" s="780"/>
      <c r="AD133" s="780"/>
      <c r="AE133" s="781"/>
      <c r="AF133" s="779">
        <v>4.7</v>
      </c>
      <c r="AG133" s="780"/>
      <c r="AH133" s="780"/>
      <c r="AI133" s="780"/>
      <c r="AJ133" s="781"/>
      <c r="AK133" s="779">
        <v>4.4000000000000004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x0Co1TnZHoUWF7xE1fRvLiay22BsSwhY5pFowKlxKeINYJz2kYmExcr5MYNcEYCi2gYJIcI/i3LKCla8Zln0Q==" saltValue="lheqH1/9gk4Efa7AoZgy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&amp;L&amp;Z&amp;F&amp;C&amp;P/&amp;N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cpRhPxqQ/rJk+f9T34fKH0SZ4LW+qNMkHUtLGUMZTuGF3+NMB9X1rhSEAmavGpBchD1ZZwZQUVVaB4wCayzzQ==" saltValue="O4GP6UtHtQZV2Ef5oKm6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huqalEv/Tr4WP5uz6/ugTzCzs2aJXhnXB/PNizDUZqr7WhxnhsVpXfjzMNOTNpsPxF4ZBVCh+g4K2idrht2yA==" saltValue="hqsbuRhHVp1BaXfLSsHd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26853224</v>
      </c>
      <c r="AP9" s="292">
        <v>54586</v>
      </c>
      <c r="AQ9" s="293">
        <v>57800</v>
      </c>
      <c r="AR9" s="294">
        <v>-5.6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275625</v>
      </c>
      <c r="AP10" s="295">
        <v>560</v>
      </c>
      <c r="AQ10" s="296">
        <v>2573</v>
      </c>
      <c r="AR10" s="297">
        <v>-78.2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920778</v>
      </c>
      <c r="AP11" s="295">
        <v>1872</v>
      </c>
      <c r="AQ11" s="296">
        <v>1586</v>
      </c>
      <c r="AR11" s="297">
        <v>18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v>218392</v>
      </c>
      <c r="AP12" s="295">
        <v>444</v>
      </c>
      <c r="AQ12" s="296">
        <v>532</v>
      </c>
      <c r="AR12" s="297">
        <v>-16.5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505</v>
      </c>
      <c r="AP13" s="295" t="s">
        <v>505</v>
      </c>
      <c r="AQ13" s="296">
        <v>18</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736902</v>
      </c>
      <c r="AP14" s="295">
        <v>1498</v>
      </c>
      <c r="AQ14" s="296">
        <v>1833</v>
      </c>
      <c r="AR14" s="297">
        <v>-18.3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98189</v>
      </c>
      <c r="AP15" s="295">
        <v>200</v>
      </c>
      <c r="AQ15" s="296">
        <v>1281</v>
      </c>
      <c r="AR15" s="297">
        <v>-84.4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-1636507</v>
      </c>
      <c r="AP16" s="295">
        <v>-3327</v>
      </c>
      <c r="AQ16" s="296">
        <v>-4437</v>
      </c>
      <c r="AR16" s="297">
        <v>-25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27466603</v>
      </c>
      <c r="AP17" s="295">
        <v>55833</v>
      </c>
      <c r="AQ17" s="296">
        <v>61185</v>
      </c>
      <c r="AR17" s="297">
        <v>-8.6999999999999993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5.49</v>
      </c>
      <c r="AP21" s="308">
        <v>6.2</v>
      </c>
      <c r="AQ21" s="309">
        <v>-0.71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100.7</v>
      </c>
      <c r="AP22" s="313">
        <v>100.2</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17793456</v>
      </c>
      <c r="AP32" s="322">
        <v>36170</v>
      </c>
      <c r="AQ32" s="323">
        <v>37891</v>
      </c>
      <c r="AR32" s="324">
        <v>-4.5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505</v>
      </c>
      <c r="AP33" s="322" t="s">
        <v>505</v>
      </c>
      <c r="AQ33" s="323">
        <v>3</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505</v>
      </c>
      <c r="AP34" s="322" t="s">
        <v>505</v>
      </c>
      <c r="AQ34" s="323">
        <v>103</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7016473</v>
      </c>
      <c r="AP35" s="322">
        <v>14263</v>
      </c>
      <c r="AQ35" s="323">
        <v>9138</v>
      </c>
      <c r="AR35" s="324">
        <v>56.1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82747</v>
      </c>
      <c r="AP36" s="322">
        <v>168</v>
      </c>
      <c r="AQ36" s="323">
        <v>348</v>
      </c>
      <c r="AR36" s="324">
        <v>-51.7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v>399655</v>
      </c>
      <c r="AP37" s="322">
        <v>812</v>
      </c>
      <c r="AQ37" s="323">
        <v>851</v>
      </c>
      <c r="AR37" s="324">
        <v>-4.5999999999999996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-7313936</v>
      </c>
      <c r="AP39" s="322">
        <v>-14868</v>
      </c>
      <c r="AQ39" s="323">
        <v>-8418</v>
      </c>
      <c r="AR39" s="324">
        <v>76.599999999999994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-14041352</v>
      </c>
      <c r="AP40" s="322">
        <v>-28543</v>
      </c>
      <c r="AQ40" s="323">
        <v>-29250</v>
      </c>
      <c r="AR40" s="324">
        <v>-2.4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3937043</v>
      </c>
      <c r="AP41" s="322">
        <v>8003</v>
      </c>
      <c r="AQ41" s="323">
        <v>10666</v>
      </c>
      <c r="AR41" s="324">
        <v>-25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13771674</v>
      </c>
      <c r="AN51" s="344">
        <v>27469</v>
      </c>
      <c r="AO51" s="345">
        <v>39.6</v>
      </c>
      <c r="AP51" s="346">
        <v>47677</v>
      </c>
      <c r="AQ51" s="347">
        <v>14.3</v>
      </c>
      <c r="AR51" s="348">
        <v>25.3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7269217</v>
      </c>
      <c r="AN52" s="352">
        <v>14499</v>
      </c>
      <c r="AO52" s="353">
        <v>22</v>
      </c>
      <c r="AP52" s="354">
        <v>23360</v>
      </c>
      <c r="AQ52" s="355">
        <v>2.7</v>
      </c>
      <c r="AR52" s="356">
        <v>19.3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19402803</v>
      </c>
      <c r="AN53" s="344">
        <v>38898</v>
      </c>
      <c r="AO53" s="345">
        <v>41.6</v>
      </c>
      <c r="AP53" s="346">
        <v>51613</v>
      </c>
      <c r="AQ53" s="347">
        <v>8.3000000000000007</v>
      </c>
      <c r="AR53" s="348">
        <v>33.299999999999997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8221390</v>
      </c>
      <c r="AN54" s="352">
        <v>16482</v>
      </c>
      <c r="AO54" s="353">
        <v>13.7</v>
      </c>
      <c r="AP54" s="354">
        <v>25872</v>
      </c>
      <c r="AQ54" s="355">
        <v>10.8</v>
      </c>
      <c r="AR54" s="356">
        <v>2.9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24528734</v>
      </c>
      <c r="AN55" s="344">
        <v>49387</v>
      </c>
      <c r="AO55" s="345">
        <v>27</v>
      </c>
      <c r="AP55" s="346">
        <v>50880</v>
      </c>
      <c r="AQ55" s="347">
        <v>-1.4</v>
      </c>
      <c r="AR55" s="348">
        <v>28.4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14384939</v>
      </c>
      <c r="AN56" s="352">
        <v>28963</v>
      </c>
      <c r="AO56" s="353">
        <v>75.7</v>
      </c>
      <c r="AP56" s="354">
        <v>27819</v>
      </c>
      <c r="AQ56" s="355">
        <v>7.5</v>
      </c>
      <c r="AR56" s="356">
        <v>68.2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17189326</v>
      </c>
      <c r="AN57" s="344">
        <v>34802</v>
      </c>
      <c r="AO57" s="345">
        <v>-29.5</v>
      </c>
      <c r="AP57" s="346">
        <v>46395</v>
      </c>
      <c r="AQ57" s="347">
        <v>-8.8000000000000007</v>
      </c>
      <c r="AR57" s="348">
        <v>-20.7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13017234</v>
      </c>
      <c r="AN58" s="352">
        <v>26355</v>
      </c>
      <c r="AO58" s="353">
        <v>-9</v>
      </c>
      <c r="AP58" s="354">
        <v>26304</v>
      </c>
      <c r="AQ58" s="355">
        <v>-5.4</v>
      </c>
      <c r="AR58" s="356">
        <v>-3.6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17559682</v>
      </c>
      <c r="AN59" s="344">
        <v>35695</v>
      </c>
      <c r="AO59" s="345">
        <v>2.6</v>
      </c>
      <c r="AP59" s="346">
        <v>48088</v>
      </c>
      <c r="AQ59" s="347">
        <v>3.6</v>
      </c>
      <c r="AR59" s="348">
        <v>-1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10143571</v>
      </c>
      <c r="AN60" s="352">
        <v>20620</v>
      </c>
      <c r="AO60" s="353">
        <v>-21.8</v>
      </c>
      <c r="AP60" s="354">
        <v>25183</v>
      </c>
      <c r="AQ60" s="355">
        <v>-4.3</v>
      </c>
      <c r="AR60" s="356">
        <v>-17.5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18490444</v>
      </c>
      <c r="AN61" s="359">
        <v>37250</v>
      </c>
      <c r="AO61" s="360">
        <v>16.3</v>
      </c>
      <c r="AP61" s="361">
        <v>48931</v>
      </c>
      <c r="AQ61" s="362">
        <v>3.2</v>
      </c>
      <c r="AR61" s="348">
        <v>13.1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10607270</v>
      </c>
      <c r="AN62" s="352">
        <v>21384</v>
      </c>
      <c r="AO62" s="353">
        <v>16.100000000000001</v>
      </c>
      <c r="AP62" s="354">
        <v>25708</v>
      </c>
      <c r="AQ62" s="355">
        <v>2.2999999999999998</v>
      </c>
      <c r="AR62" s="356">
        <v>13.8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9Sk4HspTe4TVj/iYrj+lJyIc0Tel7fSy/uhHSrND7sRN/qKXaznxvyHZnRIc26AkMEdGh/wLGds4uskMywbkw==" saltValue="xaTLtQEAQqsYR4vDG3ra1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Ob7KB8O8L1Ti4QXgXxRYalaYkFHiFvIsFKTIQ/RrZV6LxPjiQB2wcYEutztbC0ZaeMDTr3qAfiiNJnk/P3Ajg==" saltValue="oCGkpqXiWRsS/uKNj6ms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rJ13/HGam2qwhOyPi/wvBByjyi4ZFKBcZdtYntPxsHoOzJBmOfJAbb/IDrcgVQI3iO08t8NOrR8/WnTQR5Yw==" saltValue="sAhWOwCWPbtxbE2CrPzY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13.65</v>
      </c>
      <c r="G47" s="12">
        <v>14.99</v>
      </c>
      <c r="H47" s="12">
        <v>15.98</v>
      </c>
      <c r="I47" s="12">
        <v>14.67</v>
      </c>
      <c r="J47" s="13">
        <v>14.2</v>
      </c>
    </row>
    <row r="48" spans="2:10" ht="57.75" customHeight="1" x14ac:dyDescent="0.15">
      <c r="B48" s="14"/>
      <c r="C48" s="1214" t="s">
        <v>4</v>
      </c>
      <c r="D48" s="1214"/>
      <c r="E48" s="1215"/>
      <c r="F48" s="15">
        <v>1.32</v>
      </c>
      <c r="G48" s="16">
        <v>1.0900000000000001</v>
      </c>
      <c r="H48" s="16">
        <v>1.59</v>
      </c>
      <c r="I48" s="16">
        <v>1.5</v>
      </c>
      <c r="J48" s="17">
        <v>1.87</v>
      </c>
    </row>
    <row r="49" spans="2:10" ht="57.75" customHeight="1" thickBot="1" x14ac:dyDescent="0.2">
      <c r="B49" s="18"/>
      <c r="C49" s="1216" t="s">
        <v>5</v>
      </c>
      <c r="D49" s="1216"/>
      <c r="E49" s="1217"/>
      <c r="F49" s="19">
        <v>4.26</v>
      </c>
      <c r="G49" s="20">
        <v>1.1599999999999999</v>
      </c>
      <c r="H49" s="20">
        <v>1.41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fdMeTQSALgmhQwE/hnxliU4/YWpacEyk9BU3plexF0NyyJ1l2OqmJSh5Tj+qro5YBEVhVske+c6Bz3JMHBZxw==" saltValue="OxwzSO9GIBS5lxFLXHBt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2019-03-13T08:06:41Z</cp:lastPrinted>
  <dcterms:created xsi:type="dcterms:W3CDTF">2019-02-14T03:43:30Z</dcterms:created>
  <dcterms:modified xsi:type="dcterms:W3CDTF">2019-10-25T03:08:46Z</dcterms:modified>
  <cp:category/>
</cp:coreProperties>
</file>