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42河南町○\"/>
    </mc:Choice>
  </mc:AlternateContent>
  <workbookProtection workbookAlgorithmName="SHA-512" workbookHashValue="SeayOMUV/Z2FusifgieLyF6wcVwBSSjxCifb5lv+RuPfENXsdFWjkjIXFNyoGTDHf6yfFQB5blNDG6bOolSuUg==" workbookSaltValue="b4k/51u+jdCCNSjCFzgfA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I10" i="4" s="1"/>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BB8" i="4"/>
  <c r="AT8" i="4"/>
  <c r="W8" i="4"/>
  <c r="P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<sst xmlns="http://schemas.openxmlformats.org/spreadsheetml/2006/main" count="237" uniqueCount="123">
  <si>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</si>
  <si>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</si>
  <si>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</si>
  <si>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</si>
  <si>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</si>
  <si>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</si>
  <si>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</si>
  <si>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</si>
  <si>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</si>
  <si>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</si>
  <si>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</si>
  <si>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</si>
  <si>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</si>
  <si>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</si>
  <si>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</si>
  <si>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</si>
  <si>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</si>
  <si>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</si>
  <si>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</si>
  <si>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</si>
  <si>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</si>
  <si>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</si>
  <si>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</si>
  <si>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</si>
  <si>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</si>
  <si>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</si>
  <si>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</si>
  <si>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</si>
  <si>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</si>
  <si>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</si>
  <si>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</si>
  <si>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</si>
  <si>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</si>
  <si>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</si>
  <si>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</si>
  <si>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</si>
  <si>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</si>
  <si>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</si>
  <si>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</si>
  <si>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</si>
  <si>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</si>
  <si>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</si>
  <si>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</si>
  <si>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</si>
  <si>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</si>
  <si>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</si>
  <si>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</si>
  <si>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</si>
  <si>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</si>
  <si>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</si>
  <si>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</si>
  <si>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</si>
  <si>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</si>
  <si>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</si>
  <si>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</si>
  <si>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</si>
  <si>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</si>
  <si>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</si>
  <si>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</si>
  <si>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</si>
  <si>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</si>
  <si>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</si>
  <si>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</si>
  <si>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</si>
  <si>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</si>
  <si>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</si>
  <si>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</si>
  <si>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</si>
  <si>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</si>
  <si>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</si>
  <si>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</si>
  <si>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</si>
  <si>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</si>
  <si>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</si>
  <si>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</si>
  <si>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</si>
  <si>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</si>
  <si>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</si>
  <si>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</si>
  <si>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</si>
  <si>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</si>
  <si>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</si>
  <si>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</si>
  <si>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</si>
  <si>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</si>
  <si>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</si>
  <si>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</si>
  <si>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</si>
  <si>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</si>
  <si>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</si>
  <si>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</si>
  <si>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</si>
  <si>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</si>
  <si>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</si>
  <si>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</si>
  <si>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</si>
  <si>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</si>
  <si>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</si>
  <si>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</si>
  <si>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</si>
  <si>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</si>
  <si>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</si>
  <si>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</si>
  <si>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</si>
  <si>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</si>
  <si>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</si>
  <si>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</si>
  <si>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</si>
  <si>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</si>
  <si>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</si>
  <si>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</si>
  <si>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</si>
  <si>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</si>
  <si>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</si>
  <si>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</si>
  <si>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</si>
  <si>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</si>
  <si>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</si>
  <si>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</si>
  <si>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</si>
  <si>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既に法定耐用年数を超える管路はあるものの、その割合は小さく、前述のとおり更新に必要な料金回収にも至っていない。このため、近年は管路の更新は行っていなが、財源を含め計画的な更新を検討中である。
　今後は、法定耐用年数を迎える管路の増加が見込まれることから、更新事業をいかに計画的に行うかが課題となる。</t>
    <phoneticPr fontId="4"/>
  </si>
  <si>
    <t xml:space="preserve">  料金回収率・施設利用率が低く、現状では施設が適切な水準の料金収入に結びついていない。
　H30.4から上水道事業との会計統合を行った。</t>
    <phoneticPr fontId="4"/>
  </si>
  <si>
    <t>　給水区域が1地区（約40世帯）のみであることから、給水量が少なく、給水収益を確保することが難しい状況である。
　給水収益が少ないことから、料金回収率は低くなり、給水に係る費用が給水収益でまかなえていない。また、企業債残高対給水収益比率は高くなり、元利償還の負担が大きい。さらに、給水量が少ないことから、有収水量1㎥あたりの給水原価は類似団体平均値より高くなっており、費用効率は低いといえる。一方、収益的収支比率は継続的に100％未満で赤字となっている。以上のことから類似団体平均値と比べて一般会計への依存度が高い状態になっていると考えられる。
　なお、収益的収支比率・料金回収率・給水原価については、H27から企業債の償還が始まったことにより変動している。</t>
    <rPh sb="171" eb="174">
      <t>ヘイキンチ</t>
    </rPh>
    <rPh sb="238" eb="241">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</si>
</sst>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D0-4423-9864-F9CA62F2E952}"/>
            </c:ext>
          </c:extLst>
        </c:ser>
        <c:dLbls>
          <c:showLegendKey val="0"/>
          <c:showVal val="0"/>
          <c:showCatName val="0"/>
          <c:showSerName val="0"/>
          <c:showPercent val="0"/>
          <c:showBubbleSize val="0"/>
        </c:dLbls>
        <c:gapWidth val="150"/>
        <c:axId val="113099928"/>
        <c:axId val="11311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B5D0-4423-9864-F9CA62F2E952}"/>
            </c:ext>
          </c:extLst>
        </c:ser>
        <c:dLbls>
          <c:showLegendKey val="0"/>
          <c:showVal val="0"/>
          <c:showCatName val="0"/>
          <c:showSerName val="0"/>
          <c:showPercent val="0"/>
          <c:showBubbleSize val="0"/>
        </c:dLbls>
        <c:marker val="1"/>
        <c:smooth val="0"/>
        <c:axId val="113099928"/>
        <c:axId val="113118152"/>
      </c:lineChart>
      <c:dateAx>
        <c:axId val="113099928"/>
        <c:scaling>
          <c:orientation val="minMax"/>
        </c:scaling>
        <c:delete val="1"/>
        <c:axPos val="b"/>
        <c:numFmt formatCode="ge" sourceLinked="1"/>
        <c:majorTickMark val="none"/>
        <c:minorTickMark val="none"/>
        <c:tickLblPos val="none"/>
        <c:crossAx val="113118152"/>
        <c:crosses val="autoZero"/>
        <c:auto val="1"/>
        <c:lblOffset val="100"/>
        <c:baseTimeUnit val="years"/>
      </c:dateAx>
      <c:valAx>
        <c:axId val="11311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9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13.97</c:v>
                </c:pt>
                <c:pt idx="1">
                  <c:v>13.62</c:v>
                </c:pt>
                <c:pt idx="2">
                  <c:v>13.23</c:v>
                </c:pt>
                <c:pt idx="3">
                  <c:v>13.26</c:v>
                </c:pt>
                <c:pt idx="4">
                  <c:v>13.24</c:v>
                </c:pt>
              </c:numCache>
            </c:numRef>
          </c:val>
          <c:extLst>
            <c:ext xmlns:c16="http://schemas.microsoft.com/office/drawing/2014/chart" uri="{C3380CC4-5D6E-409C-BE32-E72D297353CC}">
              <c16:uniqueId val="{00000000-6571-449D-8351-F826D6EA09D1}"/>
            </c:ext>
          </c:extLst>
        </c:ser>
        <c:dLbls>
          <c:showLegendKey val="0"/>
          <c:showVal val="0"/>
          <c:showCatName val="0"/>
          <c:showSerName val="0"/>
          <c:showPercent val="0"/>
          <c:showBubbleSize val="0"/>
        </c:dLbls>
        <c:gapWidth val="150"/>
        <c:axId val="166516984"/>
        <c:axId val="1665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6571-449D-8351-F826D6EA09D1}"/>
            </c:ext>
          </c:extLst>
        </c:ser>
        <c:dLbls>
          <c:showLegendKey val="0"/>
          <c:showVal val="0"/>
          <c:showCatName val="0"/>
          <c:showSerName val="0"/>
          <c:showPercent val="0"/>
          <c:showBubbleSize val="0"/>
        </c:dLbls>
        <c:marker val="1"/>
        <c:smooth val="0"/>
        <c:axId val="166516984"/>
        <c:axId val="166517376"/>
      </c:lineChart>
      <c:dateAx>
        <c:axId val="166516984"/>
        <c:scaling>
          <c:orientation val="minMax"/>
        </c:scaling>
        <c:delete val="1"/>
        <c:axPos val="b"/>
        <c:numFmt formatCode="ge" sourceLinked="1"/>
        <c:majorTickMark val="none"/>
        <c:minorTickMark val="none"/>
        <c:tickLblPos val="none"/>
        <c:crossAx val="166517376"/>
        <c:crosses val="autoZero"/>
        <c:auto val="1"/>
        <c:lblOffset val="100"/>
        <c:baseTimeUnit val="years"/>
      </c:dateAx>
      <c:valAx>
        <c:axId val="1665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1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c:v>
                </c:pt>
                <c:pt idx="1">
                  <c:v>91.11</c:v>
                </c:pt>
                <c:pt idx="2">
                  <c:v>91</c:v>
                </c:pt>
                <c:pt idx="3">
                  <c:v>90.31</c:v>
                </c:pt>
                <c:pt idx="4">
                  <c:v>91.2</c:v>
                </c:pt>
              </c:numCache>
            </c:numRef>
          </c:val>
          <c:extLst>
            <c:ext xmlns:c16="http://schemas.microsoft.com/office/drawing/2014/chart" uri="{C3380CC4-5D6E-409C-BE32-E72D297353CC}">
              <c16:uniqueId val="{00000000-F87B-418D-B1F1-490FA730EEA1}"/>
            </c:ext>
          </c:extLst>
        </c:ser>
        <c:dLbls>
          <c:showLegendKey val="0"/>
          <c:showVal val="0"/>
          <c:showCatName val="0"/>
          <c:showSerName val="0"/>
          <c:showPercent val="0"/>
          <c:showBubbleSize val="0"/>
        </c:dLbls>
        <c:gapWidth val="150"/>
        <c:axId val="166518552"/>
        <c:axId val="1665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F87B-418D-B1F1-490FA730EEA1}"/>
            </c:ext>
          </c:extLst>
        </c:ser>
        <c:dLbls>
          <c:showLegendKey val="0"/>
          <c:showVal val="0"/>
          <c:showCatName val="0"/>
          <c:showSerName val="0"/>
          <c:showPercent val="0"/>
          <c:showBubbleSize val="0"/>
        </c:dLbls>
        <c:marker val="1"/>
        <c:smooth val="0"/>
        <c:axId val="166518552"/>
        <c:axId val="166518944"/>
      </c:lineChart>
      <c:dateAx>
        <c:axId val="166518552"/>
        <c:scaling>
          <c:orientation val="minMax"/>
        </c:scaling>
        <c:delete val="1"/>
        <c:axPos val="b"/>
        <c:numFmt formatCode="ge" sourceLinked="1"/>
        <c:majorTickMark val="none"/>
        <c:minorTickMark val="none"/>
        <c:tickLblPos val="none"/>
        <c:crossAx val="166518944"/>
        <c:crosses val="autoZero"/>
        <c:auto val="1"/>
        <c:lblOffset val="100"/>
        <c:baseTimeUnit val="years"/>
      </c:dateAx>
      <c:valAx>
        <c:axId val="1665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1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95.84</c:v>
                </c:pt>
                <c:pt idx="1">
                  <c:v>92.42</c:v>
                </c:pt>
                <c:pt idx="2">
                  <c:v>73.19</c:v>
                </c:pt>
                <c:pt idx="3">
                  <c:v>65.72</c:v>
                </c:pt>
                <c:pt idx="4">
                  <c:v>82.98</c:v>
                </c:pt>
              </c:numCache>
            </c:numRef>
          </c:val>
          <c:extLst>
            <c:ext xmlns:c16="http://schemas.microsoft.com/office/drawing/2014/chart" uri="{C3380CC4-5D6E-409C-BE32-E72D297353CC}">
              <c16:uniqueId val="{00000000-8999-4714-AF40-A26F7E2F9FB7}"/>
            </c:ext>
          </c:extLst>
        </c:ser>
        <c:dLbls>
          <c:showLegendKey val="0"/>
          <c:showVal val="0"/>
          <c:showCatName val="0"/>
          <c:showSerName val="0"/>
          <c:showPercent val="0"/>
          <c:showBubbleSize val="0"/>
        </c:dLbls>
        <c:gapWidth val="150"/>
        <c:axId val="165973336"/>
        <c:axId val="16597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8999-4714-AF40-A26F7E2F9FB7}"/>
            </c:ext>
          </c:extLst>
        </c:ser>
        <c:dLbls>
          <c:showLegendKey val="0"/>
          <c:showVal val="0"/>
          <c:showCatName val="0"/>
          <c:showSerName val="0"/>
          <c:showPercent val="0"/>
          <c:showBubbleSize val="0"/>
        </c:dLbls>
        <c:marker val="1"/>
        <c:smooth val="0"/>
        <c:axId val="165973336"/>
        <c:axId val="165973720"/>
      </c:lineChart>
      <c:dateAx>
        <c:axId val="165973336"/>
        <c:scaling>
          <c:orientation val="minMax"/>
        </c:scaling>
        <c:delete val="1"/>
        <c:axPos val="b"/>
        <c:numFmt formatCode="ge" sourceLinked="1"/>
        <c:majorTickMark val="none"/>
        <c:minorTickMark val="none"/>
        <c:tickLblPos val="none"/>
        <c:crossAx val="165973720"/>
        <c:crosses val="autoZero"/>
        <c:auto val="1"/>
        <c:lblOffset val="100"/>
        <c:baseTimeUnit val="years"/>
      </c:dateAx>
      <c:valAx>
        <c:axId val="16597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7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1-44EF-8C8B-DD773CBF20B4}"/>
            </c:ext>
          </c:extLst>
        </c:ser>
        <c:dLbls>
          <c:showLegendKey val="0"/>
          <c:showVal val="0"/>
          <c:showCatName val="0"/>
          <c:showSerName val="0"/>
          <c:showPercent val="0"/>
          <c:showBubbleSize val="0"/>
        </c:dLbls>
        <c:gapWidth val="150"/>
        <c:axId val="166315904"/>
        <c:axId val="1663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1-44EF-8C8B-DD773CBF20B4}"/>
            </c:ext>
          </c:extLst>
        </c:ser>
        <c:dLbls>
          <c:showLegendKey val="0"/>
          <c:showVal val="0"/>
          <c:showCatName val="0"/>
          <c:showSerName val="0"/>
          <c:showPercent val="0"/>
          <c:showBubbleSize val="0"/>
        </c:dLbls>
        <c:marker val="1"/>
        <c:smooth val="0"/>
        <c:axId val="166315904"/>
        <c:axId val="166316288"/>
      </c:lineChart>
      <c:dateAx>
        <c:axId val="166315904"/>
        <c:scaling>
          <c:orientation val="minMax"/>
        </c:scaling>
        <c:delete val="1"/>
        <c:axPos val="b"/>
        <c:numFmt formatCode="ge" sourceLinked="1"/>
        <c:majorTickMark val="none"/>
        <c:minorTickMark val="none"/>
        <c:tickLblPos val="none"/>
        <c:crossAx val="166316288"/>
        <c:crosses val="autoZero"/>
        <c:auto val="1"/>
        <c:lblOffset val="100"/>
        <c:baseTimeUnit val="years"/>
      </c:dateAx>
      <c:valAx>
        <c:axId val="1663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E-46AA-A5D6-915705BA8F2C}"/>
            </c:ext>
          </c:extLst>
        </c:ser>
        <c:dLbls>
          <c:showLegendKey val="0"/>
          <c:showVal val="0"/>
          <c:showCatName val="0"/>
          <c:showSerName val="0"/>
          <c:showPercent val="0"/>
          <c:showBubbleSize val="0"/>
        </c:dLbls>
        <c:gapWidth val="150"/>
        <c:axId val="166428264"/>
        <c:axId val="16638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E-46AA-A5D6-915705BA8F2C}"/>
            </c:ext>
          </c:extLst>
        </c:ser>
        <c:dLbls>
          <c:showLegendKey val="0"/>
          <c:showVal val="0"/>
          <c:showCatName val="0"/>
          <c:showSerName val="0"/>
          <c:showPercent val="0"/>
          <c:showBubbleSize val="0"/>
        </c:dLbls>
        <c:marker val="1"/>
        <c:smooth val="0"/>
        <c:axId val="166428264"/>
        <c:axId val="166385864"/>
      </c:lineChart>
      <c:dateAx>
        <c:axId val="166428264"/>
        <c:scaling>
          <c:orientation val="minMax"/>
        </c:scaling>
        <c:delete val="1"/>
        <c:axPos val="b"/>
        <c:numFmt formatCode="ge" sourceLinked="1"/>
        <c:majorTickMark val="none"/>
        <c:minorTickMark val="none"/>
        <c:tickLblPos val="none"/>
        <c:crossAx val="166385864"/>
        <c:crosses val="autoZero"/>
        <c:auto val="1"/>
        <c:lblOffset val="100"/>
        <c:baseTimeUnit val="years"/>
      </c:dateAx>
      <c:valAx>
        <c:axId val="16638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2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BF-459D-82F3-EE9114EE5901}"/>
            </c:ext>
          </c:extLst>
        </c:ser>
        <c:dLbls>
          <c:showLegendKey val="0"/>
          <c:showVal val="0"/>
          <c:showCatName val="0"/>
          <c:showSerName val="0"/>
          <c:showPercent val="0"/>
          <c:showBubbleSize val="0"/>
        </c:dLbls>
        <c:gapWidth val="150"/>
        <c:axId val="166387040"/>
        <c:axId val="16638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BF-459D-82F3-EE9114EE5901}"/>
            </c:ext>
          </c:extLst>
        </c:ser>
        <c:dLbls>
          <c:showLegendKey val="0"/>
          <c:showVal val="0"/>
          <c:showCatName val="0"/>
          <c:showSerName val="0"/>
          <c:showPercent val="0"/>
          <c:showBubbleSize val="0"/>
        </c:dLbls>
        <c:marker val="1"/>
        <c:smooth val="0"/>
        <c:axId val="166387040"/>
        <c:axId val="166387432"/>
      </c:lineChart>
      <c:dateAx>
        <c:axId val="166387040"/>
        <c:scaling>
          <c:orientation val="minMax"/>
        </c:scaling>
        <c:delete val="1"/>
        <c:axPos val="b"/>
        <c:numFmt formatCode="ge" sourceLinked="1"/>
        <c:majorTickMark val="none"/>
        <c:minorTickMark val="none"/>
        <c:tickLblPos val="none"/>
        <c:crossAx val="166387432"/>
        <c:crosses val="autoZero"/>
        <c:auto val="1"/>
        <c:lblOffset val="100"/>
        <c:baseTimeUnit val="years"/>
      </c:dateAx>
      <c:valAx>
        <c:axId val="16638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8F-4271-9521-F4EB03D88C74}"/>
            </c:ext>
          </c:extLst>
        </c:ser>
        <c:dLbls>
          <c:showLegendKey val="0"/>
          <c:showVal val="0"/>
          <c:showCatName val="0"/>
          <c:showSerName val="0"/>
          <c:showPercent val="0"/>
          <c:showBubbleSize val="0"/>
        </c:dLbls>
        <c:gapWidth val="150"/>
        <c:axId val="166388608"/>
        <c:axId val="16638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8F-4271-9521-F4EB03D88C74}"/>
            </c:ext>
          </c:extLst>
        </c:ser>
        <c:dLbls>
          <c:showLegendKey val="0"/>
          <c:showVal val="0"/>
          <c:showCatName val="0"/>
          <c:showSerName val="0"/>
          <c:showPercent val="0"/>
          <c:showBubbleSize val="0"/>
        </c:dLbls>
        <c:marker val="1"/>
        <c:smooth val="0"/>
        <c:axId val="166388608"/>
        <c:axId val="166389000"/>
      </c:lineChart>
      <c:dateAx>
        <c:axId val="166388608"/>
        <c:scaling>
          <c:orientation val="minMax"/>
        </c:scaling>
        <c:delete val="1"/>
        <c:axPos val="b"/>
        <c:numFmt formatCode="ge" sourceLinked="1"/>
        <c:majorTickMark val="none"/>
        <c:minorTickMark val="none"/>
        <c:tickLblPos val="none"/>
        <c:crossAx val="166389000"/>
        <c:crosses val="autoZero"/>
        <c:auto val="1"/>
        <c:lblOffset val="100"/>
        <c:baseTimeUnit val="years"/>
      </c:dateAx>
      <c:valAx>
        <c:axId val="1663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5947.43</c:v>
                </c:pt>
                <c:pt idx="1">
                  <c:v>5845.53</c:v>
                </c:pt>
                <c:pt idx="2">
                  <c:v>5806.07</c:v>
                </c:pt>
                <c:pt idx="3">
                  <c:v>5702.42</c:v>
                </c:pt>
                <c:pt idx="4">
                  <c:v>6443.26</c:v>
                </c:pt>
              </c:numCache>
            </c:numRef>
          </c:val>
          <c:extLst>
            <c:ext xmlns:c16="http://schemas.microsoft.com/office/drawing/2014/chart" uri="{C3380CC4-5D6E-409C-BE32-E72D297353CC}">
              <c16:uniqueId val="{00000000-5D70-458B-9F39-A3E97CCDD2C3}"/>
            </c:ext>
          </c:extLst>
        </c:ser>
        <c:dLbls>
          <c:showLegendKey val="0"/>
          <c:showVal val="0"/>
          <c:showCatName val="0"/>
          <c:showSerName val="0"/>
          <c:showPercent val="0"/>
          <c:showBubbleSize val="0"/>
        </c:dLbls>
        <c:gapWidth val="150"/>
        <c:axId val="166172696"/>
        <c:axId val="1661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5D70-458B-9F39-A3E97CCDD2C3}"/>
            </c:ext>
          </c:extLst>
        </c:ser>
        <c:dLbls>
          <c:showLegendKey val="0"/>
          <c:showVal val="0"/>
          <c:showCatName val="0"/>
          <c:showSerName val="0"/>
          <c:showPercent val="0"/>
          <c:showBubbleSize val="0"/>
        </c:dLbls>
        <c:marker val="1"/>
        <c:smooth val="0"/>
        <c:axId val="166172696"/>
        <c:axId val="166173088"/>
      </c:lineChart>
      <c:dateAx>
        <c:axId val="166172696"/>
        <c:scaling>
          <c:orientation val="minMax"/>
        </c:scaling>
        <c:delete val="1"/>
        <c:axPos val="b"/>
        <c:numFmt formatCode="ge" sourceLinked="1"/>
        <c:majorTickMark val="none"/>
        <c:minorTickMark val="none"/>
        <c:tickLblPos val="none"/>
        <c:crossAx val="166173088"/>
        <c:crosses val="autoZero"/>
        <c:auto val="1"/>
        <c:lblOffset val="100"/>
        <c:baseTimeUnit val="years"/>
      </c:dateAx>
      <c:valAx>
        <c:axId val="1661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21.16</c:v>
                </c:pt>
                <c:pt idx="1">
                  <c:v>17</c:v>
                </c:pt>
                <c:pt idx="2">
                  <c:v>13.95</c:v>
                </c:pt>
                <c:pt idx="3">
                  <c:v>12.63</c:v>
                </c:pt>
                <c:pt idx="4">
                  <c:v>10.86</c:v>
                </c:pt>
              </c:numCache>
            </c:numRef>
          </c:val>
          <c:extLst>
            <c:ext xmlns:c16="http://schemas.microsoft.com/office/drawing/2014/chart" uri="{C3380CC4-5D6E-409C-BE32-E72D297353CC}">
              <c16:uniqueId val="{00000000-B728-4B73-BCDD-FFDB260AA484}"/>
            </c:ext>
          </c:extLst>
        </c:ser>
        <c:dLbls>
          <c:showLegendKey val="0"/>
          <c:showVal val="0"/>
          <c:showCatName val="0"/>
          <c:showSerName val="0"/>
          <c:showPercent val="0"/>
          <c:showBubbleSize val="0"/>
        </c:dLbls>
        <c:gapWidth val="150"/>
        <c:axId val="166174264"/>
        <c:axId val="1661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B728-4B73-BCDD-FFDB260AA484}"/>
            </c:ext>
          </c:extLst>
        </c:ser>
        <c:dLbls>
          <c:showLegendKey val="0"/>
          <c:showVal val="0"/>
          <c:showCatName val="0"/>
          <c:showSerName val="0"/>
          <c:showPercent val="0"/>
          <c:showBubbleSize val="0"/>
        </c:dLbls>
        <c:marker val="1"/>
        <c:smooth val="0"/>
        <c:axId val="166174264"/>
        <c:axId val="166174656"/>
      </c:lineChart>
      <c:dateAx>
        <c:axId val="166174264"/>
        <c:scaling>
          <c:orientation val="minMax"/>
        </c:scaling>
        <c:delete val="1"/>
        <c:axPos val="b"/>
        <c:numFmt formatCode="ge" sourceLinked="1"/>
        <c:majorTickMark val="none"/>
        <c:minorTickMark val="none"/>
        <c:tickLblPos val="none"/>
        <c:crossAx val="166174656"/>
        <c:crosses val="autoZero"/>
        <c:auto val="1"/>
        <c:lblOffset val="100"/>
        <c:baseTimeUnit val="years"/>
      </c:dateAx>
      <c:valAx>
        <c:axId val="1661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732.38</c:v>
                </c:pt>
                <c:pt idx="1">
                  <c:v>944.46</c:v>
                </c:pt>
                <c:pt idx="2">
                  <c:v>1152.8800000000001</c:v>
                </c:pt>
                <c:pt idx="3">
                  <c:v>1271.04</c:v>
                </c:pt>
                <c:pt idx="4">
                  <c:v>1248.52</c:v>
                </c:pt>
              </c:numCache>
            </c:numRef>
          </c:val>
          <c:extLst>
            <c:ext xmlns:c16="http://schemas.microsoft.com/office/drawing/2014/chart" uri="{C3380CC4-5D6E-409C-BE32-E72D297353CC}">
              <c16:uniqueId val="{00000000-66E9-4E63-861B-09182793E802}"/>
            </c:ext>
          </c:extLst>
        </c:ser>
        <c:dLbls>
          <c:showLegendKey val="0"/>
          <c:showVal val="0"/>
          <c:showCatName val="0"/>
          <c:showSerName val="0"/>
          <c:showPercent val="0"/>
          <c:showBubbleSize val="0"/>
        </c:dLbls>
        <c:gapWidth val="150"/>
        <c:axId val="166175832"/>
        <c:axId val="1665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66E9-4E63-861B-09182793E802}"/>
            </c:ext>
          </c:extLst>
        </c:ser>
        <c:dLbls>
          <c:showLegendKey val="0"/>
          <c:showVal val="0"/>
          <c:showCatName val="0"/>
          <c:showSerName val="0"/>
          <c:showPercent val="0"/>
          <c:showBubbleSize val="0"/>
        </c:dLbls>
        <c:marker val="1"/>
        <c:smooth val="0"/>
        <c:axId val="166175832"/>
        <c:axId val="166515808"/>
      </c:lineChart>
      <c:dateAx>
        <c:axId val="166175832"/>
        <c:scaling>
          <c:orientation val="minMax"/>
        </c:scaling>
        <c:delete val="1"/>
        <c:axPos val="b"/>
        <c:numFmt formatCode="ge" sourceLinked="1"/>
        <c:majorTickMark val="none"/>
        <c:minorTickMark val="none"/>
        <c:tickLblPos val="none"/>
        <c:crossAx val="166515808"/>
        <c:crosses val="autoZero"/>
        <c:auto val="1"/>
        <c:lblOffset val="100"/>
        <c:baseTimeUnit val="years"/>
      </c:dateAx>
      <c:valAx>
        <c:axId val="1665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河南町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15729</v>
      </c>
      <c r="AM8" s="66"/>
      <c r="AN8" s="66"/>
      <c r="AO8" s="66"/>
      <c r="AP8" s="66"/>
      <c r="AQ8" s="66"/>
      <c r="AR8" s="66"/>
      <c r="AS8" s="66"/>
      <c r="AT8" s="65">
        <f>データ!$S$6</f>
        <v>25.26</v>
      </c>
      <c r="AU8" s="65"/>
      <c r="AV8" s="65"/>
      <c r="AW8" s="65"/>
      <c r="AX8" s="65"/>
      <c r="AY8" s="65"/>
      <c r="AZ8" s="65"/>
      <c r="BA8" s="65"/>
      <c r="BB8" s="65">
        <f>データ!$T$6</f>
        <v>622.67999999999995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0.47</v>
      </c>
      <c r="Q10" s="65"/>
      <c r="R10" s="65"/>
      <c r="S10" s="65"/>
      <c r="T10" s="65"/>
      <c r="U10" s="65"/>
      <c r="V10" s="65"/>
      <c r="W10" s="66">
        <f>データ!$Q$6</f>
        <v>2883</v>
      </c>
      <c r="X10" s="66"/>
      <c r="Y10" s="66"/>
      <c r="Z10" s="66"/>
      <c r="AA10" s="66"/>
      <c r="AB10" s="66"/>
      <c r="AC10" s="66"/>
      <c r="AD10" s="2"/>
      <c r="AE10" s="2"/>
      <c r="AF10" s="2"/>
      <c r="AG10" s="2"/>
      <c r="AH10" s="2"/>
      <c r="AI10" s="2"/>
      <c r="AJ10" s="2"/>
      <c r="AK10" s="2"/>
      <c r="AL10" s="66">
        <f>データ!$U$6</f>
        <v>74</v>
      </c>
      <c r="AM10" s="66"/>
      <c r="AN10" s="66"/>
      <c r="AO10" s="66"/>
      <c r="AP10" s="66"/>
      <c r="AQ10" s="66"/>
      <c r="AR10" s="66"/>
      <c r="AS10" s="66"/>
      <c r="AT10" s="65">
        <f>データ!$V$6</f>
        <v>0.2</v>
      </c>
      <c r="AU10" s="65"/>
      <c r="AV10" s="65"/>
      <c r="AW10" s="65"/>
      <c r="AX10" s="65"/>
      <c r="AY10" s="65"/>
      <c r="AZ10" s="65"/>
      <c r="BA10" s="65"/>
      <c r="BB10" s="65">
        <f>データ!$W$6</f>
        <v>370</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I54cT4ofA+mb8fF+nVFyvyA5Uf/O09tTzkS0WNdFIr2gBNflZNjq2FfKT1FucrPI4uuEgCYZaaBCwkrQuDkLAA==" saltValue="HCkDRKyu67+TKxlpmCgVD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273821</v>
      </c>
      <c r="D6" s="33">
        <f t="shared" si="3"/>
        <v>47</v>
      </c>
      <c r="E6" s="33">
        <f t="shared" si="3"/>
        <v>1</v>
      </c>
      <c r="F6" s="33">
        <f t="shared" si="3"/>
        <v>0</v>
      </c>
      <c r="G6" s="33">
        <f t="shared" si="3"/>
        <v>0</v>
      </c>
      <c r="H6" s="33" t="str">
        <f t="shared" si="3"/>
        <v>大阪府　河南町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0.47</v>
      </c>
      <c r="Q6" s="34">
        <f t="shared" si="3"/>
        <v>2883</v>
      </c>
      <c r="R6" s="34">
        <f t="shared" si="3"/>
        <v>15729</v>
      </c>
      <c r="S6" s="34">
        <f t="shared" si="3"/>
        <v>25.26</v>
      </c>
      <c r="T6" s="34">
        <f t="shared" si="3"/>
        <v>622.67999999999995</v>
      </c>
      <c r="U6" s="34">
        <f t="shared" si="3"/>
        <v>74</v>
      </c>
      <c r="V6" s="34">
        <f t="shared" si="3"/>
        <v>0.2</v>
      </c>
      <c r="W6" s="34">
        <f t="shared" si="3"/>
        <v>370</v>
      </c>
      <c r="X6" s="35">
        <f>IF(X7="",NA(),X7)</f>
        <v>95.84</v>
      </c>
      <c r="Y6" s="35">
        <f t="shared" ref="Y6:AG6" si="4">IF(Y7="",NA(),Y7)</f>
        <v>92.42</v>
      </c>
      <c r="Z6" s="35">
        <f t="shared" si="4"/>
        <v>73.19</v>
      </c>
      <c r="AA6" s="35">
        <f t="shared" si="4"/>
        <v>65.72</v>
      </c>
      <c r="AB6" s="35">
        <f t="shared" si="4"/>
        <v>82.98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5947.43</v>
      </c>
      <c r="BF6" s="35">
        <f t="shared" ref="BF6:BN6" si="7">IF(BF7="",NA(),BF7)</f>
        <v>5845.53</v>
      </c>
      <c r="BG6" s="35">
        <f t="shared" si="7"/>
        <v>5806.07</v>
      </c>
      <c r="BH6" s="35">
        <f t="shared" si="7"/>
        <v>5702.42</v>
      </c>
      <c r="BI6" s="35">
        <f t="shared" si="7"/>
        <v>6443.26</v>
      </c>
      <c r="BJ6" s="35">
        <f t="shared" si="7"/>
        <v>1462.56</v>
      </c>
      <c r="BK6" s="35">
        <f t="shared" si="7"/>
        <v>1486.62</v>
      </c>
      <c r="BL6" s="35">
        <f t="shared" si="7"/>
        <v>1510.14</v>
      </c>
      <c r="BM6" s="35">
        <f t="shared" si="7"/>
        <v>1595.62</v>
      </c>
      <c r="BN6" s="35">
        <f t="shared" si="7"/>
        <v>1302.33</v>
      </c>
      <c r="BO6" s="34" t="str">
        <f>IF(BO7="","",IF(BO7="-","【-】","【"&amp;SUBSTITUTE(TEXT(BO7,"#,##0.00"),"-","△")&amp;"】"))</f>
        <v>【1,141.75】</v>
      </c>
      <c r="BP6" s="35">
        <f>IF(BP7="",NA(),BP7)</f>
        <v>21.16</v>
      </c>
      <c r="BQ6" s="35">
        <f t="shared" ref="BQ6:BY6" si="8">IF(BQ7="",NA(),BQ7)</f>
        <v>17</v>
      </c>
      <c r="BR6" s="35">
        <f t="shared" si="8"/>
        <v>13.95</v>
      </c>
      <c r="BS6" s="35">
        <f t="shared" si="8"/>
        <v>12.63</v>
      </c>
      <c r="BT6" s="35">
        <f t="shared" si="8"/>
        <v>10.86</v>
      </c>
      <c r="BU6" s="35">
        <f t="shared" si="8"/>
        <v>32.39</v>
      </c>
      <c r="BV6" s="35">
        <f t="shared" si="8"/>
        <v>24.39</v>
      </c>
      <c r="BW6" s="35">
        <f t="shared" si="8"/>
        <v>22.67</v>
      </c>
      <c r="BX6" s="35">
        <f t="shared" si="8"/>
        <v>37.92</v>
      </c>
      <c r="BY6" s="35">
        <f t="shared" si="8"/>
        <v>40.89</v>
      </c>
      <c r="BZ6" s="34" t="str">
        <f>IF(BZ7="","",IF(BZ7="-","【-】","【"&amp;SUBSTITUTE(TEXT(BZ7,"#,##0.00"),"-","△")&amp;"】"))</f>
        <v>【54.93】</v>
      </c>
      <c r="CA6" s="35">
        <f>IF(CA7="",NA(),CA7)</f>
        <v>732.38</v>
      </c>
      <c r="CB6" s="35">
        <f t="shared" ref="CB6:CJ6" si="9">IF(CB7="",NA(),CB7)</f>
        <v>944.46</v>
      </c>
      <c r="CC6" s="35">
        <f t="shared" si="9"/>
        <v>1152.8800000000001</v>
      </c>
      <c r="CD6" s="35">
        <f t="shared" si="9"/>
        <v>1271.04</v>
      </c>
      <c r="CE6" s="35">
        <f t="shared" si="9"/>
        <v>1248.52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13.97</v>
      </c>
      <c r="CM6" s="35">
        <f t="shared" ref="CM6:CU6" si="10">IF(CM7="",NA(),CM7)</f>
        <v>13.62</v>
      </c>
      <c r="CN6" s="35">
        <f t="shared" si="10"/>
        <v>13.23</v>
      </c>
      <c r="CO6" s="35">
        <f t="shared" si="10"/>
        <v>13.26</v>
      </c>
      <c r="CP6" s="35">
        <f t="shared" si="10"/>
        <v>13.24</v>
      </c>
      <c r="CQ6" s="35">
        <f t="shared" si="10"/>
        <v>50.49</v>
      </c>
      <c r="CR6" s="35">
        <f t="shared" si="10"/>
        <v>48.36</v>
      </c>
      <c r="CS6" s="35">
        <f t="shared" si="10"/>
        <v>48.7</v>
      </c>
      <c r="CT6" s="35">
        <f t="shared" si="10"/>
        <v>46.9</v>
      </c>
      <c r="CU6" s="35">
        <f t="shared" si="10"/>
        <v>47.95</v>
      </c>
      <c r="CV6" s="34" t="str">
        <f>IF(CV7="","",IF(CV7="-","【-】","【"&amp;SUBSTITUTE(TEXT(CV7,"#,##0.00"),"-","△")&amp;"】"))</f>
        <v>【56.91】</v>
      </c>
      <c r="CW6" s="35">
        <f>IF(CW7="",NA(),CW7)</f>
        <v>91.1</v>
      </c>
      <c r="CX6" s="35">
        <f t="shared" ref="CX6:DF6" si="11">IF(CX7="",NA(),CX7)</f>
        <v>91.11</v>
      </c>
      <c r="CY6" s="35">
        <f t="shared" si="11"/>
        <v>91</v>
      </c>
      <c r="CZ6" s="35">
        <f t="shared" si="11"/>
        <v>90.31</v>
      </c>
      <c r="DA6" s="35">
        <f t="shared" si="11"/>
        <v>91.2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273821</v>
      </c>
      <c r="D7" s="37">
        <v>47</v>
      </c>
      <c r="E7" s="37">
        <v>1</v>
      </c>
      <c r="F7" s="37">
        <v>0</v>
      </c>
      <c r="G7" s="37">
        <v>0</v>
      </c>
      <c r="H7" s="37" t="s">
        <v>107</v>
      </c>
      <c r="I7" s="37" t="s">
        <v>108</v>
      </c>
      <c r="J7" s="37" t="s">
        <v>109</v>
      </c>
      <c r="K7" s="37" t="s">
        <v>110</v>
      </c>
      <c r="L7" s="37" t="s">
        <v>111</v>
      </c>
      <c r="M7" s="37" t="s">
        <v>112</v>
      </c>
      <c r="N7" s="38" t="s">
        <v>113</v>
      </c>
      <c r="O7" s="38" t="s">
        <v>114</v>
      </c>
      <c r="P7" s="38">
        <v>0.47</v>
      </c>
      <c r="Q7" s="38">
        <v>2883</v>
      </c>
      <c r="R7" s="38">
        <v>15729</v>
      </c>
      <c r="S7" s="38">
        <v>25.26</v>
      </c>
      <c r="T7" s="38">
        <v>622.67999999999995</v>
      </c>
      <c r="U7" s="38">
        <v>74</v>
      </c>
      <c r="V7" s="38">
        <v>0.2</v>
      </c>
      <c r="W7" s="38">
        <v>370</v>
      </c>
      <c r="X7" s="38">
        <v>95.84</v>
      </c>
      <c r="Y7" s="38">
        <v>92.42</v>
      </c>
      <c r="Z7" s="38">
        <v>73.19</v>
      </c>
      <c r="AA7" s="38">
        <v>65.72</v>
      </c>
      <c r="AB7" s="38">
        <v>82.98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5947.43</v>
      </c>
      <c r="BF7" s="38">
        <v>5845.53</v>
      </c>
      <c r="BG7" s="38">
        <v>5806.07</v>
      </c>
      <c r="BH7" s="38">
        <v>5702.42</v>
      </c>
      <c r="BI7" s="38">
        <v>6443.26</v>
      </c>
      <c r="BJ7" s="38">
        <v>1462.56</v>
      </c>
      <c r="BK7" s="38">
        <v>1486.62</v>
      </c>
      <c r="BL7" s="38">
        <v>1510.14</v>
      </c>
      <c r="BM7" s="38">
        <v>1595.62</v>
      </c>
      <c r="BN7" s="38">
        <v>1302.33</v>
      </c>
      <c r="BO7" s="38">
        <v>1141.75</v>
      </c>
      <c r="BP7" s="38">
        <v>21.16</v>
      </c>
      <c r="BQ7" s="38">
        <v>17</v>
      </c>
      <c r="BR7" s="38">
        <v>13.95</v>
      </c>
      <c r="BS7" s="38">
        <v>12.63</v>
      </c>
      <c r="BT7" s="38">
        <v>10.86</v>
      </c>
      <c r="BU7" s="38">
        <v>32.39</v>
      </c>
      <c r="BV7" s="38">
        <v>24.39</v>
      </c>
      <c r="BW7" s="38">
        <v>22.67</v>
      </c>
      <c r="BX7" s="38">
        <v>37.92</v>
      </c>
      <c r="BY7" s="38">
        <v>40.89</v>
      </c>
      <c r="BZ7" s="38">
        <v>54.93</v>
      </c>
      <c r="CA7" s="38">
        <v>732.38</v>
      </c>
      <c r="CB7" s="38">
        <v>944.46</v>
      </c>
      <c r="CC7" s="38">
        <v>1152.8800000000001</v>
      </c>
      <c r="CD7" s="38">
        <v>1271.04</v>
      </c>
      <c r="CE7" s="38">
        <v>1248.52</v>
      </c>
      <c r="CF7" s="38">
        <v>530.83000000000004</v>
      </c>
      <c r="CG7" s="38">
        <v>734.18</v>
      </c>
      <c r="CH7" s="38">
        <v>789.62</v>
      </c>
      <c r="CI7" s="38">
        <v>423.18</v>
      </c>
      <c r="CJ7" s="38">
        <v>383.2</v>
      </c>
      <c r="CK7" s="38">
        <v>292.18</v>
      </c>
      <c r="CL7" s="38">
        <v>13.97</v>
      </c>
      <c r="CM7" s="38">
        <v>13.62</v>
      </c>
      <c r="CN7" s="38">
        <v>13.23</v>
      </c>
      <c r="CO7" s="38">
        <v>13.26</v>
      </c>
      <c r="CP7" s="38">
        <v>13.24</v>
      </c>
      <c r="CQ7" s="38">
        <v>50.49</v>
      </c>
      <c r="CR7" s="38">
        <v>48.36</v>
      </c>
      <c r="CS7" s="38">
        <v>48.7</v>
      </c>
      <c r="CT7" s="38">
        <v>46.9</v>
      </c>
      <c r="CU7" s="38">
        <v>47.95</v>
      </c>
      <c r="CV7" s="38">
        <v>56.91</v>
      </c>
      <c r="CW7" s="38">
        <v>91.1</v>
      </c>
      <c r="CX7" s="38">
        <v>91.11</v>
      </c>
      <c r="CY7" s="38">
        <v>91</v>
      </c>
      <c r="CZ7" s="38">
        <v>90.31</v>
      </c>
      <c r="DA7" s="38">
        <v>91.2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2019-02-13T10:21:08Z</cp:lastPrinted>
  <dcterms:created xsi:type="dcterms:W3CDTF">2018-12-03T08:44:18Z</dcterms:created>
  <dcterms:modified xsi:type="dcterms:W3CDTF">2019-02-13T10:21:14Z</dcterms:modified>
  <cp:category/>
</cp:coreProperties>
</file>