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32大阪狭山市〇\03完成\"/>
    </mc:Choice>
  </mc:AlternateContent>
  <workbookProtection workbookAlgorithmName="SHA-512" workbookHashValue="j0WAgns61y3xrK0+6rZNSNFwEx64Bjq0f/JHaYpo9xf15TGUsDIFtmuvZ5UhsgEbqMd/WMp7h7x/FZT95rJFvA==" workbookSaltValue="MJURQg60vGeRcIJkHCmw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<sst xmlns="http://schemas.openxmlformats.org/spreadsheetml/2006/main" count="303" uniqueCount="123">
  <si>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</si>
  <si>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</si>
  <si>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</si>
  <si>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</si>
  <si>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</si>
  <si>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</si>
  <si>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</si>
  <si>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</si>
  <si>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</si>
  <si>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</si>
  <si>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</si>
  <si>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</si>
  <si>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</si>
  <si>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</si>
  <si>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</si>
  <si>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</si>
  <si>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</si>
  <si>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</si>
  <si>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</si>
  <si>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</si>
  <si>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</si>
  <si>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</si>
  <si>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</si>
  <si>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</si>
  <si>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</si>
  <si>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</si>
  <si>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</si>
  <si>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</si>
  <si>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</si>
  <si>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</si>
  <si>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</si>
  <si>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</si>
  <si>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</si>
  <si>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</si>
  <si>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</si>
  <si>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</si>
  <si>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</si>
  <si>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</si>
  <si>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</si>
  <si>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</si>
  <si>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</si>
  <si>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</si>
  <si>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</si>
  <si>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</si>
  <si>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</si>
  <si>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</si>
  <si>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</si>
  <si>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</si>
  <si>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</si>
  <si>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</si>
  <si>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</si>
  <si>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</si>
  <si>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</si>
  <si>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</si>
  <si>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</si>
  <si>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</si>
  <si>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</si>
  <si>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</si>
  <si>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</si>
  <si>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</si>
  <si>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</si>
  <si>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</si>
  <si>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</si>
  <si>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</si>
  <si>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</si>
  <si>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</si>
  <si>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</si>
  <si>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</si>
  <si>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</si>
  <si>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</si>
  <si>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</si>
  <si>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</si>
  <si>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</si>
  <si>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</si>
  <si>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</si>
  <si>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</si>
  <si>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</si>
  <si>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</si>
  <si>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</si>
  <si>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</si>
  <si>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</si>
  <si>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</si>
  <si>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</si>
  <si>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</si>
  <si>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</si>
  <si>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</si>
  <si>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</si>
  <si>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</si>
  <si>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</si>
  <si>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</si>
  <si>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</si>
  <si>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</si>
  <si>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</si>
  <si>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</si>
  <si>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</si>
  <si>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</si>
  <si>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</si>
  <si>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</si>
  <si>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</si>
  <si>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</si>
  <si>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</si>
  <si>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</si>
  <si>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</si>
  <si>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</si>
  <si>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</si>
  <si>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</si>
  <si>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</si>
  <si>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</si>
  <si>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大阪狭山市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</si>
  <si>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</si>
  <si>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</si>
  <si>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</si>
  <si>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</si>
  <si>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</si>
  <si>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</si>
  <si>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</si>
  <si>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</si>
  <si>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</si>
  <si>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</si>
  <si>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</si>
  <si>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①経常収支比率は、類似団体平均値に比べて低くなっていますが100％を超えており、維持管理費及び支払利息等の費用は、使用料収入等で賄えています。
　②累積欠損金は、計上していません。
　③流動比率は、100％以上が望ましいとされていますが、過去の下水道整備のために借り入れた起債の償還金が大きいことにより100％に達しておらず、類似団体平均値に比べて低くなっています。
　④企業債残高対事業規模比率は、類似団体平均値に比べて高くなっていますが、近年は償還額より借入額が少ないため今後は減少する見込みです。
　⑤経費回収率は、流域下水道維持管理負担金等の汚水維持経費が増加したため、昨年度より低くなっていますが、類似団体平均値より高い水準を維持しています。
　⑥汚水処理原価は、有収水量1㎥あたりの汚水処理に要した費用であり、流域下水道維持管理負担金等の汚水維持経費が増加したため、昨年度より高くなっています。
　⑦施設利用率は、単独処理場を設置していないため、当該値を計上していません。
　⑧水洗化率は、早期より下水道整備を始めたことから、類似団体平均値に比べて高くなっています。
　※なお、平成28年度から地方公営企業法を適用したため、平成27年度以前の数値は計上されていません。</t>
    <rPh sb="10" eb="12">
      <t>ルイジ</t>
    </rPh>
    <rPh sb="12" eb="14">
      <t>ダンタイ</t>
    </rPh>
    <rPh sb="14" eb="17">
      <t>ヘイキンチ</t>
    </rPh>
    <rPh sb="18" eb="19">
      <t>クラ</t>
    </rPh>
    <rPh sb="21" eb="22">
      <t>ヒク</t>
    </rPh>
    <rPh sb="35" eb="36">
      <t>コ</t>
    </rPh>
    <rPh sb="46" eb="47">
      <t>オヨ</t>
    </rPh>
    <rPh sb="157" eb="158">
      <t>タッ</t>
    </rPh>
    <rPh sb="168" eb="171">
      <t>ヘイキンチ</t>
    </rPh>
    <rPh sb="172" eb="173">
      <t>クラ</t>
    </rPh>
    <rPh sb="175" eb="176">
      <t>ヒク</t>
    </rPh>
    <rPh sb="205" eb="208">
      <t>ヘイキンチ</t>
    </rPh>
    <rPh sb="209" eb="210">
      <t>クラ</t>
    </rPh>
    <rPh sb="212" eb="213">
      <t>タカ</t>
    </rPh>
    <rPh sb="262" eb="264">
      <t>リュウイキ</t>
    </rPh>
    <rPh sb="264" eb="267">
      <t>ゲスイドウ</t>
    </rPh>
    <rPh sb="267" eb="269">
      <t>イジ</t>
    </rPh>
    <rPh sb="269" eb="271">
      <t>カンリ</t>
    </rPh>
    <rPh sb="271" eb="274">
      <t>フタンキン</t>
    </rPh>
    <rPh sb="274" eb="275">
      <t>トウ</t>
    </rPh>
    <rPh sb="276" eb="278">
      <t>オスイ</t>
    </rPh>
    <rPh sb="278" eb="280">
      <t>イジ</t>
    </rPh>
    <rPh sb="280" eb="282">
      <t>ケイヒ</t>
    </rPh>
    <rPh sb="283" eb="285">
      <t>ゾウカ</t>
    </rPh>
    <rPh sb="290" eb="293">
      <t>サクネンド</t>
    </rPh>
    <rPh sb="295" eb="296">
      <t>ヒク</t>
    </rPh>
    <rPh sb="305" eb="307">
      <t>ルイジ</t>
    </rPh>
    <rPh sb="307" eb="309">
      <t>ダンタイ</t>
    </rPh>
    <rPh sb="309" eb="312">
      <t>ヘイキンチ</t>
    </rPh>
    <rPh sb="314" eb="315">
      <t>タカ</t>
    </rPh>
    <rPh sb="316" eb="318">
      <t>スイジュン</t>
    </rPh>
    <rPh sb="319" eb="321">
      <t>イジ</t>
    </rPh>
    <rPh sb="330" eb="332">
      <t>オスイ</t>
    </rPh>
    <rPh sb="332" eb="334">
      <t>ショリ</t>
    </rPh>
    <rPh sb="334" eb="336">
      <t>ゲンカ</t>
    </rPh>
    <rPh sb="362" eb="364">
      <t>リュウイキ</t>
    </rPh>
    <rPh sb="364" eb="367">
      <t>ゲスイドウ</t>
    </rPh>
    <rPh sb="367" eb="369">
      <t>イジ</t>
    </rPh>
    <rPh sb="369" eb="371">
      <t>カンリ</t>
    </rPh>
    <rPh sb="371" eb="374">
      <t>フタンキン</t>
    </rPh>
    <rPh sb="374" eb="375">
      <t>トウ</t>
    </rPh>
    <rPh sb="376" eb="378">
      <t>オスイ</t>
    </rPh>
    <rPh sb="378" eb="380">
      <t>イジ</t>
    </rPh>
    <rPh sb="380" eb="382">
      <t>ケイヒ</t>
    </rPh>
    <rPh sb="383" eb="385">
      <t>ゾウカ</t>
    </rPh>
    <rPh sb="390" eb="393">
      <t>サクネンド</t>
    </rPh>
    <rPh sb="395" eb="396">
      <t>タカ</t>
    </rPh>
    <rPh sb="452" eb="454">
      <t>ソウキ</t>
    </rPh>
    <rPh sb="474" eb="477">
      <t>ヘイキンチ</t>
    </rPh>
    <rPh sb="478" eb="479">
      <t>クラ</t>
    </rPh>
    <phoneticPr fontId="4"/>
  </si>
  <si>
    <t>　①②有形固定資産減価償却率は、減価償却の進行状況や資産の経過年数を知ることができる指標であり、数値が高いほど法定耐用年数に近い資産が多いことを示し、管渠老朽化率は、法定耐用年数を超えた管渠延長割合を示す指標である。
　現在のところ類似団体平均値に比べて低くなっておりますが、昭和43年に事業を開始していることから、今後は順次、法定耐用年数に達する管渠が増えることが見込まれます。
　③管渠改善率は、当該年度に更新した管渠延長の割合を表した指標で、類似団体平均値に比べて低くなっています。</t>
    <rPh sb="120" eb="123">
      <t>ヘイキンチ</t>
    </rPh>
    <rPh sb="124" eb="125">
      <t>クラ</t>
    </rPh>
    <rPh sb="228" eb="231">
      <t>ヘイキンチ</t>
    </rPh>
    <rPh sb="235" eb="236">
      <t>ヒク</t>
    </rPh>
    <phoneticPr fontId="4"/>
  </si>
  <si>
    <t>　本市の汚水整備事業については、ほぼ100％完了していますが、前述のとおり事業開始から相当年数が経っており、今後は管渠の更新事業が主になっていくこととなります。
　現在のところ、経常収支比率や経費回収比率は100％程度で推移しており、起債残高も借入額を抑制することにより減少する見込みですが、既に水洗化率も高いことから使用料収入の増加が見込めない状況にあります。
　こうした状況においても安定的な経営を継続していくため、H31年3月に経営戦略を策定し、それに基づき更なる経営の効率化を進めてまいります。　</t>
    <rPh sb="107" eb="109">
      <t>テイド</t>
    </rPh>
    <rPh sb="110" eb="112">
      <t>スイイ</t>
    </rPh>
    <rPh sb="213" eb="214">
      <t>ネン</t>
    </rPh>
    <rPh sb="215" eb="216">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</si>
</sst>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0.18</c:v>
                </c:pt>
                <c:pt idx="4">
                  <c:v>0.12</c:v>
                </c:pt>
              </c:numCache>
            </c:numRef>
          </c:val>
          <c:extLst>
            <c:ext xmlns:c16="http://schemas.microsoft.com/office/drawing/2014/chart" uri="{C3380CC4-5D6E-409C-BE32-E72D297353CC}">
              <c16:uniqueId val="{00000000-A58B-458D-A332-D17C3664476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0.14000000000000001</c:v>
                </c:pt>
              </c:numCache>
            </c:numRef>
          </c:val>
          <c:smooth val="0"/>
          <c:extLst>
            <c:ext xmlns:c16="http://schemas.microsoft.com/office/drawing/2014/chart" uri="{C3380CC4-5D6E-409C-BE32-E72D297353CC}">
              <c16:uniqueId val="{00000001-A58B-458D-A332-D17C3664476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46-49E7-AF13-3F6825B298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58.12</c:v>
                </c:pt>
                <c:pt idx="4">
                  <c:v>58.83</c:v>
                </c:pt>
              </c:numCache>
            </c:numRef>
          </c:val>
          <c:smooth val="0"/>
          <c:extLst>
            <c:ext xmlns:c16="http://schemas.microsoft.com/office/drawing/2014/chart" uri="{C3380CC4-5D6E-409C-BE32-E72D297353CC}">
              <c16:uniqueId val="{00000001-4246-49E7-AF13-3F6825B298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96.9</c:v>
                </c:pt>
                <c:pt idx="4">
                  <c:v>96.98</c:v>
                </c:pt>
              </c:numCache>
            </c:numRef>
          </c:val>
          <c:extLst>
            <c:ext xmlns:c16="http://schemas.microsoft.com/office/drawing/2014/chart" uri="{C3380CC4-5D6E-409C-BE32-E72D297353CC}">
              <c16:uniqueId val="{00000000-B212-4B6B-8578-0CD6E066B3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93.07</c:v>
                </c:pt>
                <c:pt idx="4">
                  <c:v>92.9</c:v>
                </c:pt>
              </c:numCache>
            </c:numRef>
          </c:val>
          <c:smooth val="0"/>
          <c:extLst>
            <c:ext xmlns:c16="http://schemas.microsoft.com/office/drawing/2014/chart" uri="{C3380CC4-5D6E-409C-BE32-E72D297353CC}">
              <c16:uniqueId val="{00000001-B212-4B6B-8578-0CD6E066B3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100.54</c:v>
                </c:pt>
                <c:pt idx="4">
                  <c:v>100.49</c:v>
                </c:pt>
              </c:numCache>
            </c:numRef>
          </c:val>
          <c:extLst>
            <c:ext xmlns:c16="http://schemas.microsoft.com/office/drawing/2014/chart" uri="{C3380CC4-5D6E-409C-BE32-E72D297353CC}">
              <c16:uniqueId val="{00000000-2B63-4B88-81DD-FDD71A42AE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106.63</c:v>
                </c:pt>
                <c:pt idx="4">
                  <c:v>106.41</c:v>
                </c:pt>
              </c:numCache>
            </c:numRef>
          </c:val>
          <c:smooth val="0"/>
          <c:extLst>
            <c:ext xmlns:c16="http://schemas.microsoft.com/office/drawing/2014/chart" uri="{C3380CC4-5D6E-409C-BE32-E72D297353CC}">
              <c16:uniqueId val="{00000001-2B63-4B88-81DD-FDD71A42AE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3.75</c:v>
                </c:pt>
                <c:pt idx="4">
                  <c:v>7.49</c:v>
                </c:pt>
              </c:numCache>
            </c:numRef>
          </c:val>
          <c:extLst>
            <c:ext xmlns:c16="http://schemas.microsoft.com/office/drawing/2014/chart" uri="{C3380CC4-5D6E-409C-BE32-E72D297353CC}">
              <c16:uniqueId val="{00000000-1EBF-4D53-B11B-AC079FA4B4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26.07</c:v>
                </c:pt>
                <c:pt idx="4">
                  <c:v>23.42</c:v>
                </c:pt>
              </c:numCache>
            </c:numRef>
          </c:val>
          <c:smooth val="0"/>
          <c:extLst>
            <c:ext xmlns:c16="http://schemas.microsoft.com/office/drawing/2014/chart" uri="{C3380CC4-5D6E-409C-BE32-E72D297353CC}">
              <c16:uniqueId val="{00000001-1EBF-4D53-B11B-AC079FA4B4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FE-4451-8F7E-E1AFD859D2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B8FE-4451-8F7E-E1AFD859D2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2DE-44BE-B414-284E3FE21C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26.43</c:v>
                </c:pt>
                <c:pt idx="4">
                  <c:v>25.32</c:v>
                </c:pt>
              </c:numCache>
            </c:numRef>
          </c:val>
          <c:smooth val="0"/>
          <c:extLst>
            <c:ext xmlns:c16="http://schemas.microsoft.com/office/drawing/2014/chart" uri="{C3380CC4-5D6E-409C-BE32-E72D297353CC}">
              <c16:uniqueId val="{00000001-F2DE-44BE-B414-284E3FE21C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65.02</c:v>
                </c:pt>
                <c:pt idx="4">
                  <c:v>71.75</c:v>
                </c:pt>
              </c:numCache>
            </c:numRef>
          </c:val>
          <c:extLst>
            <c:ext xmlns:c16="http://schemas.microsoft.com/office/drawing/2014/chart" uri="{C3380CC4-5D6E-409C-BE32-E72D297353CC}">
              <c16:uniqueId val="{00000000-EACF-4A57-97AC-B76FEE4EA14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72.44</c:v>
                </c:pt>
                <c:pt idx="4">
                  <c:v>78.56</c:v>
                </c:pt>
              </c:numCache>
            </c:numRef>
          </c:val>
          <c:smooth val="0"/>
          <c:extLst>
            <c:ext xmlns:c16="http://schemas.microsoft.com/office/drawing/2014/chart" uri="{C3380CC4-5D6E-409C-BE32-E72D297353CC}">
              <c16:uniqueId val="{00000001-EACF-4A57-97AC-B76FEE4EA14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749.9</c:v>
                </c:pt>
                <c:pt idx="4">
                  <c:v>711.69</c:v>
                </c:pt>
              </c:numCache>
            </c:numRef>
          </c:val>
          <c:extLst>
            <c:ext xmlns:c16="http://schemas.microsoft.com/office/drawing/2014/chart" uri="{C3380CC4-5D6E-409C-BE32-E72D297353CC}">
              <c16:uniqueId val="{00000000-D354-45B7-89CB-929D03736B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625.12</c:v>
                </c:pt>
                <c:pt idx="4">
                  <c:v>610.16999999999996</c:v>
                </c:pt>
              </c:numCache>
            </c:numRef>
          </c:val>
          <c:smooth val="0"/>
          <c:extLst>
            <c:ext xmlns:c16="http://schemas.microsoft.com/office/drawing/2014/chart" uri="{C3380CC4-5D6E-409C-BE32-E72D297353CC}">
              <c16:uniqueId val="{00000001-D354-45B7-89CB-929D03736B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109.24</c:v>
                </c:pt>
                <c:pt idx="4">
                  <c:v>99.28</c:v>
                </c:pt>
              </c:numCache>
            </c:numRef>
          </c:val>
          <c:extLst>
            <c:ext xmlns:c16="http://schemas.microsoft.com/office/drawing/2014/chart" uri="{C3380CC4-5D6E-409C-BE32-E72D297353CC}">
              <c16:uniqueId val="{00000000-2DC3-488B-90D4-EC3FDC3DB63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89.74</c:v>
                </c:pt>
                <c:pt idx="4">
                  <c:v>88.37</c:v>
                </c:pt>
              </c:numCache>
            </c:numRef>
          </c:val>
          <c:smooth val="0"/>
          <c:extLst>
            <c:ext xmlns:c16="http://schemas.microsoft.com/office/drawing/2014/chart" uri="{C3380CC4-5D6E-409C-BE32-E72D297353CC}">
              <c16:uniqueId val="{00000001-2DC3-488B-90D4-EC3FDC3DB63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126.31</c:v>
                </c:pt>
                <c:pt idx="4">
                  <c:v>138.72</c:v>
                </c:pt>
              </c:numCache>
            </c:numRef>
          </c:val>
          <c:extLst>
            <c:ext xmlns:c16="http://schemas.microsoft.com/office/drawing/2014/chart" uri="{C3380CC4-5D6E-409C-BE32-E72D297353CC}">
              <c16:uniqueId val="{00000000-737B-4DE3-B184-C2A5610F2C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141.24</c:v>
                </c:pt>
                <c:pt idx="4">
                  <c:v>143.05000000000001</c:v>
                </c:pt>
              </c:numCache>
            </c:numRef>
          </c:val>
          <c:smooth val="0"/>
          <c:extLst>
            <c:ext xmlns:c16="http://schemas.microsoft.com/office/drawing/2014/chart" uri="{C3380CC4-5D6E-409C-BE32-E72D297353CC}">
              <c16:uniqueId val="{00000001-737B-4DE3-B184-C2A5610F2C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大阪狭山市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7">
        <f>データ!S6</f>
        <v>58232</v>
      </c>
      <c r="AM8" s="67"/>
      <c r="AN8" s="67"/>
      <c r="AO8" s="67"/>
      <c r="AP8" s="67"/>
      <c r="AQ8" s="67"/>
      <c r="AR8" s="67"/>
      <c r="AS8" s="67"/>
      <c r="AT8" s="66">
        <f>データ!T6</f>
        <v>11.92</v>
      </c>
      <c r="AU8" s="66"/>
      <c r="AV8" s="66"/>
      <c r="AW8" s="66"/>
      <c r="AX8" s="66"/>
      <c r="AY8" s="66"/>
      <c r="AZ8" s="66"/>
      <c r="BA8" s="66"/>
      <c r="BB8" s="66">
        <f>データ!U6</f>
        <v>4885.2299999999996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68.98</v>
      </c>
      <c r="J10" s="66"/>
      <c r="K10" s="66"/>
      <c r="L10" s="66"/>
      <c r="M10" s="66"/>
      <c r="N10" s="66"/>
      <c r="O10" s="66"/>
      <c r="P10" s="66">
        <f>データ!P6</f>
        <v>99.99</v>
      </c>
      <c r="Q10" s="66"/>
      <c r="R10" s="66"/>
      <c r="S10" s="66"/>
      <c r="T10" s="66"/>
      <c r="U10" s="66"/>
      <c r="V10" s="66"/>
      <c r="W10" s="66">
        <f>データ!Q6</f>
        <v>99.28</v>
      </c>
      <c r="X10" s="66"/>
      <c r="Y10" s="66"/>
      <c r="Z10" s="66"/>
      <c r="AA10" s="66"/>
      <c r="AB10" s="66"/>
      <c r="AC10" s="66"/>
      <c r="AD10" s="67">
        <f>データ!R6</f>
        <v>2181</v>
      </c>
      <c r="AE10" s="67"/>
      <c r="AF10" s="67"/>
      <c r="AG10" s="67"/>
      <c r="AH10" s="67"/>
      <c r="AI10" s="67"/>
      <c r="AJ10" s="67"/>
      <c r="AK10" s="2"/>
      <c r="AL10" s="67">
        <f>データ!V6</f>
        <v>58234</v>
      </c>
      <c r="AM10" s="67"/>
      <c r="AN10" s="67"/>
      <c r="AO10" s="67"/>
      <c r="AP10" s="67"/>
      <c r="AQ10" s="67"/>
      <c r="AR10" s="67"/>
      <c r="AS10" s="67"/>
      <c r="AT10" s="66">
        <f>データ!W6</f>
        <v>8.7799999999999994</v>
      </c>
      <c r="AU10" s="66"/>
      <c r="AV10" s="66"/>
      <c r="AW10" s="66"/>
      <c r="AX10" s="66"/>
      <c r="AY10" s="66"/>
      <c r="AZ10" s="66"/>
      <c r="BA10" s="66"/>
      <c r="BB10" s="66">
        <f>データ!X6</f>
        <v>6632.57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Tytq8gUrhjgVFghStUnoyfsRmud5yLF3/5WmGdMvdu8jY/5UlNLLdD0/7XzTTvzeY3QfWVUOojZmlg5cRME/w==" saltValue="9DzKymqVUm32zPvlkIkYQ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272311</v>
      </c>
      <c r="D6" s="33">
        <f t="shared" si="3"/>
        <v>46</v>
      </c>
      <c r="E6" s="33">
        <f t="shared" si="3"/>
        <v>17</v>
      </c>
      <c r="F6" s="33">
        <f t="shared" si="3"/>
        <v>1</v>
      </c>
      <c r="G6" s="33">
        <f t="shared" si="3"/>
        <v>0</v>
      </c>
      <c r="H6" s="33" t="str">
        <f t="shared" si="3"/>
        <v>大阪府　大阪狭山市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68.98</v>
      </c>
      <c r="P6" s="34">
        <f t="shared" si="3"/>
        <v>99.99</v>
      </c>
      <c r="Q6" s="34">
        <f t="shared" si="3"/>
        <v>99.28</v>
      </c>
      <c r="R6" s="34">
        <f t="shared" si="3"/>
        <v>2181</v>
      </c>
      <c r="S6" s="34">
        <f t="shared" si="3"/>
        <v>58232</v>
      </c>
      <c r="T6" s="34">
        <f t="shared" si="3"/>
        <v>11.92</v>
      </c>
      <c r="U6" s="34">
        <f t="shared" si="3"/>
        <v>4885.2299999999996</v>
      </c>
      <c r="V6" s="34">
        <f t="shared" si="3"/>
        <v>58234</v>
      </c>
      <c r="W6" s="34">
        <f t="shared" si="3"/>
        <v>8.7799999999999994</v>
      </c>
      <c r="X6" s="34">
        <f t="shared" si="3"/>
        <v>6632.57</v>
      </c>
      <c r="Y6" s="35" t="str">
        <f>IF(Y7="",NA(),Y7)</f>
        <v>-</v>
      </c>
      <c r="Z6" s="35" t="str">
        <f t="shared" ref="Z6:AH6" si="4">IF(Z7="",NA(),Z7)</f>
        <v>-</v>
      </c>
      <c r="AA6" s="35" t="str">
        <f t="shared" si="4"/>
        <v>-</v>
      </c>
      <c r="AB6" s="35">
        <f t="shared" si="4"/>
        <v>100.54</v>
      </c>
      <c r="AC6" s="35">
        <f t="shared" si="4"/>
        <v>100.49</v>
      </c>
      <c r="AD6" s="35" t="str">
        <f t="shared" si="4"/>
        <v>-</v>
      </c>
      <c r="AE6" s="35" t="str">
        <f t="shared" si="4"/>
        <v>-</v>
      </c>
      <c r="AF6" s="35" t="str">
        <f t="shared" si="4"/>
        <v>-</v>
      </c>
      <c r="AG6" s="35">
        <f t="shared" si="4"/>
        <v>106.63</v>
      </c>
      <c r="AH6" s="35">
        <f t="shared" si="4"/>
        <v>106.41</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26.43</v>
      </c>
      <c r="AS6" s="35">
        <f t="shared" si="5"/>
        <v>25.32</v>
      </c>
      <c r="AT6" s="34" t="str">
        <f>IF(AT7="","",IF(AT7="-","【-】","【"&amp;SUBSTITUTE(TEXT(AT7,"#,##0.00"),"-","△")&amp;"】"))</f>
        <v>【4.27】</v>
      </c>
      <c r="AU6" s="35" t="str">
        <f>IF(AU7="",NA(),AU7)</f>
        <v>-</v>
      </c>
      <c r="AV6" s="35" t="str">
        <f t="shared" ref="AV6:BD6" si="6">IF(AV7="",NA(),AV7)</f>
        <v>-</v>
      </c>
      <c r="AW6" s="35" t="str">
        <f t="shared" si="6"/>
        <v>-</v>
      </c>
      <c r="AX6" s="35">
        <f t="shared" si="6"/>
        <v>65.02</v>
      </c>
      <c r="AY6" s="35">
        <f t="shared" si="6"/>
        <v>71.75</v>
      </c>
      <c r="AZ6" s="35" t="str">
        <f t="shared" si="6"/>
        <v>-</v>
      </c>
      <c r="BA6" s="35" t="str">
        <f t="shared" si="6"/>
        <v>-</v>
      </c>
      <c r="BB6" s="35" t="str">
        <f t="shared" si="6"/>
        <v>-</v>
      </c>
      <c r="BC6" s="35">
        <f t="shared" si="6"/>
        <v>72.44</v>
      </c>
      <c r="BD6" s="35">
        <f t="shared" si="6"/>
        <v>78.56</v>
      </c>
      <c r="BE6" s="34" t="str">
        <f>IF(BE7="","",IF(BE7="-","【-】","【"&amp;SUBSTITUTE(TEXT(BE7,"#,##0.00"),"-","△")&amp;"】"))</f>
        <v>【66.41】</v>
      </c>
      <c r="BF6" s="35" t="str">
        <f>IF(BF7="",NA(),BF7)</f>
        <v>-</v>
      </c>
      <c r="BG6" s="35" t="str">
        <f t="shared" ref="BG6:BO6" si="7">IF(BG7="",NA(),BG7)</f>
        <v>-</v>
      </c>
      <c r="BH6" s="35" t="str">
        <f t="shared" si="7"/>
        <v>-</v>
      </c>
      <c r="BI6" s="35">
        <f t="shared" si="7"/>
        <v>749.9</v>
      </c>
      <c r="BJ6" s="35">
        <f t="shared" si="7"/>
        <v>711.69</v>
      </c>
      <c r="BK6" s="35" t="str">
        <f t="shared" si="7"/>
        <v>-</v>
      </c>
      <c r="BL6" s="35" t="str">
        <f t="shared" si="7"/>
        <v>-</v>
      </c>
      <c r="BM6" s="35" t="str">
        <f t="shared" si="7"/>
        <v>-</v>
      </c>
      <c r="BN6" s="35">
        <f t="shared" si="7"/>
        <v>625.12</v>
      </c>
      <c r="BO6" s="35">
        <f t="shared" si="7"/>
        <v>610.16999999999996</v>
      </c>
      <c r="BP6" s="34" t="str">
        <f>IF(BP7="","",IF(BP7="-","【-】","【"&amp;SUBSTITUTE(TEXT(BP7,"#,##0.00"),"-","△")&amp;"】"))</f>
        <v>【707.33】</v>
      </c>
      <c r="BQ6" s="35" t="str">
        <f>IF(BQ7="",NA(),BQ7)</f>
        <v>-</v>
      </c>
      <c r="BR6" s="35" t="str">
        <f t="shared" ref="BR6:BZ6" si="8">IF(BR7="",NA(),BR7)</f>
        <v>-</v>
      </c>
      <c r="BS6" s="35" t="str">
        <f t="shared" si="8"/>
        <v>-</v>
      </c>
      <c r="BT6" s="35">
        <f t="shared" si="8"/>
        <v>109.24</v>
      </c>
      <c r="BU6" s="35">
        <f t="shared" si="8"/>
        <v>99.28</v>
      </c>
      <c r="BV6" s="35" t="str">
        <f t="shared" si="8"/>
        <v>-</v>
      </c>
      <c r="BW6" s="35" t="str">
        <f t="shared" si="8"/>
        <v>-</v>
      </c>
      <c r="BX6" s="35" t="str">
        <f t="shared" si="8"/>
        <v>-</v>
      </c>
      <c r="BY6" s="35">
        <f t="shared" si="8"/>
        <v>89.74</v>
      </c>
      <c r="BZ6" s="35">
        <f t="shared" si="8"/>
        <v>88.37</v>
      </c>
      <c r="CA6" s="34" t="str">
        <f>IF(CA7="","",IF(CA7="-","【-】","【"&amp;SUBSTITUTE(TEXT(CA7,"#,##0.00"),"-","△")&amp;"】"))</f>
        <v>【101.26】</v>
      </c>
      <c r="CB6" s="35" t="str">
        <f>IF(CB7="",NA(),CB7)</f>
        <v>-</v>
      </c>
      <c r="CC6" s="35" t="str">
        <f t="shared" ref="CC6:CK6" si="9">IF(CC7="",NA(),CC7)</f>
        <v>-</v>
      </c>
      <c r="CD6" s="35" t="str">
        <f t="shared" si="9"/>
        <v>-</v>
      </c>
      <c r="CE6" s="35">
        <f t="shared" si="9"/>
        <v>126.31</v>
      </c>
      <c r="CF6" s="35">
        <f t="shared" si="9"/>
        <v>138.72</v>
      </c>
      <c r="CG6" s="35" t="str">
        <f t="shared" si="9"/>
        <v>-</v>
      </c>
      <c r="CH6" s="35" t="str">
        <f t="shared" si="9"/>
        <v>-</v>
      </c>
      <c r="CI6" s="35" t="str">
        <f t="shared" si="9"/>
        <v>-</v>
      </c>
      <c r="CJ6" s="35">
        <f t="shared" si="9"/>
        <v>141.24</v>
      </c>
      <c r="CK6" s="35">
        <f t="shared" si="9"/>
        <v>143.05000000000001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58.12</v>
      </c>
      <c r="CV6" s="35">
        <f t="shared" si="10"/>
        <v>58.83</v>
      </c>
      <c r="CW6" s="34" t="str">
        <f>IF(CW7="","",IF(CW7="-","【-】","【"&amp;SUBSTITUTE(TEXT(CW7,"#,##0.00"),"-","△")&amp;"】"))</f>
        <v>【60.13】</v>
      </c>
      <c r="CX6" s="35" t="str">
        <f>IF(CX7="",NA(),CX7)</f>
        <v>-</v>
      </c>
      <c r="CY6" s="35" t="str">
        <f t="shared" ref="CY6:DG6" si="11">IF(CY7="",NA(),CY7)</f>
        <v>-</v>
      </c>
      <c r="CZ6" s="35" t="str">
        <f t="shared" si="11"/>
        <v>-</v>
      </c>
      <c r="DA6" s="35">
        <f t="shared" si="11"/>
        <v>96.9</v>
      </c>
      <c r="DB6" s="35">
        <f t="shared" si="11"/>
        <v>96.98</v>
      </c>
      <c r="DC6" s="35" t="str">
        <f t="shared" si="11"/>
        <v>-</v>
      </c>
      <c r="DD6" s="35" t="str">
        <f t="shared" si="11"/>
        <v>-</v>
      </c>
      <c r="DE6" s="35" t="str">
        <f t="shared" si="11"/>
        <v>-</v>
      </c>
      <c r="DF6" s="35">
        <f t="shared" si="11"/>
        <v>93.07</v>
      </c>
      <c r="DG6" s="35">
        <f t="shared" si="11"/>
        <v>92.9</v>
      </c>
      <c r="DH6" s="34" t="str">
        <f>IF(DH7="","",IF(DH7="-","【-】","【"&amp;SUBSTITUTE(TEXT(DH7,"#,##0.00"),"-","△")&amp;"】"))</f>
        <v>【95.06】</v>
      </c>
      <c r="DI6" s="35" t="str">
        <f>IF(DI7="",NA(),DI7)</f>
        <v>-</v>
      </c>
      <c r="DJ6" s="35" t="str">
        <f t="shared" ref="DJ6:DR6" si="12">IF(DJ7="",NA(),DJ7)</f>
        <v>-</v>
      </c>
      <c r="DK6" s="35" t="str">
        <f t="shared" si="12"/>
        <v>-</v>
      </c>
      <c r="DL6" s="35">
        <f t="shared" si="12"/>
        <v>3.75</v>
      </c>
      <c r="DM6" s="35">
        <f t="shared" si="12"/>
        <v>7.49</v>
      </c>
      <c r="DN6" s="35" t="str">
        <f t="shared" si="12"/>
        <v>-</v>
      </c>
      <c r="DO6" s="35" t="str">
        <f t="shared" si="12"/>
        <v>-</v>
      </c>
      <c r="DP6" s="35" t="str">
        <f t="shared" si="12"/>
        <v>-</v>
      </c>
      <c r="DQ6" s="35">
        <f t="shared" si="12"/>
        <v>26.07</v>
      </c>
      <c r="DR6" s="35">
        <f t="shared" si="12"/>
        <v>23.42</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0.15</v>
      </c>
      <c r="EC6" s="35">
        <f t="shared" si="13"/>
        <v>0.15</v>
      </c>
      <c r="ED6" s="34" t="str">
        <f>IF(ED7="","",IF(ED7="-","【-】","【"&amp;SUBSTITUTE(TEXT(ED7,"#,##0.00"),"-","△")&amp;"】"))</f>
        <v>【5.37】</v>
      </c>
      <c r="EE6" s="35" t="str">
        <f>IF(EE7="",NA(),EE7)</f>
        <v>-</v>
      </c>
      <c r="EF6" s="35" t="str">
        <f t="shared" ref="EF6:EN6" si="14">IF(EF7="",NA(),EF7)</f>
        <v>-</v>
      </c>
      <c r="EG6" s="35" t="str">
        <f t="shared" si="14"/>
        <v>-</v>
      </c>
      <c r="EH6" s="35">
        <f t="shared" si="14"/>
        <v>0.18</v>
      </c>
      <c r="EI6" s="35">
        <f t="shared" si="14"/>
        <v>0.12</v>
      </c>
      <c r="EJ6" s="35" t="str">
        <f t="shared" si="14"/>
        <v>-</v>
      </c>
      <c r="EK6" s="35" t="str">
        <f t="shared" si="14"/>
        <v>-</v>
      </c>
      <c r="EL6" s="35" t="str">
        <f t="shared" si="14"/>
        <v>-</v>
      </c>
      <c r="EM6" s="35">
        <f t="shared" si="14"/>
        <v>0.1</v>
      </c>
      <c r="EN6" s="35">
        <f t="shared" si="14"/>
        <v>0.14000000000000001</v>
      </c>
      <c r="EO6" s="34" t="str">
        <f>IF(EO7="","",IF(EO7="-","【-】","【"&amp;SUBSTITUTE(TEXT(EO7,"#,##0.00"),"-","△")&amp;"】"))</f>
        <v>【0.23】</v>
      </c>
    </row>
    <row r="7" spans="1:148" s="36" customFormat="1" x14ac:dyDescent="0.15">
      <c r="A7" s="28"/>
      <c r="B7" s="37">
        <v>2017</v>
      </c>
      <c r="C7" s="37">
        <v>272311</v>
      </c>
      <c r="D7" s="37">
        <v>46</v>
      </c>
      <c r="E7" s="37">
        <v>17</v>
      </c>
      <c r="F7" s="37">
        <v>1</v>
      </c>
      <c r="G7" s="37">
        <v>0</v>
      </c>
      <c r="H7" s="37" t="s">
        <v>108</v>
      </c>
      <c r="I7" s="37" t="s">
        <v>109</v>
      </c>
      <c r="J7" s="37" t="s">
        <v>110</v>
      </c>
      <c r="K7" s="37" t="s">
        <v>111</v>
      </c>
      <c r="L7" s="37" t="s">
        <v>112</v>
      </c>
      <c r="M7" s="37" t="s">
        <v>113</v>
      </c>
      <c r="N7" s="38" t="s">
        <v>114</v>
      </c>
      <c r="O7" s="38">
        <v>68.98</v>
      </c>
      <c r="P7" s="38">
        <v>99.99</v>
      </c>
      <c r="Q7" s="38">
        <v>99.28</v>
      </c>
      <c r="R7" s="38">
        <v>2181</v>
      </c>
      <c r="S7" s="38">
        <v>58232</v>
      </c>
      <c r="T7" s="38">
        <v>11.92</v>
      </c>
      <c r="U7" s="38">
        <v>4885.2299999999996</v>
      </c>
      <c r="V7" s="38">
        <v>58234</v>
      </c>
      <c r="W7" s="38">
        <v>8.7799999999999994</v>
      </c>
      <c r="X7" s="38">
        <v>6632.57</v>
      </c>
      <c r="Y7" s="38" t="s">
        <v>114</v>
      </c>
      <c r="Z7" s="38" t="s">
        <v>114</v>
      </c>
      <c r="AA7" s="38" t="s">
        <v>114</v>
      </c>
      <c r="AB7" s="38">
        <v>100.54</v>
      </c>
      <c r="AC7" s="38">
        <v>100.49</v>
      </c>
      <c r="AD7" s="38" t="s">
        <v>114</v>
      </c>
      <c r="AE7" s="38" t="s">
        <v>114</v>
      </c>
      <c r="AF7" s="38" t="s">
        <v>114</v>
      </c>
      <c r="AG7" s="38">
        <v>106.63</v>
      </c>
      <c r="AH7" s="38">
        <v>106.41</v>
      </c>
      <c r="AI7" s="38">
        <v>108.8</v>
      </c>
      <c r="AJ7" s="38" t="s">
        <v>114</v>
      </c>
      <c r="AK7" s="38" t="s">
        <v>114</v>
      </c>
      <c r="AL7" s="38" t="s">
        <v>114</v>
      </c>
      <c r="AM7" s="38">
        <v>0</v>
      </c>
      <c r="AN7" s="38">
        <v>0</v>
      </c>
      <c r="AO7" s="38" t="s">
        <v>114</v>
      </c>
      <c r="AP7" s="38" t="s">
        <v>114</v>
      </c>
      <c r="AQ7" s="38" t="s">
        <v>114</v>
      </c>
      <c r="AR7" s="38">
        <v>26.43</v>
      </c>
      <c r="AS7" s="38">
        <v>25.32</v>
      </c>
      <c r="AT7" s="38">
        <v>4.2699999999999996</v>
      </c>
      <c r="AU7" s="38" t="s">
        <v>114</v>
      </c>
      <c r="AV7" s="38" t="s">
        <v>114</v>
      </c>
      <c r="AW7" s="38" t="s">
        <v>114</v>
      </c>
      <c r="AX7" s="38">
        <v>65.02</v>
      </c>
      <c r="AY7" s="38">
        <v>71.75</v>
      </c>
      <c r="AZ7" s="38" t="s">
        <v>114</v>
      </c>
      <c r="BA7" s="38" t="s">
        <v>114</v>
      </c>
      <c r="BB7" s="38" t="s">
        <v>114</v>
      </c>
      <c r="BC7" s="38">
        <v>72.44</v>
      </c>
      <c r="BD7" s="38">
        <v>78.56</v>
      </c>
      <c r="BE7" s="38">
        <v>66.41</v>
      </c>
      <c r="BF7" s="38" t="s">
        <v>114</v>
      </c>
      <c r="BG7" s="38" t="s">
        <v>114</v>
      </c>
      <c r="BH7" s="38" t="s">
        <v>114</v>
      </c>
      <c r="BI7" s="38">
        <v>749.9</v>
      </c>
      <c r="BJ7" s="38">
        <v>711.69</v>
      </c>
      <c r="BK7" s="38" t="s">
        <v>114</v>
      </c>
      <c r="BL7" s="38" t="s">
        <v>114</v>
      </c>
      <c r="BM7" s="38" t="s">
        <v>114</v>
      </c>
      <c r="BN7" s="38">
        <v>625.12</v>
      </c>
      <c r="BO7" s="38">
        <v>610.16999999999996</v>
      </c>
      <c r="BP7" s="38">
        <v>707.33</v>
      </c>
      <c r="BQ7" s="38" t="s">
        <v>114</v>
      </c>
      <c r="BR7" s="38" t="s">
        <v>114</v>
      </c>
      <c r="BS7" s="38" t="s">
        <v>114</v>
      </c>
      <c r="BT7" s="38">
        <v>109.24</v>
      </c>
      <c r="BU7" s="38">
        <v>99.28</v>
      </c>
      <c r="BV7" s="38" t="s">
        <v>114</v>
      </c>
      <c r="BW7" s="38" t="s">
        <v>114</v>
      </c>
      <c r="BX7" s="38" t="s">
        <v>114</v>
      </c>
      <c r="BY7" s="38">
        <v>89.74</v>
      </c>
      <c r="BZ7" s="38">
        <v>88.37</v>
      </c>
      <c r="CA7" s="38">
        <v>101.26</v>
      </c>
      <c r="CB7" s="38" t="s">
        <v>114</v>
      </c>
      <c r="CC7" s="38" t="s">
        <v>114</v>
      </c>
      <c r="CD7" s="38" t="s">
        <v>114</v>
      </c>
      <c r="CE7" s="38">
        <v>126.31</v>
      </c>
      <c r="CF7" s="38">
        <v>138.72</v>
      </c>
      <c r="CG7" s="38" t="s">
        <v>114</v>
      </c>
      <c r="CH7" s="38" t="s">
        <v>114</v>
      </c>
      <c r="CI7" s="38" t="s">
        <v>114</v>
      </c>
      <c r="CJ7" s="38">
        <v>141.24</v>
      </c>
      <c r="CK7" s="38">
        <v>143.05000000000001</v>
      </c>
      <c r="CL7" s="38">
        <v>136.38999999999999</v>
      </c>
      <c r="CM7" s="38" t="s">
        <v>114</v>
      </c>
      <c r="CN7" s="38" t="s">
        <v>114</v>
      </c>
      <c r="CO7" s="38" t="s">
        <v>114</v>
      </c>
      <c r="CP7" s="38" t="s">
        <v>114</v>
      </c>
      <c r="CQ7" s="38" t="s">
        <v>114</v>
      </c>
      <c r="CR7" s="38" t="s">
        <v>114</v>
      </c>
      <c r="CS7" s="38" t="s">
        <v>114</v>
      </c>
      <c r="CT7" s="38" t="s">
        <v>114</v>
      </c>
      <c r="CU7" s="38">
        <v>58.12</v>
      </c>
      <c r="CV7" s="38">
        <v>58.83</v>
      </c>
      <c r="CW7" s="38">
        <v>60.13</v>
      </c>
      <c r="CX7" s="38" t="s">
        <v>114</v>
      </c>
      <c r="CY7" s="38" t="s">
        <v>114</v>
      </c>
      <c r="CZ7" s="38" t="s">
        <v>114</v>
      </c>
      <c r="DA7" s="38">
        <v>96.9</v>
      </c>
      <c r="DB7" s="38">
        <v>96.98</v>
      </c>
      <c r="DC7" s="38" t="s">
        <v>114</v>
      </c>
      <c r="DD7" s="38" t="s">
        <v>114</v>
      </c>
      <c r="DE7" s="38" t="s">
        <v>114</v>
      </c>
      <c r="DF7" s="38">
        <v>93.07</v>
      </c>
      <c r="DG7" s="38">
        <v>92.9</v>
      </c>
      <c r="DH7" s="38">
        <v>95.06</v>
      </c>
      <c r="DI7" s="38" t="s">
        <v>114</v>
      </c>
      <c r="DJ7" s="38" t="s">
        <v>114</v>
      </c>
      <c r="DK7" s="38" t="s">
        <v>114</v>
      </c>
      <c r="DL7" s="38">
        <v>3.75</v>
      </c>
      <c r="DM7" s="38">
        <v>7.49</v>
      </c>
      <c r="DN7" s="38" t="s">
        <v>114</v>
      </c>
      <c r="DO7" s="38" t="s">
        <v>114</v>
      </c>
      <c r="DP7" s="38" t="s">
        <v>114</v>
      </c>
      <c r="DQ7" s="38">
        <v>26.07</v>
      </c>
      <c r="DR7" s="38">
        <v>23.42</v>
      </c>
      <c r="DS7" s="38">
        <v>38.130000000000003</v>
      </c>
      <c r="DT7" s="38" t="s">
        <v>114</v>
      </c>
      <c r="DU7" s="38" t="s">
        <v>114</v>
      </c>
      <c r="DV7" s="38" t="s">
        <v>114</v>
      </c>
      <c r="DW7" s="38">
        <v>0</v>
      </c>
      <c r="DX7" s="38">
        <v>0</v>
      </c>
      <c r="DY7" s="38" t="s">
        <v>114</v>
      </c>
      <c r="DZ7" s="38" t="s">
        <v>114</v>
      </c>
      <c r="EA7" s="38" t="s">
        <v>114</v>
      </c>
      <c r="EB7" s="38">
        <v>0.15</v>
      </c>
      <c r="EC7" s="38">
        <v>0.15</v>
      </c>
      <c r="ED7" s="38">
        <v>5.37</v>
      </c>
      <c r="EE7" s="38" t="s">
        <v>114</v>
      </c>
      <c r="EF7" s="38" t="s">
        <v>114</v>
      </c>
      <c r="EG7" s="38" t="s">
        <v>114</v>
      </c>
      <c r="EH7" s="38">
        <v>0.18</v>
      </c>
      <c r="EI7" s="38">
        <v>0.12</v>
      </c>
      <c r="EJ7" s="38" t="s">
        <v>114</v>
      </c>
      <c r="EK7" s="38" t="s">
        <v>114</v>
      </c>
      <c r="EL7" s="38" t="s">
        <v>114</v>
      </c>
      <c r="EM7" s="38">
        <v>0.1</v>
      </c>
      <c r="EN7" s="38">
        <v>0.14000000000000001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2019-02-22T05:27:20Z</cp:lastPrinted>
  <dcterms:created xsi:type="dcterms:W3CDTF">2018-12-03T08:50:09Z</dcterms:created>
  <dcterms:modified xsi:type="dcterms:W3CDTF">2019-02-22T05:27:29Z</dcterms:modified>
  <cp:category/>
</cp:coreProperties>
</file>