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18松原市〇\"/>
    </mc:Choice>
  </mc:AlternateContent>
  <workbookProtection workbookAlgorithmName="SHA-512" workbookHashValue="SFPN5auUGtBGcTpw0jIskX/swVObozq0VBMZln+XTltws4i/VmTn46HQamTOc+cuy5ufvfdZATn2KXaHfEzsYw==" workbookSaltValue="Saq+rFSrLM+ilNcqskTuA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<sst xmlns="http://schemas.openxmlformats.org/spreadsheetml/2006/main" count="232" uniqueCount="120">
  <si>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</si>
  <si>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</si>
  <si>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</si>
  <si>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</si>
  <si>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</si>
  <si>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</si>
  <si>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</si>
  <si>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</si>
  <si>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</si>
  <si>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</si>
  <si>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</si>
  <si>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</si>
  <si>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</si>
  <si>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</si>
  <si>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</si>
  <si>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</si>
  <si>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</si>
  <si>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</si>
  <si>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</si>
  <si>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</si>
  <si>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</si>
  <si>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</si>
  <si>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</si>
  <si>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</si>
  <si>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</si>
  <si>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</si>
  <si>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</si>
  <si>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</si>
  <si>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</si>
  <si>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</si>
  <si>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</si>
  <si>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</si>
  <si>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</si>
  <si>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</si>
  <si>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</si>
  <si>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</si>
  <si>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</si>
  <si>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</si>
  <si>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</si>
  <si>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</si>
  <si>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</si>
  <si>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</si>
  <si>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</si>
  <si>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</si>
  <si>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</si>
  <si>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</si>
  <si>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</si>
  <si>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</si>
  <si>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</si>
  <si>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</si>
  <si>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</si>
  <si>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</si>
  <si>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</si>
  <si>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</si>
  <si>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</si>
  <si>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</si>
  <si>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</si>
  <si>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</si>
  <si>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</si>
  <si>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</si>
  <si>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</si>
  <si>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</si>
  <si>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</si>
  <si>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</si>
  <si>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</si>
  <si>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</si>
  <si>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</si>
  <si>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</si>
  <si>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</si>
  <si>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</si>
  <si>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</si>
  <si>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</si>
  <si>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</si>
  <si>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</si>
  <si>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</si>
  <si>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</si>
  <si>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</si>
  <si>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</si>
  <si>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</si>
  <si>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</si>
  <si>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</si>
  <si>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</si>
  <si>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</si>
  <si>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</si>
  <si>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</si>
  <si>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</si>
  <si>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</si>
  <si>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</si>
  <si>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</si>
  <si>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</si>
  <si>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</si>
  <si>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</si>
  <si>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</si>
  <si>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</si>
  <si>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</si>
  <si>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</si>
  <si>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</si>
  <si>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</si>
  <si>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</si>
  <si>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</si>
  <si>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</si>
  <si>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</si>
  <si>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</si>
  <si>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</si>
  <si>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</si>
  <si>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松原市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</si>
  <si>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</si>
  <si>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</si>
  <si>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</si>
  <si>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</si>
  <si>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</si>
  <si>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</si>
  <si>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</si>
  <si>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</si>
  <si>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</si>
  <si>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</si>
  <si>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</si>
  <si>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1"/>
        <rFont val="ＭＳ ゴシック"/>
        <family val="3"/>
        <charset val="128"/>
      </rPr>
      <t>近年の節水機器の普及や節水意識の向上等により、今後も水需要は減少傾向が続くものと考えられます。
　その一方で、配水管路をはじめとする更新需要が集中する時期にさしかかっており、更新コストの増大による経営への影響が懸念されます。
　このような経営状況の中、今後もお客様に安心・安全な水道水を安定的に供給していくため、平成31年度に計画している経営戦略の策定により、長期的視野に立ち、更新の優先順位の設定や更新費用と財源のバランスを事業運営に反映させることで、さらなる経営基盤の強化に努めてまいります。
　今後、法定耐用年数を超える管路が増加していきますが、水道施設整備基本計画の更新計画に基づき、効率的・効果的に更新工事を進めてまいります。</t>
    </r>
    <rPh sb="36" eb="37">
      <t>ツヅ</t>
    </rPh>
    <rPh sb="41" eb="42">
      <t>カンガ</t>
    </rPh>
    <rPh sb="94" eb="96">
      <t>ゾウダイ</t>
    </rPh>
    <rPh sb="144" eb="147">
      <t>アンテイテキ</t>
    </rPh>
    <rPh sb="148" eb="150">
      <t>キョウキュウ</t>
    </rPh>
    <rPh sb="157" eb="159">
      <t>ヘイセイ</t>
    </rPh>
    <rPh sb="161" eb="163">
      <t>ネンド</t>
    </rPh>
    <rPh sb="164" eb="166">
      <t>ケイカク</t>
    </rPh>
    <rPh sb="170" eb="172">
      <t>ケイエイ</t>
    </rPh>
    <rPh sb="172" eb="174">
      <t>センリャク</t>
    </rPh>
    <rPh sb="175" eb="177">
      <t>サクテイ</t>
    </rPh>
    <rPh sb="214" eb="216">
      <t>ジギョウ</t>
    </rPh>
    <rPh sb="216" eb="218">
      <t>ウンエイ</t>
    </rPh>
    <rPh sb="219" eb="221">
      <t>ハンエイ</t>
    </rPh>
    <rPh sb="237" eb="239">
      <t>キョウカ</t>
    </rPh>
    <rPh sb="277" eb="279">
      <t>スイドウ</t>
    </rPh>
    <rPh sb="279" eb="281">
      <t>シセツ</t>
    </rPh>
    <rPh sb="281" eb="283">
      <t>セイビ</t>
    </rPh>
    <rPh sb="283" eb="285">
      <t>キホン</t>
    </rPh>
    <rPh sb="285" eb="287">
      <t>ケイカク</t>
    </rPh>
    <rPh sb="288" eb="290">
      <t>コウシン</t>
    </rPh>
    <rPh sb="290" eb="292">
      <t>ケイカク</t>
    </rPh>
    <rPh sb="293" eb="294">
      <t>モト</t>
    </rPh>
    <phoneticPr fontId="4"/>
  </si>
  <si>
    <r>
      <t>　</t>
    </r>
    <r>
      <rPr>
        <sz val="11"/>
        <rFont val="ＭＳ ゴシック"/>
        <family val="3"/>
        <charset val="128"/>
      </rPr>
      <t>類似団体平均値と比較し、有形固定資産減価償却率は低く法定耐用年数に近い資産は少ない状況ですが、管路経年化率はやや高いことから、法定耐用年数を経過した管路の保有は、若干多いと考えられます。
　また、管路更新率については、現在、基幹管路等の大口径管の耐震化事業を重点的に取り組んでいるため、更新距離としては伸びない状況にありますが、類似団体平均値と同程度の管路更新率で実施できている状況です。
　</t>
    </r>
    <rPh sb="5" eb="7">
      <t>ヘイキン</t>
    </rPh>
    <rPh sb="7" eb="8">
      <t>チ</t>
    </rPh>
    <rPh sb="82" eb="84">
      <t>ジャッカン</t>
    </rPh>
    <rPh sb="110" eb="112">
      <t>ゲンザイ</t>
    </rPh>
    <rPh sb="165" eb="167">
      <t>ルイジ</t>
    </rPh>
    <rPh sb="167" eb="169">
      <t>ダンタイ</t>
    </rPh>
    <rPh sb="169" eb="172">
      <t>ヘイキンチ</t>
    </rPh>
    <rPh sb="173" eb="176">
      <t>ドウテイド</t>
    </rPh>
    <rPh sb="177" eb="179">
      <t>カンロ</t>
    </rPh>
    <rPh sb="179" eb="181">
      <t>コウシン</t>
    </rPh>
    <rPh sb="181" eb="182">
      <t>リツ</t>
    </rPh>
    <rPh sb="183" eb="185">
      <t>ジッシ</t>
    </rPh>
    <rPh sb="190" eb="192">
      <t>ジョウキョウ</t>
    </rPh>
    <phoneticPr fontId="4"/>
  </si>
  <si>
    <r>
      <t xml:space="preserve"> </t>
    </r>
    <r>
      <rPr>
        <sz val="11"/>
        <rFont val="ＭＳ ゴシック"/>
        <family val="3"/>
        <charset val="128"/>
      </rPr>
      <t>徴収事務及び集中監視運転業務等の委託や事務の見直しによる人員削減、動力費等の費用削減など、経営努力を積み重ねてきた結果、経常収支比率、流動比率、料金回収率、給水原価は類似団体平均値と比較し良好に推移しており、安定的な経営状況を維持しております。人員削減による効率化も進み、特に企業債残高対給水収益比率は起債残高が僅少で、類似団体平均値と比較してもかなり低く、有収率も類似団体平均値を上回っており、漏水等も少ない状況にあります。
　施設利用率に関しては、類似団体平均値を下回っておりますが、原因としては使用水量の減少によるものと考えられます。
　総合的にみて、類似団体と比較し、経営状況は概ね良好かつ安定的に推移していると考えられます。</t>
    </r>
    <rPh sb="46" eb="48">
      <t>ケイエイ</t>
    </rPh>
    <rPh sb="48" eb="50">
      <t>ドリョク</t>
    </rPh>
    <rPh sb="51" eb="52">
      <t>ツ</t>
    </rPh>
    <rPh sb="53" eb="54">
      <t>カサ</t>
    </rPh>
    <rPh sb="90" eb="91">
      <t>チ</t>
    </rPh>
    <rPh sb="123" eb="125">
      <t>ジンイン</t>
    </rPh>
    <rPh sb="125" eb="127">
      <t>サクゲン</t>
    </rPh>
    <rPh sb="130" eb="133">
      <t>コウリツカ</t>
    </rPh>
    <rPh sb="137" eb="138">
      <t>トク</t>
    </rPh>
    <rPh sb="157" eb="159">
      <t>キンショウ</t>
    </rPh>
    <rPh sb="165" eb="167">
      <t>ヘイキン</t>
    </rPh>
    <rPh sb="167" eb="168">
      <t>チ</t>
    </rPh>
    <rPh sb="190" eb="191">
      <t>チ</t>
    </rPh>
    <rPh sb="233" eb="234">
      <t>チ</t>
    </rPh>
    <rPh sb="245" eb="247">
      <t>ゲンイン</t>
    </rPh>
    <rPh sb="291" eb="293">
      <t>ジョウキョウ</t>
    </rPh>
    <rPh sb="294" eb="295">
      <t>オオム</t>
    </rPh>
    <rPh sb="296" eb="298">
      <t>リョウコウ</t>
    </rPh>
    <rPh sb="300" eb="303">
      <t>アンテイテキ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</si>
</sst>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0.81</c:v>
                </c:pt>
                <c:pt idx="1">
                  <c:v>0.51</c:v>
                </c:pt>
                <c:pt idx="2">
                  <c:v>1.1200000000000001</c:v>
                </c:pt>
                <c:pt idx="3">
                  <c:v>0.81</c:v>
                </c:pt>
                <c:pt idx="4">
                  <c:v>0.73</c:v>
                </c:pt>
              </c:numCache>
            </c:numRef>
          </c:val>
          <c:extLst>
            <c:ext xmlns:c16="http://schemas.microsoft.com/office/drawing/2014/chart" uri="{C3380CC4-5D6E-409C-BE32-E72D297353CC}">
              <c16:uniqueId val="{00000000-7D63-4715-9191-082F4484B08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c:ext xmlns:c16="http://schemas.microsoft.com/office/drawing/2014/chart" uri="{C3380CC4-5D6E-409C-BE32-E72D297353CC}">
              <c16:uniqueId val="{00000001-7D63-4715-9191-082F4484B08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62.35</c:v>
                </c:pt>
                <c:pt idx="1">
                  <c:v>62.61</c:v>
                </c:pt>
                <c:pt idx="2">
                  <c:v>60.24</c:v>
                </c:pt>
                <c:pt idx="3">
                  <c:v>59.39</c:v>
                </c:pt>
                <c:pt idx="4">
                  <c:v>59.33</c:v>
                </c:pt>
              </c:numCache>
            </c:numRef>
          </c:val>
          <c:extLst>
            <c:ext xmlns:c16="http://schemas.microsoft.com/office/drawing/2014/chart" uri="{C3380CC4-5D6E-409C-BE32-E72D297353CC}">
              <c16:uniqueId val="{00000000-D40D-41A2-8158-8B68D76BD81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c:ext xmlns:c16="http://schemas.microsoft.com/office/drawing/2014/chart" uri="{C3380CC4-5D6E-409C-BE32-E72D297353CC}">
              <c16:uniqueId val="{00000001-D40D-41A2-8158-8B68D76BD81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97.04</c:v>
                </c:pt>
                <c:pt idx="1">
                  <c:v>93.76</c:v>
                </c:pt>
                <c:pt idx="2">
                  <c:v>96.95</c:v>
                </c:pt>
                <c:pt idx="3">
                  <c:v>97.65</c:v>
                </c:pt>
                <c:pt idx="4">
                  <c:v>97.23</c:v>
                </c:pt>
              </c:numCache>
            </c:numRef>
          </c:val>
          <c:extLst>
            <c:ext xmlns:c16="http://schemas.microsoft.com/office/drawing/2014/chart" uri="{C3380CC4-5D6E-409C-BE32-E72D297353CC}">
              <c16:uniqueId val="{00000000-D686-4510-B864-B4DD2533C7B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c:ext xmlns:c16="http://schemas.microsoft.com/office/drawing/2014/chart" uri="{C3380CC4-5D6E-409C-BE32-E72D297353CC}">
              <c16:uniqueId val="{00000001-D686-4510-B864-B4DD2533C7B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108.7</c:v>
                </c:pt>
                <c:pt idx="1">
                  <c:v>119.92</c:v>
                </c:pt>
                <c:pt idx="2">
                  <c:v>120.71</c:v>
                </c:pt>
                <c:pt idx="3">
                  <c:v>112.46</c:v>
                </c:pt>
                <c:pt idx="4">
                  <c:v>119.51</c:v>
                </c:pt>
              </c:numCache>
            </c:numRef>
          </c:val>
          <c:extLst>
            <c:ext xmlns:c16="http://schemas.microsoft.com/office/drawing/2014/chart" uri="{C3380CC4-5D6E-409C-BE32-E72D297353CC}">
              <c16:uniqueId val="{00000000-5043-4BC8-9060-DE67AB3F0C5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c:ext xmlns:c16="http://schemas.microsoft.com/office/drawing/2014/chart" uri="{C3380CC4-5D6E-409C-BE32-E72D297353CC}">
              <c16:uniqueId val="{00000001-5043-4BC8-9060-DE67AB3F0C5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39.35</c:v>
                </c:pt>
                <c:pt idx="1">
                  <c:v>39.96</c:v>
                </c:pt>
                <c:pt idx="2">
                  <c:v>40.25</c:v>
                </c:pt>
                <c:pt idx="3">
                  <c:v>40.64</c:v>
                </c:pt>
                <c:pt idx="4">
                  <c:v>41.88</c:v>
                </c:pt>
              </c:numCache>
            </c:numRef>
          </c:val>
          <c:extLst>
            <c:ext xmlns:c16="http://schemas.microsoft.com/office/drawing/2014/chart" uri="{C3380CC4-5D6E-409C-BE32-E72D297353CC}">
              <c16:uniqueId val="{00000000-5203-4533-BD8D-D46FDD357A5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c:ext xmlns:c16="http://schemas.microsoft.com/office/drawing/2014/chart" uri="{C3380CC4-5D6E-409C-BE32-E72D297353CC}">
              <c16:uniqueId val="{00000001-5203-4533-BD8D-D46FDD357A5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12.62</c:v>
                </c:pt>
                <c:pt idx="1">
                  <c:v>13.59</c:v>
                </c:pt>
                <c:pt idx="2">
                  <c:v>14.17</c:v>
                </c:pt>
                <c:pt idx="3">
                  <c:v>14.3</c:v>
                </c:pt>
                <c:pt idx="4">
                  <c:v>16.46</c:v>
                </c:pt>
              </c:numCache>
            </c:numRef>
          </c:val>
          <c:extLst>
            <c:ext xmlns:c16="http://schemas.microsoft.com/office/drawing/2014/chart" uri="{C3380CC4-5D6E-409C-BE32-E72D297353CC}">
              <c16:uniqueId val="{00000000-6879-4FBB-88C6-1972232443F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c:ext xmlns:c16="http://schemas.microsoft.com/office/drawing/2014/chart" uri="{C3380CC4-5D6E-409C-BE32-E72D297353CC}">
              <c16:uniqueId val="{00000001-6879-4FBB-88C6-1972232443F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A4-4756-823A-97356C1E65C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c:ext xmlns:c16="http://schemas.microsoft.com/office/drawing/2014/chart" uri="{C3380CC4-5D6E-409C-BE32-E72D297353CC}">
              <c16:uniqueId val="{00000001-0CA4-4756-823A-97356C1E65C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885.21</c:v>
                </c:pt>
                <c:pt idx="1">
                  <c:v>767.59</c:v>
                </c:pt>
                <c:pt idx="2">
                  <c:v>648.07000000000005</c:v>
                </c:pt>
                <c:pt idx="3">
                  <c:v>795.41</c:v>
                </c:pt>
                <c:pt idx="4">
                  <c:v>810.2</c:v>
                </c:pt>
              </c:numCache>
            </c:numRef>
          </c:val>
          <c:extLst>
            <c:ext xmlns:c16="http://schemas.microsoft.com/office/drawing/2014/chart" uri="{C3380CC4-5D6E-409C-BE32-E72D297353CC}">
              <c16:uniqueId val="{00000000-4AA0-4761-9B22-2604010F430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c:ext xmlns:c16="http://schemas.microsoft.com/office/drawing/2014/chart" uri="{C3380CC4-5D6E-409C-BE32-E72D297353CC}">
              <c16:uniqueId val="{00000001-4AA0-4761-9B22-2604010F430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20.420000000000002</c:v>
                </c:pt>
                <c:pt idx="1">
                  <c:v>18.87</c:v>
                </c:pt>
                <c:pt idx="2">
                  <c:v>21.34</c:v>
                </c:pt>
                <c:pt idx="3">
                  <c:v>24.24</c:v>
                </c:pt>
                <c:pt idx="4">
                  <c:v>27.97</c:v>
                </c:pt>
              </c:numCache>
            </c:numRef>
          </c:val>
          <c:extLst>
            <c:ext xmlns:c16="http://schemas.microsoft.com/office/drawing/2014/chart" uri="{C3380CC4-5D6E-409C-BE32-E72D297353CC}">
              <c16:uniqueId val="{00000000-0E80-460B-9262-1FC855C2507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c:ext xmlns:c16="http://schemas.microsoft.com/office/drawing/2014/chart" uri="{C3380CC4-5D6E-409C-BE32-E72D297353CC}">
              <c16:uniqueId val="{00000001-0E80-460B-9262-1FC855C2507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103.98</c:v>
                </c:pt>
                <c:pt idx="1">
                  <c:v>119.88</c:v>
                </c:pt>
                <c:pt idx="2">
                  <c:v>119.34</c:v>
                </c:pt>
                <c:pt idx="3">
                  <c:v>110.25</c:v>
                </c:pt>
                <c:pt idx="4">
                  <c:v>119.08</c:v>
                </c:pt>
              </c:numCache>
            </c:numRef>
          </c:val>
          <c:extLst>
            <c:ext xmlns:c16="http://schemas.microsoft.com/office/drawing/2014/chart" uri="{C3380CC4-5D6E-409C-BE32-E72D297353CC}">
              <c16:uniqueId val="{00000000-BD55-4B85-B652-80315381D6C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c:ext xmlns:c16="http://schemas.microsoft.com/office/drawing/2014/chart" uri="{C3380CC4-5D6E-409C-BE32-E72D297353CC}">
              <c16:uniqueId val="{00000001-BD55-4B85-B652-80315381D6C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169.03</c:v>
                </c:pt>
                <c:pt idx="1">
                  <c:v>145.13</c:v>
                </c:pt>
                <c:pt idx="2">
                  <c:v>146.34</c:v>
                </c:pt>
                <c:pt idx="3">
                  <c:v>157.80000000000001</c:v>
                </c:pt>
                <c:pt idx="4">
                  <c:v>145.93</c:v>
                </c:pt>
              </c:numCache>
            </c:numRef>
          </c:val>
          <c:extLst>
            <c:ext xmlns:c16="http://schemas.microsoft.com/office/drawing/2014/chart" uri="{C3380CC4-5D6E-409C-BE32-E72D297353CC}">
              <c16:uniqueId val="{00000000-3259-465F-A6B4-F1BDC18EBE0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c:ext xmlns:c16="http://schemas.microsoft.com/office/drawing/2014/chart" uri="{C3380CC4-5D6E-409C-BE32-E72D297353CC}">
              <c16:uniqueId val="{00000001-3259-465F-A6B4-F1BDC18EBE0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松原市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自治体職員</v>
      </c>
      <c r="AE8" s="58"/>
      <c r="AF8" s="58"/>
      <c r="AG8" s="58"/>
      <c r="AH8" s="58"/>
      <c r="AI8" s="58"/>
      <c r="AJ8" s="58"/>
      <c r="AK8" s="4"/>
      <c r="AL8" s="59">
        <f>データ!$R$6</f>
        <v>120835</v>
      </c>
      <c r="AM8" s="59"/>
      <c r="AN8" s="59"/>
      <c r="AO8" s="59"/>
      <c r="AP8" s="59"/>
      <c r="AQ8" s="59"/>
      <c r="AR8" s="59"/>
      <c r="AS8" s="59"/>
      <c r="AT8" s="50">
        <f>データ!$S$6</f>
        <v>16.66</v>
      </c>
      <c r="AU8" s="51"/>
      <c r="AV8" s="51"/>
      <c r="AW8" s="51"/>
      <c r="AX8" s="51"/>
      <c r="AY8" s="51"/>
      <c r="AZ8" s="51"/>
      <c r="BA8" s="51"/>
      <c r="BB8" s="52">
        <f>データ!$T$6</f>
        <v>7253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93.59</v>
      </c>
      <c r="J10" s="51"/>
      <c r="K10" s="51"/>
      <c r="L10" s="51"/>
      <c r="M10" s="51"/>
      <c r="N10" s="51"/>
      <c r="O10" s="62"/>
      <c r="P10" s="52">
        <f>データ!$P$6</f>
        <v>100</v>
      </c>
      <c r="Q10" s="52"/>
      <c r="R10" s="52"/>
      <c r="S10" s="52"/>
      <c r="T10" s="52"/>
      <c r="U10" s="52"/>
      <c r="V10" s="52"/>
      <c r="W10" s="59">
        <f>データ!$Q$6</f>
        <v>3011</v>
      </c>
      <c r="X10" s="59"/>
      <c r="Y10" s="59"/>
      <c r="Z10" s="59"/>
      <c r="AA10" s="59"/>
      <c r="AB10" s="59"/>
      <c r="AC10" s="59"/>
      <c r="AD10" s="2"/>
      <c r="AE10" s="2"/>
      <c r="AF10" s="2"/>
      <c r="AG10" s="2"/>
      <c r="AH10" s="4"/>
      <c r="AI10" s="4"/>
      <c r="AJ10" s="4"/>
      <c r="AK10" s="4"/>
      <c r="AL10" s="59">
        <f>データ!$U$6</f>
        <v>120575</v>
      </c>
      <c r="AM10" s="59"/>
      <c r="AN10" s="59"/>
      <c r="AO10" s="59"/>
      <c r="AP10" s="59"/>
      <c r="AQ10" s="59"/>
      <c r="AR10" s="59"/>
      <c r="AS10" s="59"/>
      <c r="AT10" s="50">
        <f>データ!$V$6</f>
        <v>16.66</v>
      </c>
      <c r="AU10" s="51"/>
      <c r="AV10" s="51"/>
      <c r="AW10" s="51"/>
      <c r="AX10" s="51"/>
      <c r="AY10" s="51"/>
      <c r="AZ10" s="51"/>
      <c r="BA10" s="51"/>
      <c r="BB10" s="52">
        <f>データ!$W$6</f>
        <v>7237.39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IlN3pfr3Ffmh5IxrNBVqolVQJKReAzAMF+qUlr/MivgBm8UK+fhj4djMmzAPQWA7VgIyijJau64bPhMbcmf3A==" saltValue="TeJ2u5Tti2IhqyOXvk+cd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272175</v>
      </c>
      <c r="D6" s="33">
        <f t="shared" si="3"/>
        <v>46</v>
      </c>
      <c r="E6" s="33">
        <f t="shared" si="3"/>
        <v>1</v>
      </c>
      <c r="F6" s="33">
        <f t="shared" si="3"/>
        <v>0</v>
      </c>
      <c r="G6" s="33">
        <f t="shared" si="3"/>
        <v>1</v>
      </c>
      <c r="H6" s="33" t="str">
        <f t="shared" si="3"/>
        <v>大阪府　松原市</v>
      </c>
      <c r="I6" s="33" t="str">
        <f t="shared" si="3"/>
        <v>法適用</v>
      </c>
      <c r="J6" s="33" t="str">
        <f t="shared" si="3"/>
        <v>水道事業</v>
      </c>
      <c r="K6" s="33" t="str">
        <f t="shared" si="3"/>
        <v>末端給水事業</v>
      </c>
      <c r="L6" s="33" t="str">
        <f t="shared" si="3"/>
        <v>A3</v>
      </c>
      <c r="M6" s="33" t="str">
        <f t="shared" si="3"/>
        <v>自治体職員</v>
      </c>
      <c r="N6" s="34" t="str">
        <f t="shared" si="3"/>
        <v>-</v>
      </c>
      <c r="O6" s="34">
        <f t="shared" si="3"/>
        <v>93.59</v>
      </c>
      <c r="P6" s="34">
        <f t="shared" si="3"/>
        <v>100</v>
      </c>
      <c r="Q6" s="34">
        <f t="shared" si="3"/>
        <v>3011</v>
      </c>
      <c r="R6" s="34">
        <f t="shared" si="3"/>
        <v>120835</v>
      </c>
      <c r="S6" s="34">
        <f t="shared" si="3"/>
        <v>16.66</v>
      </c>
      <c r="T6" s="34">
        <f t="shared" si="3"/>
        <v>7253</v>
      </c>
      <c r="U6" s="34">
        <f t="shared" si="3"/>
        <v>120575</v>
      </c>
      <c r="V6" s="34">
        <f t="shared" si="3"/>
        <v>16.66</v>
      </c>
      <c r="W6" s="34">
        <f t="shared" si="3"/>
        <v>7237.39</v>
      </c>
      <c r="X6" s="35">
        <f>IF(X7="",NA(),X7)</f>
        <v>108.7</v>
      </c>
      <c r="Y6" s="35">
        <f t="shared" ref="Y6:AG6" si="4">IF(Y7="",NA(),Y7)</f>
        <v>119.92</v>
      </c>
      <c r="Z6" s="35">
        <f t="shared" si="4"/>
        <v>120.71</v>
      </c>
      <c r="AA6" s="35">
        <f t="shared" si="4"/>
        <v>112.46</v>
      </c>
      <c r="AB6" s="35">
        <f t="shared" si="4"/>
        <v>119.51</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885.21</v>
      </c>
      <c r="AU6" s="35">
        <f t="shared" ref="AU6:BC6" si="6">IF(AU7="",NA(),AU7)</f>
        <v>767.59</v>
      </c>
      <c r="AV6" s="35">
        <f t="shared" si="6"/>
        <v>648.07000000000005</v>
      </c>
      <c r="AW6" s="35">
        <f t="shared" si="6"/>
        <v>795.41</v>
      </c>
      <c r="AX6" s="35">
        <f t="shared" si="6"/>
        <v>810.2</v>
      </c>
      <c r="AY6" s="35">
        <f t="shared" si="6"/>
        <v>648.09</v>
      </c>
      <c r="AZ6" s="35">
        <f t="shared" si="6"/>
        <v>344.19</v>
      </c>
      <c r="BA6" s="35">
        <f t="shared" si="6"/>
        <v>352.05</v>
      </c>
      <c r="BB6" s="35">
        <f t="shared" si="6"/>
        <v>349.04</v>
      </c>
      <c r="BC6" s="35">
        <f t="shared" si="6"/>
        <v>337.49</v>
      </c>
      <c r="BD6" s="34" t="str">
        <f>IF(BD7="","",IF(BD7="-","【-】","【"&amp;SUBSTITUTE(TEXT(BD7,"#,##0.00"),"-","△")&amp;"】"))</f>
        <v>【264.34】</v>
      </c>
      <c r="BE6" s="35">
        <f>IF(BE7="",NA(),BE7)</f>
        <v>20.420000000000002</v>
      </c>
      <c r="BF6" s="35">
        <f t="shared" ref="BF6:BN6" si="7">IF(BF7="",NA(),BF7)</f>
        <v>18.87</v>
      </c>
      <c r="BG6" s="35">
        <f t="shared" si="7"/>
        <v>21.34</v>
      </c>
      <c r="BH6" s="35">
        <f t="shared" si="7"/>
        <v>24.24</v>
      </c>
      <c r="BI6" s="35">
        <f t="shared" si="7"/>
        <v>27.97</v>
      </c>
      <c r="BJ6" s="35">
        <f t="shared" si="7"/>
        <v>253.86</v>
      </c>
      <c r="BK6" s="35">
        <f t="shared" si="7"/>
        <v>252.09</v>
      </c>
      <c r="BL6" s="35">
        <f t="shared" si="7"/>
        <v>250.76</v>
      </c>
      <c r="BM6" s="35">
        <f t="shared" si="7"/>
        <v>254.54</v>
      </c>
      <c r="BN6" s="35">
        <f t="shared" si="7"/>
        <v>265.92</v>
      </c>
      <c r="BO6" s="34" t="str">
        <f>IF(BO7="","",IF(BO7="-","【-】","【"&amp;SUBSTITUTE(TEXT(BO7,"#,##0.00"),"-","△")&amp;"】"))</f>
        <v>【274.27】</v>
      </c>
      <c r="BP6" s="35">
        <f>IF(BP7="",NA(),BP7)</f>
        <v>103.98</v>
      </c>
      <c r="BQ6" s="35">
        <f t="shared" ref="BQ6:BY6" si="8">IF(BQ7="",NA(),BQ7)</f>
        <v>119.88</v>
      </c>
      <c r="BR6" s="35">
        <f t="shared" si="8"/>
        <v>119.34</v>
      </c>
      <c r="BS6" s="35">
        <f t="shared" si="8"/>
        <v>110.25</v>
      </c>
      <c r="BT6" s="35">
        <f t="shared" si="8"/>
        <v>119.08</v>
      </c>
      <c r="BU6" s="35">
        <f t="shared" si="8"/>
        <v>100.07</v>
      </c>
      <c r="BV6" s="35">
        <f t="shared" si="8"/>
        <v>106.22</v>
      </c>
      <c r="BW6" s="35">
        <f t="shared" si="8"/>
        <v>106.69</v>
      </c>
      <c r="BX6" s="35">
        <f t="shared" si="8"/>
        <v>106.52</v>
      </c>
      <c r="BY6" s="35">
        <f t="shared" si="8"/>
        <v>105.86</v>
      </c>
      <c r="BZ6" s="34" t="str">
        <f>IF(BZ7="","",IF(BZ7="-","【-】","【"&amp;SUBSTITUTE(TEXT(BZ7,"#,##0.00"),"-","△")&amp;"】"))</f>
        <v>【104.36】</v>
      </c>
      <c r="CA6" s="35">
        <f>IF(CA7="",NA(),CA7)</f>
        <v>169.03</v>
      </c>
      <c r="CB6" s="35">
        <f t="shared" ref="CB6:CJ6" si="9">IF(CB7="",NA(),CB7)</f>
        <v>145.13</v>
      </c>
      <c r="CC6" s="35">
        <f t="shared" si="9"/>
        <v>146.34</v>
      </c>
      <c r="CD6" s="35">
        <f t="shared" si="9"/>
        <v>157.80000000000001</v>
      </c>
      <c r="CE6" s="35">
        <f t="shared" si="9"/>
        <v>145.93</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62.35</v>
      </c>
      <c r="CM6" s="35">
        <f t="shared" ref="CM6:CU6" si="10">IF(CM7="",NA(),CM7)</f>
        <v>62.61</v>
      </c>
      <c r="CN6" s="35">
        <f t="shared" si="10"/>
        <v>60.24</v>
      </c>
      <c r="CO6" s="35">
        <f t="shared" si="10"/>
        <v>59.39</v>
      </c>
      <c r="CP6" s="35">
        <f t="shared" si="10"/>
        <v>59.33</v>
      </c>
      <c r="CQ6" s="35">
        <f t="shared" si="10"/>
        <v>62.45</v>
      </c>
      <c r="CR6" s="35">
        <f t="shared" si="10"/>
        <v>62.12</v>
      </c>
      <c r="CS6" s="35">
        <f t="shared" si="10"/>
        <v>62.26</v>
      </c>
      <c r="CT6" s="35">
        <f t="shared" si="10"/>
        <v>62.1</v>
      </c>
      <c r="CU6" s="35">
        <f t="shared" si="10"/>
        <v>62.38</v>
      </c>
      <c r="CV6" s="34" t="str">
        <f>IF(CV7="","",IF(CV7="-","【-】","【"&amp;SUBSTITUTE(TEXT(CV7,"#,##0.00"),"-","△")&amp;"】"))</f>
        <v>【60.41】</v>
      </c>
      <c r="CW6" s="35">
        <f>IF(CW7="",NA(),CW7)</f>
        <v>97.04</v>
      </c>
      <c r="CX6" s="35">
        <f t="shared" ref="CX6:DF6" si="11">IF(CX7="",NA(),CX7)</f>
        <v>93.76</v>
      </c>
      <c r="CY6" s="35">
        <f t="shared" si="11"/>
        <v>96.95</v>
      </c>
      <c r="CZ6" s="35">
        <f t="shared" si="11"/>
        <v>97.65</v>
      </c>
      <c r="DA6" s="35">
        <f t="shared" si="11"/>
        <v>97.23</v>
      </c>
      <c r="DB6" s="35">
        <f t="shared" si="11"/>
        <v>89.76</v>
      </c>
      <c r="DC6" s="35">
        <f t="shared" si="11"/>
        <v>89.45</v>
      </c>
      <c r="DD6" s="35">
        <f t="shared" si="11"/>
        <v>89.5</v>
      </c>
      <c r="DE6" s="35">
        <f t="shared" si="11"/>
        <v>89.52</v>
      </c>
      <c r="DF6" s="35">
        <f t="shared" si="11"/>
        <v>89.17</v>
      </c>
      <c r="DG6" s="34" t="str">
        <f>IF(DG7="","",IF(DG7="-","【-】","【"&amp;SUBSTITUTE(TEXT(DG7,"#,##0.00"),"-","△")&amp;"】"))</f>
        <v>【89.93】</v>
      </c>
      <c r="DH6" s="35">
        <f>IF(DH7="",NA(),DH7)</f>
        <v>39.35</v>
      </c>
      <c r="DI6" s="35">
        <f t="shared" ref="DI6:DQ6" si="12">IF(DI7="",NA(),DI7)</f>
        <v>39.96</v>
      </c>
      <c r="DJ6" s="35">
        <f t="shared" si="12"/>
        <v>40.25</v>
      </c>
      <c r="DK6" s="35">
        <f t="shared" si="12"/>
        <v>40.64</v>
      </c>
      <c r="DL6" s="35">
        <f t="shared" si="12"/>
        <v>41.88</v>
      </c>
      <c r="DM6" s="35">
        <f t="shared" si="12"/>
        <v>41.12</v>
      </c>
      <c r="DN6" s="35">
        <f t="shared" si="12"/>
        <v>44.91</v>
      </c>
      <c r="DO6" s="35">
        <f t="shared" si="12"/>
        <v>45.89</v>
      </c>
      <c r="DP6" s="35">
        <f t="shared" si="12"/>
        <v>46.58</v>
      </c>
      <c r="DQ6" s="35">
        <f t="shared" si="12"/>
        <v>46.99</v>
      </c>
      <c r="DR6" s="34" t="str">
        <f>IF(DR7="","",IF(DR7="-","【-】","【"&amp;SUBSTITUTE(TEXT(DR7,"#,##0.00"),"-","△")&amp;"】"))</f>
        <v>【48.12】</v>
      </c>
      <c r="DS6" s="35">
        <f>IF(DS7="",NA(),DS7)</f>
        <v>12.62</v>
      </c>
      <c r="DT6" s="35">
        <f t="shared" ref="DT6:EB6" si="13">IF(DT7="",NA(),DT7)</f>
        <v>13.59</v>
      </c>
      <c r="DU6" s="35">
        <f t="shared" si="13"/>
        <v>14.17</v>
      </c>
      <c r="DV6" s="35">
        <f t="shared" si="13"/>
        <v>14.3</v>
      </c>
      <c r="DW6" s="35">
        <f t="shared" si="13"/>
        <v>16.46</v>
      </c>
      <c r="DX6" s="35">
        <f t="shared" si="13"/>
        <v>10.9</v>
      </c>
      <c r="DY6" s="35">
        <f t="shared" si="13"/>
        <v>12.03</v>
      </c>
      <c r="DZ6" s="35">
        <f t="shared" si="13"/>
        <v>13.14</v>
      </c>
      <c r="EA6" s="35">
        <f t="shared" si="13"/>
        <v>14.45</v>
      </c>
      <c r="EB6" s="35">
        <f t="shared" si="13"/>
        <v>15.83</v>
      </c>
      <c r="EC6" s="34" t="str">
        <f>IF(EC7="","",IF(EC7="-","【-】","【"&amp;SUBSTITUTE(TEXT(EC7,"#,##0.00"),"-","△")&amp;"】"))</f>
        <v>【15.89】</v>
      </c>
      <c r="ED6" s="35">
        <f>IF(ED7="",NA(),ED7)</f>
        <v>0.81</v>
      </c>
      <c r="EE6" s="35">
        <f t="shared" ref="EE6:EM6" si="14">IF(EE7="",NA(),EE7)</f>
        <v>0.51</v>
      </c>
      <c r="EF6" s="35">
        <f t="shared" si="14"/>
        <v>1.1200000000000001</v>
      </c>
      <c r="EG6" s="35">
        <f t="shared" si="14"/>
        <v>0.81</v>
      </c>
      <c r="EH6" s="35">
        <f t="shared" si="14"/>
        <v>0.73</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272175</v>
      </c>
      <c r="D7" s="37">
        <v>46</v>
      </c>
      <c r="E7" s="37">
        <v>1</v>
      </c>
      <c r="F7" s="37">
        <v>0</v>
      </c>
      <c r="G7" s="37">
        <v>1</v>
      </c>
      <c r="H7" s="37" t="s">
        <v>105</v>
      </c>
      <c r="I7" s="37" t="s">
        <v>106</v>
      </c>
      <c r="J7" s="37" t="s">
        <v>107</v>
      </c>
      <c r="K7" s="37" t="s">
        <v>108</v>
      </c>
      <c r="L7" s="37" t="s">
        <v>109</v>
      </c>
      <c r="M7" s="37" t="s">
        <v>110</v>
      </c>
      <c r="N7" s="38" t="s">
        <v>111</v>
      </c>
      <c r="O7" s="38">
        <v>93.59</v>
      </c>
      <c r="P7" s="38">
        <v>100</v>
      </c>
      <c r="Q7" s="38">
        <v>3011</v>
      </c>
      <c r="R7" s="38">
        <v>120835</v>
      </c>
      <c r="S7" s="38">
        <v>16.66</v>
      </c>
      <c r="T7" s="38">
        <v>7253</v>
      </c>
      <c r="U7" s="38">
        <v>120575</v>
      </c>
      <c r="V7" s="38">
        <v>16.66</v>
      </c>
      <c r="W7" s="38">
        <v>7237.39</v>
      </c>
      <c r="X7" s="38">
        <v>108.7</v>
      </c>
      <c r="Y7" s="38">
        <v>119.92</v>
      </c>
      <c r="Z7" s="38">
        <v>120.71</v>
      </c>
      <c r="AA7" s="38">
        <v>112.46</v>
      </c>
      <c r="AB7" s="38">
        <v>119.51</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885.21</v>
      </c>
      <c r="AU7" s="38">
        <v>767.59</v>
      </c>
      <c r="AV7" s="38">
        <v>648.07000000000005</v>
      </c>
      <c r="AW7" s="38">
        <v>795.41</v>
      </c>
      <c r="AX7" s="38">
        <v>810.2</v>
      </c>
      <c r="AY7" s="38">
        <v>648.09</v>
      </c>
      <c r="AZ7" s="38">
        <v>344.19</v>
      </c>
      <c r="BA7" s="38">
        <v>352.05</v>
      </c>
      <c r="BB7" s="38">
        <v>349.04</v>
      </c>
      <c r="BC7" s="38">
        <v>337.49</v>
      </c>
      <c r="BD7" s="38">
        <v>264.33999999999997</v>
      </c>
      <c r="BE7" s="38">
        <v>20.420000000000002</v>
      </c>
      <c r="BF7" s="38">
        <v>18.87</v>
      </c>
      <c r="BG7" s="38">
        <v>21.34</v>
      </c>
      <c r="BH7" s="38">
        <v>24.24</v>
      </c>
      <c r="BI7" s="38">
        <v>27.97</v>
      </c>
      <c r="BJ7" s="38">
        <v>253.86</v>
      </c>
      <c r="BK7" s="38">
        <v>252.09</v>
      </c>
      <c r="BL7" s="38">
        <v>250.76</v>
      </c>
      <c r="BM7" s="38">
        <v>254.54</v>
      </c>
      <c r="BN7" s="38">
        <v>265.92</v>
      </c>
      <c r="BO7" s="38">
        <v>274.27</v>
      </c>
      <c r="BP7" s="38">
        <v>103.98</v>
      </c>
      <c r="BQ7" s="38">
        <v>119.88</v>
      </c>
      <c r="BR7" s="38">
        <v>119.34</v>
      </c>
      <c r="BS7" s="38">
        <v>110.25</v>
      </c>
      <c r="BT7" s="38">
        <v>119.08</v>
      </c>
      <c r="BU7" s="38">
        <v>100.07</v>
      </c>
      <c r="BV7" s="38">
        <v>106.22</v>
      </c>
      <c r="BW7" s="38">
        <v>106.69</v>
      </c>
      <c r="BX7" s="38">
        <v>106.52</v>
      </c>
      <c r="BY7" s="38">
        <v>105.86</v>
      </c>
      <c r="BZ7" s="38">
        <v>104.36</v>
      </c>
      <c r="CA7" s="38">
        <v>169.03</v>
      </c>
      <c r="CB7" s="38">
        <v>145.13</v>
      </c>
      <c r="CC7" s="38">
        <v>146.34</v>
      </c>
      <c r="CD7" s="38">
        <v>157.80000000000001</v>
      </c>
      <c r="CE7" s="38">
        <v>145.93</v>
      </c>
      <c r="CF7" s="38">
        <v>164.93</v>
      </c>
      <c r="CG7" s="38">
        <v>155.22999999999999</v>
      </c>
      <c r="CH7" s="38">
        <v>154.91999999999999</v>
      </c>
      <c r="CI7" s="38">
        <v>155.80000000000001</v>
      </c>
      <c r="CJ7" s="38">
        <v>158.58000000000001</v>
      </c>
      <c r="CK7" s="38">
        <v>165.71</v>
      </c>
      <c r="CL7" s="38">
        <v>62.35</v>
      </c>
      <c r="CM7" s="38">
        <v>62.61</v>
      </c>
      <c r="CN7" s="38">
        <v>60.24</v>
      </c>
      <c r="CO7" s="38">
        <v>59.39</v>
      </c>
      <c r="CP7" s="38">
        <v>59.33</v>
      </c>
      <c r="CQ7" s="38">
        <v>62.45</v>
      </c>
      <c r="CR7" s="38">
        <v>62.12</v>
      </c>
      <c r="CS7" s="38">
        <v>62.26</v>
      </c>
      <c r="CT7" s="38">
        <v>62.1</v>
      </c>
      <c r="CU7" s="38">
        <v>62.38</v>
      </c>
      <c r="CV7" s="38">
        <v>60.41</v>
      </c>
      <c r="CW7" s="38">
        <v>97.04</v>
      </c>
      <c r="CX7" s="38">
        <v>93.76</v>
      </c>
      <c r="CY7" s="38">
        <v>96.95</v>
      </c>
      <c r="CZ7" s="38">
        <v>97.65</v>
      </c>
      <c r="DA7" s="38">
        <v>97.23</v>
      </c>
      <c r="DB7" s="38">
        <v>89.76</v>
      </c>
      <c r="DC7" s="38">
        <v>89.45</v>
      </c>
      <c r="DD7" s="38">
        <v>89.5</v>
      </c>
      <c r="DE7" s="38">
        <v>89.52</v>
      </c>
      <c r="DF7" s="38">
        <v>89.17</v>
      </c>
      <c r="DG7" s="38">
        <v>89.93</v>
      </c>
      <c r="DH7" s="38">
        <v>39.35</v>
      </c>
      <c r="DI7" s="38">
        <v>39.96</v>
      </c>
      <c r="DJ7" s="38">
        <v>40.25</v>
      </c>
      <c r="DK7" s="38">
        <v>40.64</v>
      </c>
      <c r="DL7" s="38">
        <v>41.88</v>
      </c>
      <c r="DM7" s="38">
        <v>41.12</v>
      </c>
      <c r="DN7" s="38">
        <v>44.91</v>
      </c>
      <c r="DO7" s="38">
        <v>45.89</v>
      </c>
      <c r="DP7" s="38">
        <v>46.58</v>
      </c>
      <c r="DQ7" s="38">
        <v>46.99</v>
      </c>
      <c r="DR7" s="38">
        <v>48.12</v>
      </c>
      <c r="DS7" s="38">
        <v>12.62</v>
      </c>
      <c r="DT7" s="38">
        <v>13.59</v>
      </c>
      <c r="DU7" s="38">
        <v>14.17</v>
      </c>
      <c r="DV7" s="38">
        <v>14.3</v>
      </c>
      <c r="DW7" s="38">
        <v>16.46</v>
      </c>
      <c r="DX7" s="38">
        <v>10.9</v>
      </c>
      <c r="DY7" s="38">
        <v>12.03</v>
      </c>
      <c r="DZ7" s="38">
        <v>13.14</v>
      </c>
      <c r="EA7" s="38">
        <v>14.45</v>
      </c>
      <c r="EB7" s="38">
        <v>15.83</v>
      </c>
      <c r="EC7" s="38">
        <v>15.89</v>
      </c>
      <c r="ED7" s="38">
        <v>0.81</v>
      </c>
      <c r="EE7" s="38">
        <v>0.51</v>
      </c>
      <c r="EF7" s="38">
        <v>1.1200000000000001</v>
      </c>
      <c r="EG7" s="38">
        <v>0.81</v>
      </c>
      <c r="EH7" s="38">
        <v>0.73</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2019-02-13T07:10:16Z</cp:lastPrinted>
  <dcterms:created xsi:type="dcterms:W3CDTF">2018-12-03T08:34:13Z</dcterms:created>
  <dcterms:modified xsi:type="dcterms:W3CDTF">2019-02-21T01:07:16Z</dcterms:modified>
  <cp:category/>
</cp:coreProperties>
</file>