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13八尾市〇\03 団体→府（担当案の確認）\"/>
    </mc:Choice>
  </mc:AlternateContent>
  <workbookProtection workbookAlgorithmName="SHA-512" workbookHashValue="yLs7G62FHPm0fYqZzCkIBLrBVxKPna11L1CVjsy3jGd/cMb2iMe36XdZrSOczjWfkttmOdjkyxQLGYG7JNBk8Q==" workbookSaltValue="Ildayt0idbEA5ywywyOvzw==" workbookSpinCount="100000"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<sst xmlns="http://schemas.openxmlformats.org/spreadsheetml/2006/main" count="232" uniqueCount="119">
  <si>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</si>
  <si>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</si>
  <si>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</si>
  <si>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</si>
  <si>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</si>
  <si>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</si>
  <si>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</si>
  <si>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</si>
  <si>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</si>
  <si>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</si>
  <si>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</si>
  <si>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</si>
  <si>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</si>
  <si>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</si>
  <si>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</si>
  <si>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</si>
  <si>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</si>
  <si>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</si>
  <si>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</si>
  <si>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</si>
  <si>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</si>
  <si>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</si>
  <si>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</si>
  <si>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</si>
  <si>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</si>
  <si>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</si>
  <si>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</si>
  <si>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</si>
  <si>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</si>
  <si>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</si>
  <si>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</si>
  <si>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</si>
  <si>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</si>
  <si>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</si>
  <si>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</si>
  <si>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</si>
  <si>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</si>
  <si>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</si>
  <si>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</si>
  <si>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</si>
  <si>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</si>
  <si>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</si>
  <si>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</si>
  <si>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</si>
  <si>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</si>
  <si>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</si>
  <si>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</si>
  <si>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</si>
  <si>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</si>
  <si>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</si>
  <si>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</si>
  <si>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</si>
  <si>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</si>
  <si>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</si>
  <si>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</si>
  <si>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</si>
  <si>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</si>
  <si>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</si>
  <si>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</si>
  <si>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</si>
  <si>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</si>
  <si>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</si>
  <si>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</si>
  <si>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</si>
  <si>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</si>
  <si>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</si>
  <si>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</si>
  <si>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</si>
  <si>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</si>
  <si>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</si>
  <si>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</si>
  <si>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</si>
  <si>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</si>
  <si>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</si>
  <si>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</si>
  <si>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</si>
  <si>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</si>
  <si>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</si>
  <si>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</si>
  <si>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</si>
  <si>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</si>
  <si>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</si>
  <si>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</si>
  <si>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</si>
  <si>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</si>
  <si>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</si>
  <si>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</si>
  <si>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</si>
  <si>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</si>
  <si>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</si>
  <si>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</si>
  <si>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</si>
  <si>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</si>
  <si>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</si>
  <si>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</si>
  <si>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</si>
  <si>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</si>
  <si>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</si>
  <si>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</si>
  <si>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</si>
  <si>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</si>
  <si>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</si>
  <si>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</si>
  <si>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</si>
  <si>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八尾市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</si>
  <si>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</si>
  <si>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</si>
  <si>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</si>
  <si>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</si>
  <si>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</si>
  <si>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</si>
  <si>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</si>
  <si>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</si>
  <si>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</si>
  <si>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</si>
  <si>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</si>
  <si>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に作成した「八尾市水道事業中期経営計画」での経営分析では、給水人口減少等による給水収益の減少及び配水施設等の耐震化を含めた更新費用の増加に伴う減価償却費の増加が見込まれるため、経常収支比率が減少傾向になることが懸念されている。
　給水収益の恒常的な減少が見込まれる中、更新投資による減価償却費や資産減耗費の増加により経常収支の悪化が長期化すれば累積欠損金の発生も避けられない。
　事業を健全的に持続させるためにも、水道施設整備事業と資金需要・資金調達のバランスを統制し、全体最適を図り、料金体系や水準の見直しなど公平で合理的な料金負担のあり方を検討する必要がある。
　なお、管路の経年化率が高いことから今後も更新ペースを高める必要があり、第8次配水管整備事業実施計画により老朽化対策を進めていく。</t>
    <rPh sb="247" eb="248">
      <t>ハカ</t>
    </rPh>
    <phoneticPr fontId="4"/>
  </si>
  <si>
    <t>　①有形固定資産減価償却率については、水道庁舎を含めた主要施設の建て替えを進めているため類似団体平均値を下回っており、資産の老朽化度合いは比較的良好といえる。
　一方、②管路経年化率については、継続的に平均値を大きく上回っており、法定耐用年数を経過した管路を比較的多く保有しているといえる。
　③管路更新率については、老朽管の保有率が高いこともあり、平均値を上回るペースでの更新となっている。</t>
    <rPh sb="24" eb="25">
      <t>フク</t>
    </rPh>
    <rPh sb="27" eb="29">
      <t>シュヨウ</t>
    </rPh>
    <rPh sb="29" eb="31">
      <t>シセツ</t>
    </rPh>
    <rPh sb="32" eb="33">
      <t>タ</t>
    </rPh>
    <rPh sb="34" eb="35">
      <t>カ</t>
    </rPh>
    <rPh sb="37" eb="38">
      <t>スス</t>
    </rPh>
    <rPh sb="44" eb="46">
      <t>ルイジ</t>
    </rPh>
    <rPh sb="46" eb="48">
      <t>ダンタイ</t>
    </rPh>
    <rPh sb="48" eb="51">
      <t>ヘイキンチ</t>
    </rPh>
    <rPh sb="52" eb="54">
      <t>シタマワ</t>
    </rPh>
    <rPh sb="59" eb="61">
      <t>シサン</t>
    </rPh>
    <rPh sb="62" eb="65">
      <t>ロウキュウカ</t>
    </rPh>
    <rPh sb="65" eb="67">
      <t>ドアイ</t>
    </rPh>
    <rPh sb="69" eb="72">
      <t>ヒカクテキ</t>
    </rPh>
    <rPh sb="72" eb="74">
      <t>リョウコウ</t>
    </rPh>
    <rPh sb="81" eb="83">
      <t>イッポウ</t>
    </rPh>
    <rPh sb="85" eb="87">
      <t>カンロ</t>
    </rPh>
    <rPh sb="87" eb="90">
      <t>ケイネンカ</t>
    </rPh>
    <rPh sb="90" eb="91">
      <t>リツ</t>
    </rPh>
    <rPh sb="97" eb="100">
      <t>ケイゾクテキ</t>
    </rPh>
    <rPh sb="101" eb="104">
      <t>ヘイキンチ</t>
    </rPh>
    <rPh sb="105" eb="106">
      <t>オオ</t>
    </rPh>
    <rPh sb="108" eb="110">
      <t>ウワマワ</t>
    </rPh>
    <rPh sb="115" eb="117">
      <t>ホウテイ</t>
    </rPh>
    <rPh sb="117" eb="119">
      <t>タイヨウ</t>
    </rPh>
    <rPh sb="119" eb="121">
      <t>ネンスウ</t>
    </rPh>
    <rPh sb="122" eb="124">
      <t>ケイカ</t>
    </rPh>
    <rPh sb="126" eb="128">
      <t>カンロ</t>
    </rPh>
    <rPh sb="129" eb="132">
      <t>ヒカクテキ</t>
    </rPh>
    <rPh sb="132" eb="133">
      <t>オオ</t>
    </rPh>
    <rPh sb="134" eb="136">
      <t>ホユウ</t>
    </rPh>
    <rPh sb="148" eb="150">
      <t>カンロ</t>
    </rPh>
    <rPh sb="150" eb="152">
      <t>コウシン</t>
    </rPh>
    <rPh sb="152" eb="153">
      <t>リツ</t>
    </rPh>
    <rPh sb="175" eb="178">
      <t>ヘイキンチ</t>
    </rPh>
    <rPh sb="179" eb="181">
      <t>ウワマワ</t>
    </rPh>
    <rPh sb="187" eb="189">
      <t>コウシン</t>
    </rPh>
    <phoneticPr fontId="4"/>
  </si>
  <si>
    <t>　①経常収支比率については、類似団体平均値を下回っているものの、100%を超えており、単年度黒字を続けている。③流動比率については、施設の更新等による建設改良費の未払金が増加したことに伴い、前年度と比較して減少したものの100％を大きく上回っており、支払能力は十分に確保できている。④企業債残高対給水収益比率については、増加傾向にあるものの類似団体平均値を下回っており、投資規模と料金水準のバランスは保たれている。⑤料金回収率については100％を上回っており、給水に係る費用を給水収益で賄うことができている。以上の点等により、経営の健全性は一定確保できていると分析する。
　⑧有収率が類似団体平均値を大きく上回っていることから、効率性は比較的良好な状況であるといえるが、⑦施設利用率が、平均値に比べ低い値となっており、現在給水人口に対する投資が過大になっていると分析する。</t>
    <rPh sb="14" eb="16">
      <t>ルイジ</t>
    </rPh>
    <rPh sb="16" eb="18">
      <t>ダンタイ</t>
    </rPh>
    <rPh sb="37" eb="38">
      <t>コ</t>
    </rPh>
    <rPh sb="66" eb="68">
      <t>シセツ</t>
    </rPh>
    <rPh sb="69" eb="71">
      <t>コウシン</t>
    </rPh>
    <rPh sb="71" eb="72">
      <t>トウ</t>
    </rPh>
    <rPh sb="75" eb="77">
      <t>ケンセツ</t>
    </rPh>
    <rPh sb="77" eb="79">
      <t>カイリョウ</t>
    </rPh>
    <rPh sb="79" eb="80">
      <t>ヒ</t>
    </rPh>
    <rPh sb="81" eb="84">
      <t>ミバライキン</t>
    </rPh>
    <rPh sb="85" eb="87">
      <t>ゾウカ</t>
    </rPh>
    <rPh sb="92" eb="93">
      <t>トモナ</t>
    </rPh>
    <rPh sb="95" eb="98">
      <t>ゼンネンド</t>
    </rPh>
    <rPh sb="99" eb="101">
      <t>ヒカク</t>
    </rPh>
    <rPh sb="103" eb="105">
      <t>ゲンショウ</t>
    </rPh>
    <rPh sb="170" eb="172">
      <t>ルイジ</t>
    </rPh>
    <rPh sb="172" eb="174">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</si>
</sst>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2.89</c:v>
                </c:pt>
                <c:pt idx="1">
                  <c:v>2.39</c:v>
                </c:pt>
                <c:pt idx="2">
                  <c:v>1.62</c:v>
                </c:pt>
                <c:pt idx="3">
                  <c:v>0.83</c:v>
                </c:pt>
                <c:pt idx="4">
                  <c:v>1.07</c:v>
                </c:pt>
              </c:numCache>
            </c:numRef>
          </c:val>
          <c:extLst>
            <c:ext xmlns:c16="http://schemas.microsoft.com/office/drawing/2014/chart" uri="{C3380CC4-5D6E-409C-BE32-E72D297353CC}">
              <c16:uniqueId val="{00000000-6121-4B3F-B03F-4A9C7FFF2A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6121-4B3F-B03F-4A9C7FFF2A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58.54</c:v>
                </c:pt>
                <c:pt idx="1">
                  <c:v>57.95</c:v>
                </c:pt>
                <c:pt idx="2">
                  <c:v>57.45</c:v>
                </c:pt>
                <c:pt idx="3">
                  <c:v>57.43</c:v>
                </c:pt>
                <c:pt idx="4">
                  <c:v>57.43</c:v>
                </c:pt>
              </c:numCache>
            </c:numRef>
          </c:val>
          <c:extLst>
            <c:ext xmlns:c16="http://schemas.microsoft.com/office/drawing/2014/chart" uri="{C3380CC4-5D6E-409C-BE32-E72D297353CC}">
              <c16:uniqueId val="{00000000-F175-453D-A6EC-03DE456257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F175-453D-A6EC-03DE456257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94.24</c:v>
                </c:pt>
                <c:pt idx="1">
                  <c:v>93.95</c:v>
                </c:pt>
                <c:pt idx="2">
                  <c:v>93.46</c:v>
                </c:pt>
                <c:pt idx="3">
                  <c:v>93.98</c:v>
                </c:pt>
                <c:pt idx="4">
                  <c:v>93.24</c:v>
                </c:pt>
              </c:numCache>
            </c:numRef>
          </c:val>
          <c:extLst>
            <c:ext xmlns:c16="http://schemas.microsoft.com/office/drawing/2014/chart" uri="{C3380CC4-5D6E-409C-BE32-E72D297353CC}">
              <c16:uniqueId val="{00000000-07C8-4F0D-ADAD-622AE643F0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07C8-4F0D-ADAD-622AE643F0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113.48</c:v>
                </c:pt>
                <c:pt idx="1">
                  <c:v>114.24</c:v>
                </c:pt>
                <c:pt idx="2">
                  <c:v>113.12</c:v>
                </c:pt>
                <c:pt idx="3">
                  <c:v>113.5</c:v>
                </c:pt>
                <c:pt idx="4">
                  <c:v>113.77</c:v>
                </c:pt>
              </c:numCache>
            </c:numRef>
          </c:val>
          <c:extLst>
            <c:ext xmlns:c16="http://schemas.microsoft.com/office/drawing/2014/chart" uri="{C3380CC4-5D6E-409C-BE32-E72D297353CC}">
              <c16:uniqueId val="{00000000-EFB9-4C17-8C92-D1EEBABE53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EFB9-4C17-8C92-D1EEBABE53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46.98</c:v>
                </c:pt>
                <c:pt idx="1">
                  <c:v>47.42</c:v>
                </c:pt>
                <c:pt idx="2">
                  <c:v>47.45</c:v>
                </c:pt>
                <c:pt idx="3">
                  <c:v>45.87</c:v>
                </c:pt>
                <c:pt idx="4">
                  <c:v>46.97</c:v>
                </c:pt>
              </c:numCache>
            </c:numRef>
          </c:val>
          <c:extLst>
            <c:ext xmlns:c16="http://schemas.microsoft.com/office/drawing/2014/chart" uri="{C3380CC4-5D6E-409C-BE32-E72D297353CC}">
              <c16:uniqueId val="{00000000-69E3-47F5-A293-F303E81D84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69E3-47F5-A293-F303E81D84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29.76</c:v>
                </c:pt>
                <c:pt idx="1">
                  <c:v>31.99</c:v>
                </c:pt>
                <c:pt idx="2">
                  <c:v>27.49</c:v>
                </c:pt>
                <c:pt idx="3">
                  <c:v>34.549999999999997</c:v>
                </c:pt>
                <c:pt idx="4">
                  <c:v>26.17</c:v>
                </c:pt>
              </c:numCache>
            </c:numRef>
          </c:val>
          <c:extLst>
            <c:ext xmlns:c16="http://schemas.microsoft.com/office/drawing/2014/chart" uri="{C3380CC4-5D6E-409C-BE32-E72D297353CC}">
              <c16:uniqueId val="{00000000-D9F8-43E2-8DD2-6265247407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D9F8-43E2-8DD2-6265247407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68-47EF-8F38-E5CE73BFC4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168-47EF-8F38-E5CE73BFC4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639.72</c:v>
                </c:pt>
                <c:pt idx="1">
                  <c:v>338.38</c:v>
                </c:pt>
                <c:pt idx="2">
                  <c:v>287.60000000000002</c:v>
                </c:pt>
                <c:pt idx="3">
                  <c:v>324.33999999999997</c:v>
                </c:pt>
                <c:pt idx="4">
                  <c:v>251.96</c:v>
                </c:pt>
              </c:numCache>
            </c:numRef>
          </c:val>
          <c:extLst>
            <c:ext xmlns:c16="http://schemas.microsoft.com/office/drawing/2014/chart" uri="{C3380CC4-5D6E-409C-BE32-E72D297353CC}">
              <c16:uniqueId val="{00000000-3F3C-4D1D-8918-901188B869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3F3C-4D1D-8918-901188B869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227.6</c:v>
                </c:pt>
                <c:pt idx="1">
                  <c:v>231.41</c:v>
                </c:pt>
                <c:pt idx="2">
                  <c:v>239.1</c:v>
                </c:pt>
                <c:pt idx="3">
                  <c:v>248.59</c:v>
                </c:pt>
                <c:pt idx="4">
                  <c:v>252.89</c:v>
                </c:pt>
              </c:numCache>
            </c:numRef>
          </c:val>
          <c:extLst>
            <c:ext xmlns:c16="http://schemas.microsoft.com/office/drawing/2014/chart" uri="{C3380CC4-5D6E-409C-BE32-E72D297353CC}">
              <c16:uniqueId val="{00000000-0338-494D-9D34-39DC384312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0338-494D-9D34-39DC384312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108.09</c:v>
                </c:pt>
                <c:pt idx="1">
                  <c:v>109.07</c:v>
                </c:pt>
                <c:pt idx="2">
                  <c:v>107.35</c:v>
                </c:pt>
                <c:pt idx="3">
                  <c:v>107.55</c:v>
                </c:pt>
                <c:pt idx="4">
                  <c:v>107.11</c:v>
                </c:pt>
              </c:numCache>
            </c:numRef>
          </c:val>
          <c:extLst>
            <c:ext xmlns:c16="http://schemas.microsoft.com/office/drawing/2014/chart" uri="{C3380CC4-5D6E-409C-BE32-E72D297353CC}">
              <c16:uniqueId val="{00000000-63E2-4FA4-854A-86834C0651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63E2-4FA4-854A-86834C0651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160.49</c:v>
                </c:pt>
                <c:pt idx="1">
                  <c:v>158.41999999999999</c:v>
                </c:pt>
                <c:pt idx="2">
                  <c:v>160.33000000000001</c:v>
                </c:pt>
                <c:pt idx="3">
                  <c:v>159.88</c:v>
                </c:pt>
                <c:pt idx="4">
                  <c:v>160.25</c:v>
                </c:pt>
              </c:numCache>
            </c:numRef>
          </c:val>
          <c:extLst>
            <c:ext xmlns:c16="http://schemas.microsoft.com/office/drawing/2014/chart" uri="{C3380CC4-5D6E-409C-BE32-E72D297353CC}">
              <c16:uniqueId val="{00000000-9E07-4740-9880-C5752C06C3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9E07-4740-9880-C5752C06C3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八尾市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267642</v>
      </c>
      <c r="AM8" s="59"/>
      <c r="AN8" s="59"/>
      <c r="AO8" s="59"/>
      <c r="AP8" s="59"/>
      <c r="AQ8" s="59"/>
      <c r="AR8" s="59"/>
      <c r="AS8" s="59"/>
      <c r="AT8" s="50">
        <f>データ!$S$6</f>
        <v>41.72</v>
      </c>
      <c r="AU8" s="51"/>
      <c r="AV8" s="51"/>
      <c r="AW8" s="51"/>
      <c r="AX8" s="51"/>
      <c r="AY8" s="51"/>
      <c r="AZ8" s="51"/>
      <c r="BA8" s="51"/>
      <c r="BB8" s="52">
        <f>データ!$T$6</f>
        <v>6415.2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54.23</v>
      </c>
      <c r="J10" s="51"/>
      <c r="K10" s="51"/>
      <c r="L10" s="51"/>
      <c r="M10" s="51"/>
      <c r="N10" s="51"/>
      <c r="O10" s="62"/>
      <c r="P10" s="52">
        <f>データ!$P$6</f>
        <v>99.98</v>
      </c>
      <c r="Q10" s="52"/>
      <c r="R10" s="52"/>
      <c r="S10" s="52"/>
      <c r="T10" s="52"/>
      <c r="U10" s="52"/>
      <c r="V10" s="52"/>
      <c r="W10" s="59">
        <f>データ!$Q$6</f>
        <v>2721</v>
      </c>
      <c r="X10" s="59"/>
      <c r="Y10" s="59"/>
      <c r="Z10" s="59"/>
      <c r="AA10" s="59"/>
      <c r="AB10" s="59"/>
      <c r="AC10" s="59"/>
      <c r="AD10" s="2"/>
      <c r="AE10" s="2"/>
      <c r="AF10" s="2"/>
      <c r="AG10" s="2"/>
      <c r="AH10" s="4"/>
      <c r="AI10" s="4"/>
      <c r="AJ10" s="4"/>
      <c r="AK10" s="4"/>
      <c r="AL10" s="59">
        <f>データ!$U$6</f>
        <v>267544</v>
      </c>
      <c r="AM10" s="59"/>
      <c r="AN10" s="59"/>
      <c r="AO10" s="59"/>
      <c r="AP10" s="59"/>
      <c r="AQ10" s="59"/>
      <c r="AR10" s="59"/>
      <c r="AS10" s="59"/>
      <c r="AT10" s="50">
        <f>データ!$V$6</f>
        <v>35.82</v>
      </c>
      <c r="AU10" s="51"/>
      <c r="AV10" s="51"/>
      <c r="AW10" s="51"/>
      <c r="AX10" s="51"/>
      <c r="AY10" s="51"/>
      <c r="AZ10" s="51"/>
      <c r="BA10" s="51"/>
      <c r="BB10" s="52">
        <f>データ!$W$6</f>
        <v>7469.12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118</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117</v>
      </c>
      <c r="BM47" s="95"/>
      <c r="BN47" s="95"/>
      <c r="BO47" s="95"/>
      <c r="BP47" s="95"/>
      <c r="BQ47" s="95"/>
      <c r="BR47" s="95"/>
      <c r="BS47" s="95"/>
      <c r="BT47" s="95"/>
      <c r="BU47" s="95"/>
      <c r="BV47" s="95"/>
      <c r="BW47" s="95"/>
      <c r="BX47" s="95"/>
      <c r="BY47" s="95"/>
      <c r="BZ47" s="9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94"/>
      <c r="BM56" s="95"/>
      <c r="BN56" s="95"/>
      <c r="BO56" s="95"/>
      <c r="BP56" s="95"/>
      <c r="BQ56" s="95"/>
      <c r="BR56" s="95"/>
      <c r="BS56" s="95"/>
      <c r="BT56" s="95"/>
      <c r="BU56" s="95"/>
      <c r="BV56" s="95"/>
      <c r="BW56" s="95"/>
      <c r="BX56" s="95"/>
      <c r="BY56" s="95"/>
      <c r="BZ56" s="96"/>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94"/>
      <c r="BM57" s="95"/>
      <c r="BN57" s="95"/>
      <c r="BO57" s="95"/>
      <c r="BP57" s="95"/>
      <c r="BQ57" s="95"/>
      <c r="BR57" s="95"/>
      <c r="BS57" s="95"/>
      <c r="BT57" s="95"/>
      <c r="BU57" s="95"/>
      <c r="BV57" s="95"/>
      <c r="BW57" s="95"/>
      <c r="BX57" s="95"/>
      <c r="BY57" s="95"/>
      <c r="BZ57" s="96"/>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4"/>
      <c r="BM58" s="95"/>
      <c r="BN58" s="95"/>
      <c r="BO58" s="95"/>
      <c r="BP58" s="95"/>
      <c r="BQ58" s="95"/>
      <c r="BR58" s="95"/>
      <c r="BS58" s="95"/>
      <c r="BT58" s="95"/>
      <c r="BU58" s="95"/>
      <c r="BV58" s="95"/>
      <c r="BW58" s="95"/>
      <c r="BX58" s="95"/>
      <c r="BY58" s="95"/>
      <c r="BZ58" s="9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4"/>
      <c r="BM59" s="95"/>
      <c r="BN59" s="95"/>
      <c r="BO59" s="95"/>
      <c r="BP59" s="95"/>
      <c r="BQ59" s="95"/>
      <c r="BR59" s="95"/>
      <c r="BS59" s="95"/>
      <c r="BT59" s="95"/>
      <c r="BU59" s="95"/>
      <c r="BV59" s="95"/>
      <c r="BW59" s="95"/>
      <c r="BX59" s="95"/>
      <c r="BY59" s="95"/>
      <c r="BZ59" s="96"/>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4"/>
      <c r="BM60" s="95"/>
      <c r="BN60" s="95"/>
      <c r="BO60" s="95"/>
      <c r="BP60" s="95"/>
      <c r="BQ60" s="95"/>
      <c r="BR60" s="95"/>
      <c r="BS60" s="95"/>
      <c r="BT60" s="95"/>
      <c r="BU60" s="95"/>
      <c r="BV60" s="95"/>
      <c r="BW60" s="95"/>
      <c r="BX60" s="95"/>
      <c r="BY60" s="95"/>
      <c r="BZ60" s="96"/>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4"/>
      <c r="BM61" s="95"/>
      <c r="BN61" s="95"/>
      <c r="BO61" s="95"/>
      <c r="BP61" s="95"/>
      <c r="BQ61" s="95"/>
      <c r="BR61" s="95"/>
      <c r="BS61" s="95"/>
      <c r="BT61" s="95"/>
      <c r="BU61" s="95"/>
      <c r="BV61" s="95"/>
      <c r="BW61" s="95"/>
      <c r="BX61" s="95"/>
      <c r="BY61" s="95"/>
      <c r="BZ61" s="9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116</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VSDhfdUZaeNxcbkNQP1hihyDNyQ4pP9GAbpc1bT17Ook40Va1CUyFbqxA/a+8XqiaVQ5go7N9kaNqKEXWVlBA==" saltValue="P5S39PIBS3l9ZQE9C61VQ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272124</v>
      </c>
      <c r="D6" s="33">
        <f t="shared" si="3"/>
        <v>46</v>
      </c>
      <c r="E6" s="33">
        <f t="shared" si="3"/>
        <v>1</v>
      </c>
      <c r="F6" s="33">
        <f t="shared" si="3"/>
        <v>0</v>
      </c>
      <c r="G6" s="33">
        <f t="shared" si="3"/>
        <v>1</v>
      </c>
      <c r="H6" s="33" t="str">
        <f t="shared" si="3"/>
        <v>大阪府　八尾市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54.23</v>
      </c>
      <c r="P6" s="34">
        <f t="shared" si="3"/>
        <v>99.98</v>
      </c>
      <c r="Q6" s="34">
        <f t="shared" si="3"/>
        <v>2721</v>
      </c>
      <c r="R6" s="34">
        <f t="shared" si="3"/>
        <v>267642</v>
      </c>
      <c r="S6" s="34">
        <f t="shared" si="3"/>
        <v>41.72</v>
      </c>
      <c r="T6" s="34">
        <f t="shared" si="3"/>
        <v>6415.2</v>
      </c>
      <c r="U6" s="34">
        <f t="shared" si="3"/>
        <v>267544</v>
      </c>
      <c r="V6" s="34">
        <f t="shared" si="3"/>
        <v>35.82</v>
      </c>
      <c r="W6" s="34">
        <f t="shared" si="3"/>
        <v>7469.12</v>
      </c>
      <c r="X6" s="35">
        <f>IF(X7="",NA(),X7)</f>
        <v>113.48</v>
      </c>
      <c r="Y6" s="35">
        <f t="shared" ref="Y6:AG6" si="4">IF(Y7="",NA(),Y7)</f>
        <v>114.24</v>
      </c>
      <c r="Z6" s="35">
        <f t="shared" si="4"/>
        <v>113.12</v>
      </c>
      <c r="AA6" s="35">
        <f t="shared" si="4"/>
        <v>113.5</v>
      </c>
      <c r="AB6" s="35">
        <f t="shared" si="4"/>
        <v>113.77</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639.72</v>
      </c>
      <c r="AU6" s="35">
        <f t="shared" ref="AU6:BC6" si="6">IF(AU7="",NA(),AU7)</f>
        <v>338.38</v>
      </c>
      <c r="AV6" s="35">
        <f t="shared" si="6"/>
        <v>287.60000000000002</v>
      </c>
      <c r="AW6" s="35">
        <f t="shared" si="6"/>
        <v>324.33999999999997</v>
      </c>
      <c r="AX6" s="35">
        <f t="shared" si="6"/>
        <v>251.96</v>
      </c>
      <c r="AY6" s="35">
        <f t="shared" si="6"/>
        <v>628.34</v>
      </c>
      <c r="AZ6" s="35">
        <f t="shared" si="6"/>
        <v>289.8</v>
      </c>
      <c r="BA6" s="35">
        <f t="shared" si="6"/>
        <v>299.44</v>
      </c>
      <c r="BB6" s="35">
        <f t="shared" si="6"/>
        <v>311.99</v>
      </c>
      <c r="BC6" s="35">
        <f t="shared" si="6"/>
        <v>307.83</v>
      </c>
      <c r="BD6" s="34" t="str">
        <f>IF(BD7="","",IF(BD7="-","【-】","【"&amp;SUBSTITUTE(TEXT(BD7,"#,##0.00"),"-","△")&amp;"】"))</f>
        <v>【264.34】</v>
      </c>
      <c r="BE6" s="35">
        <f>IF(BE7="",NA(),BE7)</f>
        <v>227.6</v>
      </c>
      <c r="BF6" s="35">
        <f t="shared" ref="BF6:BN6" si="7">IF(BF7="",NA(),BF7)</f>
        <v>231.41</v>
      </c>
      <c r="BG6" s="35">
        <f t="shared" si="7"/>
        <v>239.1</v>
      </c>
      <c r="BH6" s="35">
        <f t="shared" si="7"/>
        <v>248.59</v>
      </c>
      <c r="BI6" s="35">
        <f t="shared" si="7"/>
        <v>252.89</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108.09</v>
      </c>
      <c r="BQ6" s="35">
        <f t="shared" ref="BQ6:BY6" si="8">IF(BQ7="",NA(),BQ7)</f>
        <v>109.07</v>
      </c>
      <c r="BR6" s="35">
        <f t="shared" si="8"/>
        <v>107.35</v>
      </c>
      <c r="BS6" s="35">
        <f t="shared" si="8"/>
        <v>107.55</v>
      </c>
      <c r="BT6" s="35">
        <f t="shared" si="8"/>
        <v>107.11</v>
      </c>
      <c r="BU6" s="35">
        <f t="shared" si="8"/>
        <v>99.89</v>
      </c>
      <c r="BV6" s="35">
        <f t="shared" si="8"/>
        <v>107.05</v>
      </c>
      <c r="BW6" s="35">
        <f t="shared" si="8"/>
        <v>106.4</v>
      </c>
      <c r="BX6" s="35">
        <f t="shared" si="8"/>
        <v>107.61</v>
      </c>
      <c r="BY6" s="35">
        <f t="shared" si="8"/>
        <v>106.02</v>
      </c>
      <c r="BZ6" s="34" t="str">
        <f>IF(BZ7="","",IF(BZ7="-","【-】","【"&amp;SUBSTITUTE(TEXT(BZ7,"#,##0.00"),"-","△")&amp;"】"))</f>
        <v>【104.36】</v>
      </c>
      <c r="CA6" s="35">
        <f>IF(CA7="",NA(),CA7)</f>
        <v>160.49</v>
      </c>
      <c r="CB6" s="35">
        <f t="shared" ref="CB6:CJ6" si="9">IF(CB7="",NA(),CB7)</f>
        <v>158.41999999999999</v>
      </c>
      <c r="CC6" s="35">
        <f t="shared" si="9"/>
        <v>160.33000000000001</v>
      </c>
      <c r="CD6" s="35">
        <f t="shared" si="9"/>
        <v>159.88</v>
      </c>
      <c r="CE6" s="35">
        <f t="shared" si="9"/>
        <v>160.25</v>
      </c>
      <c r="CF6" s="35">
        <f t="shared" si="9"/>
        <v>165.34</v>
      </c>
      <c r="CG6" s="35">
        <f t="shared" si="9"/>
        <v>155.09</v>
      </c>
      <c r="CH6" s="35">
        <f t="shared" si="9"/>
        <v>156.29</v>
      </c>
      <c r="CI6" s="35">
        <f t="shared" si="9"/>
        <v>155.69</v>
      </c>
      <c r="CJ6" s="35">
        <f t="shared" si="9"/>
        <v>158.6</v>
      </c>
      <c r="CK6" s="34" t="str">
        <f>IF(CK7="","",IF(CK7="-","【-】","【"&amp;SUBSTITUTE(TEXT(CK7,"#,##0.00"),"-","△")&amp;"】"))</f>
        <v>【165.71】</v>
      </c>
      <c r="CL6" s="35">
        <f>IF(CL7="",NA(),CL7)</f>
        <v>58.54</v>
      </c>
      <c r="CM6" s="35">
        <f t="shared" ref="CM6:CU6" si="10">IF(CM7="",NA(),CM7)</f>
        <v>57.95</v>
      </c>
      <c r="CN6" s="35">
        <f t="shared" si="10"/>
        <v>57.45</v>
      </c>
      <c r="CO6" s="35">
        <f t="shared" si="10"/>
        <v>57.43</v>
      </c>
      <c r="CP6" s="35">
        <f t="shared" si="10"/>
        <v>57.43</v>
      </c>
      <c r="CQ6" s="35">
        <f t="shared" si="10"/>
        <v>62.15</v>
      </c>
      <c r="CR6" s="35">
        <f t="shared" si="10"/>
        <v>61.61</v>
      </c>
      <c r="CS6" s="35">
        <f t="shared" si="10"/>
        <v>62.34</v>
      </c>
      <c r="CT6" s="35">
        <f t="shared" si="10"/>
        <v>62.46</v>
      </c>
      <c r="CU6" s="35">
        <f t="shared" si="10"/>
        <v>62.88</v>
      </c>
      <c r="CV6" s="34" t="str">
        <f>IF(CV7="","",IF(CV7="-","【-】","【"&amp;SUBSTITUTE(TEXT(CV7,"#,##0.00"),"-","△")&amp;"】"))</f>
        <v>【60.41】</v>
      </c>
      <c r="CW6" s="35">
        <f>IF(CW7="",NA(),CW7)</f>
        <v>94.24</v>
      </c>
      <c r="CX6" s="35">
        <f t="shared" ref="CX6:DF6" si="11">IF(CX7="",NA(),CX7)</f>
        <v>93.95</v>
      </c>
      <c r="CY6" s="35">
        <f t="shared" si="11"/>
        <v>93.46</v>
      </c>
      <c r="CZ6" s="35">
        <f t="shared" si="11"/>
        <v>93.98</v>
      </c>
      <c r="DA6" s="35">
        <f t="shared" si="11"/>
        <v>93.24</v>
      </c>
      <c r="DB6" s="35">
        <f t="shared" si="11"/>
        <v>90.64</v>
      </c>
      <c r="DC6" s="35">
        <f t="shared" si="11"/>
        <v>90.23</v>
      </c>
      <c r="DD6" s="35">
        <f t="shared" si="11"/>
        <v>90.15</v>
      </c>
      <c r="DE6" s="35">
        <f t="shared" si="11"/>
        <v>90.62</v>
      </c>
      <c r="DF6" s="35">
        <f t="shared" si="11"/>
        <v>90.13</v>
      </c>
      <c r="DG6" s="34" t="str">
        <f>IF(DG7="","",IF(DG7="-","【-】","【"&amp;SUBSTITUTE(TEXT(DG7,"#,##0.00"),"-","△")&amp;"】"))</f>
        <v>【89.93】</v>
      </c>
      <c r="DH6" s="35">
        <f>IF(DH7="",NA(),DH7)</f>
        <v>46.98</v>
      </c>
      <c r="DI6" s="35">
        <f t="shared" ref="DI6:DQ6" si="12">IF(DI7="",NA(),DI7)</f>
        <v>47.42</v>
      </c>
      <c r="DJ6" s="35">
        <f t="shared" si="12"/>
        <v>47.45</v>
      </c>
      <c r="DK6" s="35">
        <f t="shared" si="12"/>
        <v>45.87</v>
      </c>
      <c r="DL6" s="35">
        <f t="shared" si="12"/>
        <v>46.97</v>
      </c>
      <c r="DM6" s="35">
        <f t="shared" si="12"/>
        <v>43.24</v>
      </c>
      <c r="DN6" s="35">
        <f t="shared" si="12"/>
        <v>46.36</v>
      </c>
      <c r="DO6" s="35">
        <f t="shared" si="12"/>
        <v>47.37</v>
      </c>
      <c r="DP6" s="35">
        <f t="shared" si="12"/>
        <v>48.01</v>
      </c>
      <c r="DQ6" s="35">
        <f t="shared" si="12"/>
        <v>48.01</v>
      </c>
      <c r="DR6" s="34" t="str">
        <f>IF(DR7="","",IF(DR7="-","【-】","【"&amp;SUBSTITUTE(TEXT(DR7,"#,##0.00"),"-","△")&amp;"】"))</f>
        <v>【48.12】</v>
      </c>
      <c r="DS6" s="35">
        <f>IF(DS7="",NA(),DS7)</f>
        <v>29.76</v>
      </c>
      <c r="DT6" s="35">
        <f t="shared" ref="DT6:EB6" si="13">IF(DT7="",NA(),DT7)</f>
        <v>31.99</v>
      </c>
      <c r="DU6" s="35">
        <f t="shared" si="13"/>
        <v>27.49</v>
      </c>
      <c r="DV6" s="35">
        <f t="shared" si="13"/>
        <v>34.549999999999997</v>
      </c>
      <c r="DW6" s="35">
        <f t="shared" si="13"/>
        <v>26.17</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2.89</v>
      </c>
      <c r="EE6" s="35">
        <f t="shared" ref="EE6:EM6" si="14">IF(EE7="",NA(),EE7)</f>
        <v>2.39</v>
      </c>
      <c r="EF6" s="35">
        <f t="shared" si="14"/>
        <v>1.62</v>
      </c>
      <c r="EG6" s="35">
        <f t="shared" si="14"/>
        <v>0.83</v>
      </c>
      <c r="EH6" s="35">
        <f t="shared" si="14"/>
        <v>1.07</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272124</v>
      </c>
      <c r="D7" s="37">
        <v>46</v>
      </c>
      <c r="E7" s="37">
        <v>1</v>
      </c>
      <c r="F7" s="37">
        <v>0</v>
      </c>
      <c r="G7" s="37">
        <v>1</v>
      </c>
      <c r="H7" s="37" t="s">
        <v>104</v>
      </c>
      <c r="I7" s="37" t="s">
        <v>105</v>
      </c>
      <c r="J7" s="37" t="s">
        <v>106</v>
      </c>
      <c r="K7" s="37" t="s">
        <v>107</v>
      </c>
      <c r="L7" s="37" t="s">
        <v>108</v>
      </c>
      <c r="M7" s="37" t="s">
        <v>109</v>
      </c>
      <c r="N7" s="38" t="s">
        <v>110</v>
      </c>
      <c r="O7" s="38">
        <v>54.23</v>
      </c>
      <c r="P7" s="38">
        <v>99.98</v>
      </c>
      <c r="Q7" s="38">
        <v>2721</v>
      </c>
      <c r="R7" s="38">
        <v>267642</v>
      </c>
      <c r="S7" s="38">
        <v>41.72</v>
      </c>
      <c r="T7" s="38">
        <v>6415.2</v>
      </c>
      <c r="U7" s="38">
        <v>267544</v>
      </c>
      <c r="V7" s="38">
        <v>35.82</v>
      </c>
      <c r="W7" s="38">
        <v>7469.12</v>
      </c>
      <c r="X7" s="38">
        <v>113.48</v>
      </c>
      <c r="Y7" s="38">
        <v>114.24</v>
      </c>
      <c r="Z7" s="38">
        <v>113.12</v>
      </c>
      <c r="AA7" s="38">
        <v>113.5</v>
      </c>
      <c r="AB7" s="38">
        <v>113.77</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639.72</v>
      </c>
      <c r="AU7" s="38">
        <v>338.38</v>
      </c>
      <c r="AV7" s="38">
        <v>287.60000000000002</v>
      </c>
      <c r="AW7" s="38">
        <v>324.33999999999997</v>
      </c>
      <c r="AX7" s="38">
        <v>251.96</v>
      </c>
      <c r="AY7" s="38">
        <v>628.34</v>
      </c>
      <c r="AZ7" s="38">
        <v>289.8</v>
      </c>
      <c r="BA7" s="38">
        <v>299.44</v>
      </c>
      <c r="BB7" s="38">
        <v>311.99</v>
      </c>
      <c r="BC7" s="38">
        <v>307.83</v>
      </c>
      <c r="BD7" s="38">
        <v>264.33999999999997</v>
      </c>
      <c r="BE7" s="38">
        <v>227.6</v>
      </c>
      <c r="BF7" s="38">
        <v>231.41</v>
      </c>
      <c r="BG7" s="38">
        <v>239.1</v>
      </c>
      <c r="BH7" s="38">
        <v>248.59</v>
      </c>
      <c r="BI7" s="38">
        <v>252.89</v>
      </c>
      <c r="BJ7" s="38">
        <v>297.13</v>
      </c>
      <c r="BK7" s="38">
        <v>301.99</v>
      </c>
      <c r="BL7" s="38">
        <v>298.08999999999997</v>
      </c>
      <c r="BM7" s="38">
        <v>291.77999999999997</v>
      </c>
      <c r="BN7" s="38">
        <v>295.44</v>
      </c>
      <c r="BO7" s="38">
        <v>274.27</v>
      </c>
      <c r="BP7" s="38">
        <v>108.09</v>
      </c>
      <c r="BQ7" s="38">
        <v>109.07</v>
      </c>
      <c r="BR7" s="38">
        <v>107.35</v>
      </c>
      <c r="BS7" s="38">
        <v>107.55</v>
      </c>
      <c r="BT7" s="38">
        <v>107.11</v>
      </c>
      <c r="BU7" s="38">
        <v>99.89</v>
      </c>
      <c r="BV7" s="38">
        <v>107.05</v>
      </c>
      <c r="BW7" s="38">
        <v>106.4</v>
      </c>
      <c r="BX7" s="38">
        <v>107.61</v>
      </c>
      <c r="BY7" s="38">
        <v>106.02</v>
      </c>
      <c r="BZ7" s="38">
        <v>104.36</v>
      </c>
      <c r="CA7" s="38">
        <v>160.49</v>
      </c>
      <c r="CB7" s="38">
        <v>158.41999999999999</v>
      </c>
      <c r="CC7" s="38">
        <v>160.33000000000001</v>
      </c>
      <c r="CD7" s="38">
        <v>159.88</v>
      </c>
      <c r="CE7" s="38">
        <v>160.25</v>
      </c>
      <c r="CF7" s="38">
        <v>165.34</v>
      </c>
      <c r="CG7" s="38">
        <v>155.09</v>
      </c>
      <c r="CH7" s="38">
        <v>156.29</v>
      </c>
      <c r="CI7" s="38">
        <v>155.69</v>
      </c>
      <c r="CJ7" s="38">
        <v>158.6</v>
      </c>
      <c r="CK7" s="38">
        <v>165.71</v>
      </c>
      <c r="CL7" s="38">
        <v>58.54</v>
      </c>
      <c r="CM7" s="38">
        <v>57.95</v>
      </c>
      <c r="CN7" s="38">
        <v>57.45</v>
      </c>
      <c r="CO7" s="38">
        <v>57.43</v>
      </c>
      <c r="CP7" s="38">
        <v>57.43</v>
      </c>
      <c r="CQ7" s="38">
        <v>62.15</v>
      </c>
      <c r="CR7" s="38">
        <v>61.61</v>
      </c>
      <c r="CS7" s="38">
        <v>62.34</v>
      </c>
      <c r="CT7" s="38">
        <v>62.46</v>
      </c>
      <c r="CU7" s="38">
        <v>62.88</v>
      </c>
      <c r="CV7" s="38">
        <v>60.41</v>
      </c>
      <c r="CW7" s="38">
        <v>94.24</v>
      </c>
      <c r="CX7" s="38">
        <v>93.95</v>
      </c>
      <c r="CY7" s="38">
        <v>93.46</v>
      </c>
      <c r="CZ7" s="38">
        <v>93.98</v>
      </c>
      <c r="DA7" s="38">
        <v>93.24</v>
      </c>
      <c r="DB7" s="38">
        <v>90.64</v>
      </c>
      <c r="DC7" s="38">
        <v>90.23</v>
      </c>
      <c r="DD7" s="38">
        <v>90.15</v>
      </c>
      <c r="DE7" s="38">
        <v>90.62</v>
      </c>
      <c r="DF7" s="38">
        <v>90.13</v>
      </c>
      <c r="DG7" s="38">
        <v>89.93</v>
      </c>
      <c r="DH7" s="38">
        <v>46.98</v>
      </c>
      <c r="DI7" s="38">
        <v>47.42</v>
      </c>
      <c r="DJ7" s="38">
        <v>47.45</v>
      </c>
      <c r="DK7" s="38">
        <v>45.87</v>
      </c>
      <c r="DL7" s="38">
        <v>46.97</v>
      </c>
      <c r="DM7" s="38">
        <v>43.24</v>
      </c>
      <c r="DN7" s="38">
        <v>46.36</v>
      </c>
      <c r="DO7" s="38">
        <v>47.37</v>
      </c>
      <c r="DP7" s="38">
        <v>48.01</v>
      </c>
      <c r="DQ7" s="38">
        <v>48.01</v>
      </c>
      <c r="DR7" s="38">
        <v>48.12</v>
      </c>
      <c r="DS7" s="38">
        <v>29.76</v>
      </c>
      <c r="DT7" s="38">
        <v>31.99</v>
      </c>
      <c r="DU7" s="38">
        <v>27.49</v>
      </c>
      <c r="DV7" s="38">
        <v>34.549999999999997</v>
      </c>
      <c r="DW7" s="38">
        <v>26.17</v>
      </c>
      <c r="DX7" s="38">
        <v>12.21</v>
      </c>
      <c r="DY7" s="38">
        <v>13.57</v>
      </c>
      <c r="DZ7" s="38">
        <v>14.27</v>
      </c>
      <c r="EA7" s="38">
        <v>16.170000000000002</v>
      </c>
      <c r="EB7" s="38">
        <v>16.600000000000001</v>
      </c>
      <c r="EC7" s="38">
        <v>15.89</v>
      </c>
      <c r="ED7" s="38">
        <v>2.89</v>
      </c>
      <c r="EE7" s="38">
        <v>2.39</v>
      </c>
      <c r="EF7" s="38">
        <v>1.62</v>
      </c>
      <c r="EG7" s="38">
        <v>0.83</v>
      </c>
      <c r="EH7" s="38">
        <v>1.07</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　裕史</dc:creator>
  <cp:lastModifiedBy>大阪府</cp:lastModifiedBy>
  <cp:lastPrinted>2019-02-07T04:31:50Z</cp:lastPrinted>
  <dcterms:created xsi:type="dcterms:W3CDTF">2019-02-05T00:18:06Z</dcterms:created>
  <dcterms:modified xsi:type="dcterms:W3CDTF">2019-02-26T01:02:13Z</dcterms:modified>
</cp:coreProperties>
</file>