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023sv0fs001\NET_DATA\04_【財政】\05 公営企業\★公営企業フォルダ(H20～）★\01_決算統計\H30年度（29決算）\04_経営比較分析表\03 経営比較分析表（H29決算）\05 チェック完了後データ\11枚方市◎\"/>
    </mc:Choice>
  </mc:AlternateContent>
  <workbookProtection workbookAlgorithmName="SHA-512" workbookHashValue="09rjBSQIc1VOt5+J760fORhNNaGS7Irf2WZ2cABI+i9q5RWdbLuiF0gicE5mWLhL86bgfjRBzusDTIxKP60j7A==" workbookSaltValue="b2rWei5k15WPNU88GuHzB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KP76" i="4" s="1"/>
  <c r="DT7" i="5"/>
  <c r="DS7" i="5"/>
  <c r="DR7" i="5"/>
  <c r="KO32" i="4" s="1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KP77" i="4" s="1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JV52" i="4" s="1"/>
  <c r="BQ7" i="5"/>
  <c r="BO7" i="5"/>
  <c r="BN7" i="5"/>
  <c r="BM7" i="5"/>
  <c r="FX53" i="4" s="1"/>
  <c r="BL7" i="5"/>
  <c r="BK7" i="5"/>
  <c r="BJ7" i="5"/>
  <c r="BI7" i="5"/>
  <c r="BH7" i="5"/>
  <c r="BG7" i="5"/>
  <c r="BF7" i="5"/>
  <c r="BD7" i="5"/>
  <c r="CS53" i="4" s="1"/>
  <c r="BC7" i="5"/>
  <c r="BB7" i="5"/>
  <c r="BA7" i="5"/>
  <c r="AZ7" i="5"/>
  <c r="U53" i="4" s="1"/>
  <c r="AY7" i="5"/>
  <c r="AX7" i="5"/>
  <c r="AW7" i="5"/>
  <c r="AV7" i="5"/>
  <c r="AN52" i="4" s="1"/>
  <c r="AU7" i="5"/>
  <c r="AS7" i="5"/>
  <c r="AR7" i="5"/>
  <c r="AQ7" i="5"/>
  <c r="FX32" i="4" s="1"/>
  <c r="AP7" i="5"/>
  <c r="AO7" i="5"/>
  <c r="AN7" i="5"/>
  <c r="AM7" i="5"/>
  <c r="GQ31" i="4" s="1"/>
  <c r="AL7" i="5"/>
  <c r="AK7" i="5"/>
  <c r="AJ7" i="5"/>
  <c r="AH7" i="5"/>
  <c r="CS32" i="4" s="1"/>
  <c r="AG7" i="5"/>
  <c r="AF7" i="5"/>
  <c r="AE7" i="5"/>
  <c r="AD7" i="5"/>
  <c r="U32" i="4" s="1"/>
  <c r="AC7" i="5"/>
  <c r="AB7" i="5"/>
  <c r="AA7" i="5"/>
  <c r="Z7" i="5"/>
  <c r="Y7" i="5"/>
  <c r="X7" i="5"/>
  <c r="W7" i="5"/>
  <c r="V7" i="5"/>
  <c r="HX10" i="4" s="1"/>
  <c r="U7" i="5"/>
  <c r="T7" i="5"/>
  <c r="S7" i="5"/>
  <c r="R7" i="5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AG76" i="4"/>
  <c r="CV67" i="4"/>
  <c r="LH53" i="4"/>
  <c r="KO53" i="4"/>
  <c r="JV53" i="4"/>
  <c r="HJ53" i="4"/>
  <c r="GQ53" i="4"/>
  <c r="FE53" i="4"/>
  <c r="EL53" i="4"/>
  <c r="BZ53" i="4"/>
  <c r="BG53" i="4"/>
  <c r="AN53" i="4"/>
  <c r="MA52" i="4"/>
  <c r="LH52" i="4"/>
  <c r="KO52" i="4"/>
  <c r="JC52" i="4"/>
  <c r="HJ52" i="4"/>
  <c r="GQ52" i="4"/>
  <c r="FX52" i="4"/>
  <c r="FE52" i="4"/>
  <c r="EL52" i="4"/>
  <c r="CS52" i="4"/>
  <c r="BZ52" i="4"/>
  <c r="BG52" i="4"/>
  <c r="U52" i="4"/>
  <c r="JV51" i="4"/>
  <c r="MA32" i="4"/>
  <c r="LH32" i="4"/>
  <c r="JV32" i="4"/>
  <c r="JC32" i="4"/>
  <c r="HJ32" i="4"/>
  <c r="GQ32" i="4"/>
  <c r="FE32" i="4"/>
  <c r="EL32" i="4"/>
  <c r="BZ32" i="4"/>
  <c r="BG32" i="4"/>
  <c r="AN32" i="4"/>
  <c r="MA31" i="4"/>
  <c r="LH31" i="4"/>
  <c r="KO31" i="4"/>
  <c r="JV31" i="4"/>
  <c r="JC31" i="4"/>
  <c r="HJ31" i="4"/>
  <c r="FX31" i="4"/>
  <c r="FE31" i="4"/>
  <c r="EL31" i="4"/>
  <c r="CS31" i="4"/>
  <c r="BZ31" i="4"/>
  <c r="BG31" i="4"/>
  <c r="AN31" i="4"/>
  <c r="U31" i="4"/>
  <c r="JV30" i="4"/>
  <c r="LJ10" i="4"/>
  <c r="JQ10" i="4"/>
  <c r="DU10" i="4"/>
  <c r="CF10" i="4"/>
  <c r="B10" i="4"/>
  <c r="LJ8" i="4"/>
  <c r="JQ8" i="4"/>
  <c r="HX8" i="4"/>
  <c r="DU8" i="4"/>
  <c r="CF8" i="4"/>
  <c r="AQ8" i="4"/>
  <c r="B6" i="4"/>
  <c r="BZ76" i="4" l="1"/>
  <c r="MA51" i="4"/>
  <c r="MI76" i="4"/>
  <c r="HJ51" i="4"/>
  <c r="MA30" i="4"/>
  <c r="CS30" i="4"/>
  <c r="IT76" i="4"/>
  <c r="CS51" i="4"/>
  <c r="HJ30" i="4"/>
  <c r="AN30" i="4"/>
  <c r="D11" i="5"/>
  <c r="FE30" i="4"/>
  <c r="AN51" i="4"/>
  <c r="HA76" i="4"/>
  <c r="E11" i="5"/>
  <c r="FE51" i="4"/>
  <c r="B11" i="5"/>
  <c r="HP76" i="4" l="1"/>
  <c r="BG51" i="4"/>
  <c r="FX30" i="4"/>
  <c r="LE76" i="4"/>
  <c r="FX51" i="4"/>
  <c r="BG30" i="4"/>
  <c r="AV76" i="4"/>
  <c r="KO51" i="4"/>
  <c r="KO30" i="4"/>
  <c r="BZ30" i="4"/>
  <c r="GQ30" i="4"/>
  <c r="BK76" i="4"/>
  <c r="LH51" i="4"/>
  <c r="IE76" i="4"/>
  <c r="LT76" i="4"/>
  <c r="GQ51" i="4"/>
  <c r="LH30" i="4"/>
  <c r="BZ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<sst xmlns="http://schemas.openxmlformats.org/spreadsheetml/2006/main" count="287" uniqueCount="139">
  <si>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</si>
  <si>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</si>
  <si>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</si>
  <si>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</si>
  <si>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</si>
  <si>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</si>
  <si>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</si>
  <si>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</si>
  <si>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</si>
  <si>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</si>
  <si>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</si>
  <si>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</si>
  <si>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</si>
  <si>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</si>
  <si>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</si>
  <si>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</si>
  <si>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</si>
  <si>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</si>
  <si>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</si>
  <si>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</si>
  <si>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</si>
  <si>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</si>
  <si>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</si>
  <si>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</si>
  <si>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</si>
  <si>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</si>
  <si>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</si>
  <si>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</si>
  <si>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</si>
  <si>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</si>
  <si>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</si>
  <si>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</si>
  <si>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</si>
  <si>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</si>
  <si>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</si>
  <si>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</si>
  <si>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</si>
  <si>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</si>
  <si>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</si>
  <si>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</si>
  <si>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</si>
  <si>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</si>
  <si>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</si>
  <si>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</si>
  <si>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</si>
  <si>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</si>
  <si>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</si>
  <si>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</si>
  <si>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</si>
  <si>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</si>
  <si>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</si>
  <si>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</si>
  <si>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</si>
  <si>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</si>
  <si>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</si>
  <si>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</si>
  <si>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</si>
  <si>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</si>
  <si>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</si>
  <si>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</si>
  <si>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</si>
  <si>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</si>
  <si>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</si>
  <si>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</si>
  <si>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</si>
  <si>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</si>
  <si>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</si>
  <si>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</si>
  <si>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</si>
  <si>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</si>
  <si>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</si>
  <si>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</si>
  <si>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</si>
  <si>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</si>
  <si>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</si>
  <si>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</si>
  <si>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</si>
  <si>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</si>
  <si>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</si>
  <si>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</si>
  <si>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</si>
  <si>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</si>
  <si>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</si>
  <si>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</si>
  <si>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</si>
  <si>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</si>
  <si>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</si>
  <si>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</si>
  <si>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</si>
  <si>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</si>
  <si>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</si>
  <si>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</si>
  <si>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</si>
  <si>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</si>
  <si>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</si>
  <si>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</si>
  <si>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</si>
  <si>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</si>
  <si>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</si>
  <si>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</si>
  <si>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</si>
  <si>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</si>
  <si>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</si>
  <si>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</si>
  <si>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</si>
  <si>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</si>
  <si>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</si>
  <si>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</si>
  <si>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</si>
  <si>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</si>
  <si>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</si>
  <si>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</si>
  <si>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</si>
  <si>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</si>
  <si>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</si>
  <si>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</si>
  <si>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</si>
  <si>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大阪府　枚方市</t>
  </si>
  <si>
    <t>岡東町自動車駐車場</t>
  </si>
  <si>
    <t>法非適用</t>
  </si>
  <si>
    <t>駐車場整備事業</t>
  </si>
  <si>
    <t>-</t>
  </si>
  <si>
    <t>Ａ１Ｂ１</t>
  </si>
  <si>
    <t>非設置</t>
  </si>
  <si>
    <t>該当数値なし</t>
  </si>
  <si>
    <t>届出駐車場</t>
  </si>
  <si>
    <t>立体式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</si>
  <si>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</si>
  <si>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</si>
  <si>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</si>
  <si>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</si>
  <si>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</si>
  <si>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</si>
  <si>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</si>
  <si>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</si>
  <si>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当該駐車場の最寄駅である京阪電鉄枚方市駅前に、平成28年度に大型商業施設が開業したことから、平成29年度も引き続き高い稼働率を示している。</t>
    <rPh sb="1" eb="3">
      <t>トウガイ</t>
    </rPh>
    <rPh sb="3" eb="6">
      <t>チュウシャジョウ</t>
    </rPh>
    <rPh sb="7" eb="9">
      <t>モヨリ</t>
    </rPh>
    <rPh sb="9" eb="10">
      <t>エキ</t>
    </rPh>
    <rPh sb="13" eb="15">
      <t>ケイハン</t>
    </rPh>
    <rPh sb="15" eb="17">
      <t>デンテツ</t>
    </rPh>
    <rPh sb="17" eb="20">
      <t>ヒラカタシ</t>
    </rPh>
    <rPh sb="20" eb="21">
      <t>エキ</t>
    </rPh>
    <rPh sb="21" eb="22">
      <t>マエ</t>
    </rPh>
    <rPh sb="24" eb="26">
      <t>ヘイセイ</t>
    </rPh>
    <rPh sb="28" eb="30">
      <t>ネンド</t>
    </rPh>
    <rPh sb="31" eb="33">
      <t>オオガタ</t>
    </rPh>
    <rPh sb="33" eb="35">
      <t>ショウギョウ</t>
    </rPh>
    <rPh sb="35" eb="37">
      <t>シセツ</t>
    </rPh>
    <rPh sb="38" eb="40">
      <t>カイギョウ</t>
    </rPh>
    <rPh sb="47" eb="49">
      <t>ヘイセイ</t>
    </rPh>
    <rPh sb="51" eb="53">
      <t>ネンド</t>
    </rPh>
    <rPh sb="54" eb="55">
      <t>ヒ</t>
    </rPh>
    <rPh sb="56" eb="57">
      <t>ツヅ</t>
    </rPh>
    <rPh sb="58" eb="59">
      <t>タカ</t>
    </rPh>
    <rPh sb="60" eb="62">
      <t>カドウ</t>
    </rPh>
    <rPh sb="62" eb="63">
      <t>リツ</t>
    </rPh>
    <rPh sb="64" eb="65">
      <t>シメ</t>
    </rPh>
    <phoneticPr fontId="5"/>
  </si>
  <si>
    <t>　当該駐車場が立地する場所は、本市の主要駅前であるため、周辺に民間のコインパーキングも多いが、当該駐車場は市営・有人管理・減免制度の導入等の点からリピーターが多く、稼働率、使用料収入は一定水準を維持している。
　保全工事については、「枚方市市有建築物保全計画」に基づき計画的に実施しているが、これに係る設備投資見込額は、平成30～39年度の10年間で183,669（千円）を見込んでいる。今後も、本計画に基づき、工事費の平準化を図りながら計画的に施設・設備の保全を行っていく。
　また、平成32年度を目途に、経営戦略の策定に取り組む予定である。</t>
    <rPh sb="1" eb="3">
      <t>トウガイ</t>
    </rPh>
    <rPh sb="3" eb="6">
      <t>チュウシャジョウ</t>
    </rPh>
    <rPh sb="7" eb="9">
      <t>リッチ</t>
    </rPh>
    <rPh sb="11" eb="13">
      <t>バショ</t>
    </rPh>
    <rPh sb="15" eb="17">
      <t>ホンシ</t>
    </rPh>
    <rPh sb="18" eb="20">
      <t>シュヨウ</t>
    </rPh>
    <rPh sb="20" eb="21">
      <t>エキ</t>
    </rPh>
    <rPh sb="21" eb="22">
      <t>マエ</t>
    </rPh>
    <rPh sb="28" eb="30">
      <t>シュウヘン</t>
    </rPh>
    <rPh sb="31" eb="33">
      <t>ミンカン</t>
    </rPh>
    <rPh sb="43" eb="44">
      <t>オオ</t>
    </rPh>
    <rPh sb="47" eb="49">
      <t>トウガイ</t>
    </rPh>
    <rPh sb="49" eb="52">
      <t>チュウシャジョウ</t>
    </rPh>
    <rPh sb="53" eb="55">
      <t>シエイ</t>
    </rPh>
    <rPh sb="56" eb="58">
      <t>ユウジン</t>
    </rPh>
    <rPh sb="58" eb="60">
      <t>カンリ</t>
    </rPh>
    <rPh sb="61" eb="63">
      <t>ゲンメン</t>
    </rPh>
    <rPh sb="63" eb="65">
      <t>セイド</t>
    </rPh>
    <rPh sb="66" eb="68">
      <t>ドウニュウ</t>
    </rPh>
    <rPh sb="68" eb="69">
      <t>トウ</t>
    </rPh>
    <rPh sb="70" eb="71">
      <t>テン</t>
    </rPh>
    <rPh sb="79" eb="80">
      <t>オオ</t>
    </rPh>
    <rPh sb="82" eb="84">
      <t>カドウ</t>
    </rPh>
    <rPh sb="84" eb="85">
      <t>リツ</t>
    </rPh>
    <rPh sb="86" eb="89">
      <t>シヨウリョウ</t>
    </rPh>
    <rPh sb="89" eb="91">
      <t>シュウニュウ</t>
    </rPh>
    <rPh sb="92" eb="94">
      <t>イッテイ</t>
    </rPh>
    <rPh sb="94" eb="96">
      <t>スイジュン</t>
    </rPh>
    <rPh sb="97" eb="99">
      <t>イジ</t>
    </rPh>
    <rPh sb="106" eb="108">
      <t>ホゼン</t>
    </rPh>
    <rPh sb="108" eb="110">
      <t>コウジ</t>
    </rPh>
    <rPh sb="194" eb="196">
      <t>コンゴ</t>
    </rPh>
    <rPh sb="198" eb="199">
      <t>ホン</t>
    </rPh>
    <rPh sb="199" eb="201">
      <t>ケイカク</t>
    </rPh>
    <rPh sb="202" eb="203">
      <t>モト</t>
    </rPh>
    <rPh sb="206" eb="208">
      <t>コウジ</t>
    </rPh>
    <rPh sb="208" eb="209">
      <t>ヒ</t>
    </rPh>
    <rPh sb="210" eb="213">
      <t>ヘイジュンカ</t>
    </rPh>
    <rPh sb="214" eb="215">
      <t>ハカ</t>
    </rPh>
    <rPh sb="219" eb="222">
      <t>ケイカクテキ</t>
    </rPh>
    <rPh sb="223" eb="225">
      <t>シセツ</t>
    </rPh>
    <rPh sb="226" eb="228">
      <t>セツビ</t>
    </rPh>
    <rPh sb="229" eb="231">
      <t>ホゼン</t>
    </rPh>
    <rPh sb="232" eb="233">
      <t>オコナ</t>
    </rPh>
    <rPh sb="243" eb="245">
      <t>ヘイセイ</t>
    </rPh>
    <rPh sb="247" eb="249">
      <t>ネンド</t>
    </rPh>
    <rPh sb="250" eb="252">
      <t>メド</t>
    </rPh>
    <rPh sb="254" eb="256">
      <t>ケイエイ</t>
    </rPh>
    <rPh sb="256" eb="258">
      <t>センリャク</t>
    </rPh>
    <rPh sb="259" eb="261">
      <t>サクテイ</t>
    </rPh>
    <rPh sb="262" eb="263">
      <t>ト</t>
    </rPh>
    <rPh sb="264" eb="265">
      <t>ク</t>
    </rPh>
    <rPh sb="266" eb="268">
      <t>ヨテイ</t>
    </rPh>
    <phoneticPr fontId="5"/>
  </si>
  <si>
    <t>　駐車場建設に係る起債の償還が平成25年度をもって完了したため、平成26年度以降は単年度収支が黒字に転換した。この黒字は、累積赤字（実質収支の赤字）に充てており、累積赤字の解消は平成38年度（2026年度）を見込んでいる。
　当該駐車場は、本市の主要駅である京阪電鉄枚方市駅近くに立地しているため、敷地の地価は一定水準を保持していると考えるが、駐車場自体は築24年を経過しており、施設・設備の機能を維持するための保全工事が必要である。</t>
    <rPh sb="57" eb="59">
      <t>クロジ</t>
    </rPh>
    <rPh sb="61" eb="63">
      <t>ルイセキ</t>
    </rPh>
    <rPh sb="63" eb="65">
      <t>アカジ</t>
    </rPh>
    <rPh sb="66" eb="68">
      <t>ジッシツ</t>
    </rPh>
    <rPh sb="68" eb="70">
      <t>シュウシ</t>
    </rPh>
    <rPh sb="71" eb="73">
      <t>アカジ</t>
    </rPh>
    <rPh sb="75" eb="76">
      <t>ア</t>
    </rPh>
    <rPh sb="81" eb="83">
      <t>ルイセキ</t>
    </rPh>
    <rPh sb="83" eb="85">
      <t>アカジ</t>
    </rPh>
    <rPh sb="86" eb="88">
      <t>カイショウ</t>
    </rPh>
    <rPh sb="89" eb="91">
      <t>ヘイセイ</t>
    </rPh>
    <rPh sb="93" eb="95">
      <t>ネンド</t>
    </rPh>
    <rPh sb="100" eb="102">
      <t>ネンド</t>
    </rPh>
    <rPh sb="104" eb="106">
      <t>ミコ</t>
    </rPh>
    <rPh sb="113" eb="115">
      <t>トウガイ</t>
    </rPh>
    <rPh sb="115" eb="118">
      <t>チュウシャジョウ</t>
    </rPh>
    <rPh sb="120" eb="122">
      <t>ホンシ</t>
    </rPh>
    <rPh sb="123" eb="125">
      <t>シュヨウ</t>
    </rPh>
    <rPh sb="125" eb="126">
      <t>エキ</t>
    </rPh>
    <rPh sb="129" eb="131">
      <t>ケイハン</t>
    </rPh>
    <rPh sb="131" eb="133">
      <t>デンテツ</t>
    </rPh>
    <rPh sb="133" eb="136">
      <t>ヒラカタシ</t>
    </rPh>
    <rPh sb="136" eb="137">
      <t>エキ</t>
    </rPh>
    <rPh sb="137" eb="138">
      <t>チカ</t>
    </rPh>
    <rPh sb="140" eb="142">
      <t>リッチ</t>
    </rPh>
    <rPh sb="149" eb="151">
      <t>シキチ</t>
    </rPh>
    <rPh sb="152" eb="154">
      <t>チカ</t>
    </rPh>
    <rPh sb="155" eb="157">
      <t>イッテイ</t>
    </rPh>
    <rPh sb="157" eb="159">
      <t>スイジュン</t>
    </rPh>
    <rPh sb="160" eb="162">
      <t>ホジ</t>
    </rPh>
    <rPh sb="167" eb="168">
      <t>カンガ</t>
    </rPh>
    <rPh sb="172" eb="175">
      <t>チュウシャジョウ</t>
    </rPh>
    <rPh sb="175" eb="177">
      <t>ジタイ</t>
    </rPh>
    <rPh sb="178" eb="179">
      <t>チク</t>
    </rPh>
    <rPh sb="181" eb="182">
      <t>ネン</t>
    </rPh>
    <rPh sb="183" eb="185">
      <t>ケイカ</t>
    </rPh>
    <rPh sb="190" eb="192">
      <t>シセツ</t>
    </rPh>
    <rPh sb="193" eb="195">
      <t>セツビ</t>
    </rPh>
    <rPh sb="196" eb="198">
      <t>キノウ</t>
    </rPh>
    <rPh sb="199" eb="201">
      <t>イジ</t>
    </rPh>
    <rPh sb="206" eb="208">
      <t>ホゼン</t>
    </rPh>
    <rPh sb="208" eb="210">
      <t>コウジ</t>
    </rPh>
    <rPh sb="211" eb="213">
      <t>ヒツヨウ</t>
    </rPh>
    <phoneticPr fontId="5"/>
  </si>
  <si>
    <t>　駐車場建設に係る起債の償還が平成25年度をもって完了したため、平成26年度以降は単年度収支が黒字に転換した。起債償還が完了するまで施設・設備の保全工事を保留していたが、平成26年度からこれらの保全工事を開始したため、平成26～28年度の黒字額は減少傾向にあった。しかし、保全工事の中でも最も工事費用を要する外壁及び昇降機の更新・改修工事を平成28年度に終えたため、平成29年度の売上高GOP比率及びEBITDAは回復傾向にある。</t>
    <rPh sb="1" eb="4">
      <t>チュウシャジョウ</t>
    </rPh>
    <rPh sb="4" eb="6">
      <t>ケンセツ</t>
    </rPh>
    <rPh sb="7" eb="8">
      <t>カカ</t>
    </rPh>
    <rPh sb="9" eb="11">
      <t>キサイ</t>
    </rPh>
    <rPh sb="12" eb="14">
      <t>ショウカン</t>
    </rPh>
    <rPh sb="15" eb="17">
      <t>ヘイセイ</t>
    </rPh>
    <rPh sb="19" eb="21">
      <t>ネンド</t>
    </rPh>
    <rPh sb="25" eb="27">
      <t>カンリョウ</t>
    </rPh>
    <rPh sb="32" eb="34">
      <t>ヘイセイ</t>
    </rPh>
    <rPh sb="36" eb="38">
      <t>ネンド</t>
    </rPh>
    <rPh sb="38" eb="40">
      <t>イコウ</t>
    </rPh>
    <rPh sb="41" eb="42">
      <t>タン</t>
    </rPh>
    <rPh sb="42" eb="43">
      <t>ネン</t>
    </rPh>
    <rPh sb="43" eb="44">
      <t>ド</t>
    </rPh>
    <rPh sb="44" eb="46">
      <t>シュウシ</t>
    </rPh>
    <rPh sb="47" eb="49">
      <t>クロジ</t>
    </rPh>
    <rPh sb="50" eb="52">
      <t>テンカン</t>
    </rPh>
    <rPh sb="55" eb="57">
      <t>キサイ</t>
    </rPh>
    <rPh sb="57" eb="59">
      <t>ショウカン</t>
    </rPh>
    <rPh sb="60" eb="62">
      <t>カンリョウ</t>
    </rPh>
    <rPh sb="66" eb="68">
      <t>シセツ</t>
    </rPh>
    <rPh sb="69" eb="71">
      <t>セツビ</t>
    </rPh>
    <rPh sb="72" eb="74">
      <t>ホゼン</t>
    </rPh>
    <rPh sb="74" eb="76">
      <t>コウジ</t>
    </rPh>
    <rPh sb="77" eb="79">
      <t>ホリュウ</t>
    </rPh>
    <rPh sb="85" eb="87">
      <t>ヘイセイ</t>
    </rPh>
    <rPh sb="89" eb="91">
      <t>ネンド</t>
    </rPh>
    <rPh sb="97" eb="99">
      <t>ホゼン</t>
    </rPh>
    <rPh sb="99" eb="101">
      <t>コウジ</t>
    </rPh>
    <rPh sb="102" eb="104">
      <t>カイシ</t>
    </rPh>
    <rPh sb="109" eb="111">
      <t>ヘイセイ</t>
    </rPh>
    <rPh sb="116" eb="118">
      <t>ネンド</t>
    </rPh>
    <rPh sb="119" eb="121">
      <t>クロジ</t>
    </rPh>
    <rPh sb="121" eb="122">
      <t>ガク</t>
    </rPh>
    <rPh sb="123" eb="125">
      <t>ゲンショウ</t>
    </rPh>
    <rPh sb="125" eb="127">
      <t>ケイコウ</t>
    </rPh>
    <rPh sb="136" eb="138">
      <t>ホゼン</t>
    </rPh>
    <rPh sb="138" eb="140">
      <t>コウジ</t>
    </rPh>
    <rPh sb="141" eb="142">
      <t>ナカ</t>
    </rPh>
    <rPh sb="144" eb="145">
      <t>モット</t>
    </rPh>
    <rPh sb="146" eb="148">
      <t>コウジ</t>
    </rPh>
    <rPh sb="148" eb="150">
      <t>ヒヨウ</t>
    </rPh>
    <rPh sb="151" eb="152">
      <t>ヨウ</t>
    </rPh>
    <rPh sb="154" eb="156">
      <t>ガイヘキ</t>
    </rPh>
    <rPh sb="156" eb="157">
      <t>オヨ</t>
    </rPh>
    <rPh sb="158" eb="161">
      <t>ショウコウキ</t>
    </rPh>
    <rPh sb="162" eb="164">
      <t>コウシン</t>
    </rPh>
    <rPh sb="165" eb="167">
      <t>カイシュウ</t>
    </rPh>
    <rPh sb="167" eb="169">
      <t>コウジ</t>
    </rPh>
    <rPh sb="170" eb="172">
      <t>ヘイセイ</t>
    </rPh>
    <rPh sb="174" eb="176">
      <t>ネンド</t>
    </rPh>
    <rPh sb="177" eb="178">
      <t>オ</t>
    </rPh>
    <rPh sb="183" eb="185">
      <t>ヘイセイ</t>
    </rPh>
    <rPh sb="187" eb="189">
      <t>ネンド</t>
    </rPh>
    <rPh sb="190" eb="192">
      <t>ウリアゲ</t>
    </rPh>
    <rPh sb="192" eb="193">
      <t>ダカ</t>
    </rPh>
    <rPh sb="196" eb="198">
      <t>ヒリツ</t>
    </rPh>
    <rPh sb="198" eb="199">
      <t>オヨ</t>
    </rPh>
    <rPh sb="207" eb="209">
      <t>カイフク</t>
    </rPh>
    <rPh sb="209" eb="211">
      <t>ケイコウ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</si>
</sst>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293.8</c:v>
                </c:pt>
                <c:pt idx="2">
                  <c:v>202.5</c:v>
                </c:pt>
                <c:pt idx="3">
                  <c:v>120.9</c:v>
                </c:pt>
                <c:pt idx="4">
                  <c:v>162.1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8-4BA5-937D-F4A6F8E36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135.1</c:v>
                </c:pt>
                <c:pt idx="1">
                  <c:v>172.3</c:v>
                </c:pt>
                <c:pt idx="2">
                  <c:v>218.5</c:v>
                </c:pt>
                <c:pt idx="3">
                  <c:v>151.19999999999999</c:v>
                </c:pt>
                <c:pt idx="4">
                  <c:v>212.4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68-4BA5-937D-F4A6F8E36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A-41B1-AD2F-A49DA06AD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328.3</c:v>
                </c:pt>
                <c:pt idx="1">
                  <c:v>254</c:v>
                </c:pt>
                <c:pt idx="2">
                  <c:v>280</c:v>
                </c:pt>
                <c:pt idx="3">
                  <c:v>239.6</c:v>
                </c:pt>
                <c:pt idx="4">
                  <c:v>224.1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FA-41B1-AD2F-A49DA06AD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7F2-4BB1-B385-BDFF28A50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2-4BB1-B385-BDFF28A50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9F1-47E7-8197-85B05F7E2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1-47E7-8197-85B05F7E2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9-4334-AC63-A215862F9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7.3</c:v>
                </c:pt>
                <c:pt idx="1">
                  <c:v>5.7</c:v>
                </c:pt>
                <c:pt idx="2">
                  <c:v>4.7</c:v>
                </c:pt>
                <c:pt idx="3">
                  <c:v>4</c:v>
                </c:pt>
                <c:pt idx="4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9-4334-AC63-A215862F9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2-48B7-87FE-97AD27E68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91</c:v>
                </c:pt>
                <c:pt idx="1">
                  <c:v>48</c:v>
                </c:pt>
                <c:pt idx="2">
                  <c:v>46</c:v>
                </c:pt>
                <c:pt idx="3">
                  <c:v>39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92-48B7-87FE-97AD27E68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253.1</c:v>
                </c:pt>
                <c:pt idx="1">
                  <c:v>272.2</c:v>
                </c:pt>
                <c:pt idx="2">
                  <c:v>278.39999999999998</c:v>
                </c:pt>
                <c:pt idx="3">
                  <c:v>338.2</c:v>
                </c:pt>
                <c:pt idx="4">
                  <c:v>280.89999999999998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0-4921-B632-6DC27CE77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134.19999999999999</c:v>
                </c:pt>
                <c:pt idx="1">
                  <c:v>136.69999999999999</c:v>
                </c:pt>
                <c:pt idx="2">
                  <c:v>138.9</c:v>
                </c:pt>
                <c:pt idx="3">
                  <c:v>139.69999999999999</c:v>
                </c:pt>
                <c:pt idx="4">
                  <c:v>139.30000000000001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A0-4921-B632-6DC27CE77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67.5</c:v>
                </c:pt>
                <c:pt idx="1">
                  <c:v>65.900000000000006</c:v>
                </c:pt>
                <c:pt idx="2">
                  <c:v>50.5</c:v>
                </c:pt>
                <c:pt idx="3">
                  <c:v>17</c:v>
                </c:pt>
                <c:pt idx="4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C-4964-9A1E-823C2A3F1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28.1</c:v>
                </c:pt>
                <c:pt idx="1">
                  <c:v>33.6</c:v>
                </c:pt>
                <c:pt idx="2">
                  <c:v>33.200000000000003</c:v>
                </c:pt>
                <c:pt idx="3">
                  <c:v>29.6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4C-4964-9A1E-823C2A3F1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61255</c:v>
                </c:pt>
                <c:pt idx="1">
                  <c:v>63263</c:v>
                </c:pt>
                <c:pt idx="2">
                  <c:v>49031</c:v>
                </c:pt>
                <c:pt idx="3">
                  <c:v>17455</c:v>
                </c:pt>
                <c:pt idx="4">
                  <c:v>38671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9-4FB7-A047-1A085902D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39173</c:v>
                </c:pt>
                <c:pt idx="1">
                  <c:v>44860</c:v>
                </c:pt>
                <c:pt idx="2">
                  <c:v>37496</c:v>
                </c:pt>
                <c:pt idx="3">
                  <c:v>31888</c:v>
                </c:pt>
                <c:pt idx="4">
                  <c:v>13314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69-4FB7-A047-1A085902D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大阪府枚方市　岡東町自動車駐車場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7388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241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138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70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293.8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202.5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120.9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162.1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2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253.1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272.2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278.39999999999998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338.2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280.89999999999998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135.1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172.3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218.5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151.19999999999999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212.4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7.3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5.7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4.7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4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2.4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134.19999999999999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136.69999999999999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138.9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139.69999999999999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139.30000000000001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137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23" t="s">
        <v>135</v>
      </c>
      <c r="NE49" s="124"/>
      <c r="NF49" s="124"/>
      <c r="NG49" s="124"/>
      <c r="NH49" s="124"/>
      <c r="NI49" s="124"/>
      <c r="NJ49" s="124"/>
      <c r="NK49" s="124"/>
      <c r="NL49" s="124"/>
      <c r="NM49" s="124"/>
      <c r="NN49" s="124"/>
      <c r="NO49" s="124"/>
      <c r="NP49" s="124"/>
      <c r="NQ49" s="124"/>
      <c r="NR49" s="125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23"/>
      <c r="NE50" s="124"/>
      <c r="NF50" s="124"/>
      <c r="NG50" s="124"/>
      <c r="NH50" s="124"/>
      <c r="NI50" s="124"/>
      <c r="NJ50" s="124"/>
      <c r="NK50" s="124"/>
      <c r="NL50" s="124"/>
      <c r="NM50" s="124"/>
      <c r="NN50" s="124"/>
      <c r="NO50" s="124"/>
      <c r="NP50" s="124"/>
      <c r="NQ50" s="124"/>
      <c r="NR50" s="125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23"/>
      <c r="NE51" s="124"/>
      <c r="NF51" s="124"/>
      <c r="NG51" s="124"/>
      <c r="NH51" s="124"/>
      <c r="NI51" s="124"/>
      <c r="NJ51" s="124"/>
      <c r="NK51" s="124"/>
      <c r="NL51" s="124"/>
      <c r="NM51" s="124"/>
      <c r="NN51" s="124"/>
      <c r="NO51" s="124"/>
      <c r="NP51" s="124"/>
      <c r="NQ51" s="124"/>
      <c r="NR51" s="125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9">
        <f>データ!AU7</f>
        <v>12</v>
      </c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>
        <f>データ!AV7</f>
        <v>0</v>
      </c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>
        <f>データ!AW7</f>
        <v>0</v>
      </c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>
        <f>データ!AX7</f>
        <v>0</v>
      </c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>
        <f>データ!AY7</f>
        <v>0</v>
      </c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67.5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65.900000000000006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50.5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17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37.799999999999997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9">
        <f>データ!BQ7</f>
        <v>61255</v>
      </c>
      <c r="JD52" s="129"/>
      <c r="JE52" s="129"/>
      <c r="JF52" s="129"/>
      <c r="JG52" s="129"/>
      <c r="JH52" s="129"/>
      <c r="JI52" s="129"/>
      <c r="JJ52" s="129"/>
      <c r="JK52" s="129"/>
      <c r="JL52" s="129"/>
      <c r="JM52" s="129"/>
      <c r="JN52" s="129"/>
      <c r="JO52" s="129"/>
      <c r="JP52" s="129"/>
      <c r="JQ52" s="129"/>
      <c r="JR52" s="129"/>
      <c r="JS52" s="129"/>
      <c r="JT52" s="129"/>
      <c r="JU52" s="129"/>
      <c r="JV52" s="129">
        <f>データ!BR7</f>
        <v>63263</v>
      </c>
      <c r="JW52" s="129"/>
      <c r="JX52" s="129"/>
      <c r="JY52" s="129"/>
      <c r="JZ52" s="129"/>
      <c r="KA52" s="129"/>
      <c r="KB52" s="129"/>
      <c r="KC52" s="129"/>
      <c r="KD52" s="129"/>
      <c r="KE52" s="129"/>
      <c r="KF52" s="129"/>
      <c r="KG52" s="129"/>
      <c r="KH52" s="129"/>
      <c r="KI52" s="129"/>
      <c r="KJ52" s="129"/>
      <c r="KK52" s="129"/>
      <c r="KL52" s="129"/>
      <c r="KM52" s="129"/>
      <c r="KN52" s="129"/>
      <c r="KO52" s="129">
        <f>データ!BS7</f>
        <v>49031</v>
      </c>
      <c r="KP52" s="129"/>
      <c r="KQ52" s="129"/>
      <c r="KR52" s="129"/>
      <c r="KS52" s="129"/>
      <c r="KT52" s="129"/>
      <c r="KU52" s="129"/>
      <c r="KV52" s="129"/>
      <c r="KW52" s="129"/>
      <c r="KX52" s="129"/>
      <c r="KY52" s="129"/>
      <c r="KZ52" s="129"/>
      <c r="LA52" s="129"/>
      <c r="LB52" s="129"/>
      <c r="LC52" s="129"/>
      <c r="LD52" s="129"/>
      <c r="LE52" s="129"/>
      <c r="LF52" s="129"/>
      <c r="LG52" s="129"/>
      <c r="LH52" s="129">
        <f>データ!BT7</f>
        <v>17455</v>
      </c>
      <c r="LI52" s="129"/>
      <c r="LJ52" s="129"/>
      <c r="LK52" s="129"/>
      <c r="LL52" s="129"/>
      <c r="LM52" s="129"/>
      <c r="LN52" s="129"/>
      <c r="LO52" s="129"/>
      <c r="LP52" s="129"/>
      <c r="LQ52" s="129"/>
      <c r="LR52" s="129"/>
      <c r="LS52" s="129"/>
      <c r="LT52" s="129"/>
      <c r="LU52" s="129"/>
      <c r="LV52" s="129"/>
      <c r="LW52" s="129"/>
      <c r="LX52" s="129"/>
      <c r="LY52" s="129"/>
      <c r="LZ52" s="129"/>
      <c r="MA52" s="129">
        <f>データ!BU7</f>
        <v>38671</v>
      </c>
      <c r="MB52" s="129"/>
      <c r="MC52" s="129"/>
      <c r="MD52" s="129"/>
      <c r="ME52" s="129"/>
      <c r="MF52" s="129"/>
      <c r="MG52" s="129"/>
      <c r="MH52" s="129"/>
      <c r="MI52" s="129"/>
      <c r="MJ52" s="129"/>
      <c r="MK52" s="129"/>
      <c r="ML52" s="129"/>
      <c r="MM52" s="129"/>
      <c r="MN52" s="129"/>
      <c r="MO52" s="129"/>
      <c r="MP52" s="129"/>
      <c r="MQ52" s="129"/>
      <c r="MR52" s="129"/>
      <c r="MS52" s="12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23"/>
      <c r="NE52" s="124"/>
      <c r="NF52" s="124"/>
      <c r="NG52" s="124"/>
      <c r="NH52" s="124"/>
      <c r="NI52" s="124"/>
      <c r="NJ52" s="124"/>
      <c r="NK52" s="124"/>
      <c r="NL52" s="124"/>
      <c r="NM52" s="124"/>
      <c r="NN52" s="124"/>
      <c r="NO52" s="124"/>
      <c r="NP52" s="124"/>
      <c r="NQ52" s="124"/>
      <c r="NR52" s="125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9">
        <f>データ!AZ7</f>
        <v>91</v>
      </c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>
        <f>データ!BA7</f>
        <v>48</v>
      </c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>
        <f>データ!BB7</f>
        <v>46</v>
      </c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>
        <f>データ!BC7</f>
        <v>39</v>
      </c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>
        <f>データ!BD7</f>
        <v>25</v>
      </c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28.1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33.6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33.200000000000003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29.6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29.2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9">
        <f>データ!BV7</f>
        <v>39173</v>
      </c>
      <c r="JD53" s="129"/>
      <c r="JE53" s="129"/>
      <c r="JF53" s="129"/>
      <c r="JG53" s="129"/>
      <c r="JH53" s="129"/>
      <c r="JI53" s="129"/>
      <c r="JJ53" s="129"/>
      <c r="JK53" s="129"/>
      <c r="JL53" s="129"/>
      <c r="JM53" s="129"/>
      <c r="JN53" s="129"/>
      <c r="JO53" s="129"/>
      <c r="JP53" s="129"/>
      <c r="JQ53" s="129"/>
      <c r="JR53" s="129"/>
      <c r="JS53" s="129"/>
      <c r="JT53" s="129"/>
      <c r="JU53" s="129"/>
      <c r="JV53" s="129">
        <f>データ!BW7</f>
        <v>44860</v>
      </c>
      <c r="JW53" s="129"/>
      <c r="JX53" s="129"/>
      <c r="JY53" s="129"/>
      <c r="JZ53" s="129"/>
      <c r="KA53" s="129"/>
      <c r="KB53" s="129"/>
      <c r="KC53" s="129"/>
      <c r="KD53" s="129"/>
      <c r="KE53" s="129"/>
      <c r="KF53" s="129"/>
      <c r="KG53" s="129"/>
      <c r="KH53" s="129"/>
      <c r="KI53" s="129"/>
      <c r="KJ53" s="129"/>
      <c r="KK53" s="129"/>
      <c r="KL53" s="129"/>
      <c r="KM53" s="129"/>
      <c r="KN53" s="129"/>
      <c r="KO53" s="129">
        <f>データ!BX7</f>
        <v>37496</v>
      </c>
      <c r="KP53" s="129"/>
      <c r="KQ53" s="129"/>
      <c r="KR53" s="129"/>
      <c r="KS53" s="129"/>
      <c r="KT53" s="129"/>
      <c r="KU53" s="129"/>
      <c r="KV53" s="129"/>
      <c r="KW53" s="129"/>
      <c r="KX53" s="129"/>
      <c r="KY53" s="129"/>
      <c r="KZ53" s="129"/>
      <c r="LA53" s="129"/>
      <c r="LB53" s="129"/>
      <c r="LC53" s="129"/>
      <c r="LD53" s="129"/>
      <c r="LE53" s="129"/>
      <c r="LF53" s="129"/>
      <c r="LG53" s="129"/>
      <c r="LH53" s="129">
        <f>データ!BY7</f>
        <v>31888</v>
      </c>
      <c r="LI53" s="129"/>
      <c r="LJ53" s="129"/>
      <c r="LK53" s="129"/>
      <c r="LL53" s="129"/>
      <c r="LM53" s="129"/>
      <c r="LN53" s="129"/>
      <c r="LO53" s="129"/>
      <c r="LP53" s="129"/>
      <c r="LQ53" s="129"/>
      <c r="LR53" s="129"/>
      <c r="LS53" s="129"/>
      <c r="LT53" s="129"/>
      <c r="LU53" s="129"/>
      <c r="LV53" s="129"/>
      <c r="LW53" s="129"/>
      <c r="LX53" s="129"/>
      <c r="LY53" s="129"/>
      <c r="LZ53" s="129"/>
      <c r="MA53" s="129">
        <f>データ!BZ7</f>
        <v>13314</v>
      </c>
      <c r="MB53" s="129"/>
      <c r="MC53" s="129"/>
      <c r="MD53" s="129"/>
      <c r="ME53" s="129"/>
      <c r="MF53" s="129"/>
      <c r="MG53" s="129"/>
      <c r="MH53" s="129"/>
      <c r="MI53" s="129"/>
      <c r="MJ53" s="129"/>
      <c r="MK53" s="129"/>
      <c r="ML53" s="129"/>
      <c r="MM53" s="129"/>
      <c r="MN53" s="129"/>
      <c r="MO53" s="129"/>
      <c r="MP53" s="129"/>
      <c r="MQ53" s="129"/>
      <c r="MR53" s="129"/>
      <c r="MS53" s="12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23"/>
      <c r="NE53" s="124"/>
      <c r="NF53" s="124"/>
      <c r="NG53" s="124"/>
      <c r="NH53" s="124"/>
      <c r="NI53" s="124"/>
      <c r="NJ53" s="124"/>
      <c r="NK53" s="124"/>
      <c r="NL53" s="124"/>
      <c r="NM53" s="124"/>
      <c r="NN53" s="124"/>
      <c r="NO53" s="124"/>
      <c r="NP53" s="124"/>
      <c r="NQ53" s="124"/>
      <c r="NR53" s="125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23"/>
      <c r="NE54" s="124"/>
      <c r="NF54" s="124"/>
      <c r="NG54" s="124"/>
      <c r="NH54" s="124"/>
      <c r="NI54" s="124"/>
      <c r="NJ54" s="124"/>
      <c r="NK54" s="124"/>
      <c r="NL54" s="124"/>
      <c r="NM54" s="124"/>
      <c r="NN54" s="124"/>
      <c r="NO54" s="124"/>
      <c r="NP54" s="124"/>
      <c r="NQ54" s="124"/>
      <c r="NR54" s="125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23"/>
      <c r="NE55" s="124"/>
      <c r="NF55" s="124"/>
      <c r="NG55" s="124"/>
      <c r="NH55" s="124"/>
      <c r="NI55" s="124"/>
      <c r="NJ55" s="124"/>
      <c r="NK55" s="124"/>
      <c r="NL55" s="124"/>
      <c r="NM55" s="124"/>
      <c r="NN55" s="124"/>
      <c r="NO55" s="124"/>
      <c r="NP55" s="124"/>
      <c r="NQ55" s="124"/>
      <c r="NR55" s="125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23"/>
      <c r="NE56" s="124"/>
      <c r="NF56" s="124"/>
      <c r="NG56" s="124"/>
      <c r="NH56" s="124"/>
      <c r="NI56" s="124"/>
      <c r="NJ56" s="124"/>
      <c r="NK56" s="124"/>
      <c r="NL56" s="124"/>
      <c r="NM56" s="124"/>
      <c r="NN56" s="124"/>
      <c r="NO56" s="124"/>
      <c r="NP56" s="124"/>
      <c r="NQ56" s="124"/>
      <c r="NR56" s="125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23"/>
      <c r="NE57" s="124"/>
      <c r="NF57" s="124"/>
      <c r="NG57" s="124"/>
      <c r="NH57" s="124"/>
      <c r="NI57" s="124"/>
      <c r="NJ57" s="124"/>
      <c r="NK57" s="124"/>
      <c r="NL57" s="124"/>
      <c r="NM57" s="124"/>
      <c r="NN57" s="124"/>
      <c r="NO57" s="124"/>
      <c r="NP57" s="124"/>
      <c r="NQ57" s="124"/>
      <c r="NR57" s="125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23"/>
      <c r="NE58" s="124"/>
      <c r="NF58" s="124"/>
      <c r="NG58" s="124"/>
      <c r="NH58" s="124"/>
      <c r="NI58" s="124"/>
      <c r="NJ58" s="124"/>
      <c r="NK58" s="124"/>
      <c r="NL58" s="124"/>
      <c r="NM58" s="124"/>
      <c r="NN58" s="124"/>
      <c r="NO58" s="124"/>
      <c r="NP58" s="124"/>
      <c r="NQ58" s="124"/>
      <c r="NR58" s="125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23"/>
      <c r="NE59" s="124"/>
      <c r="NF59" s="124"/>
      <c r="NG59" s="124"/>
      <c r="NH59" s="124"/>
      <c r="NI59" s="124"/>
      <c r="NJ59" s="124"/>
      <c r="NK59" s="124"/>
      <c r="NL59" s="124"/>
      <c r="NM59" s="124"/>
      <c r="NN59" s="124"/>
      <c r="NO59" s="124"/>
      <c r="NP59" s="124"/>
      <c r="NQ59" s="124"/>
      <c r="NR59" s="125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23"/>
      <c r="NE60" s="124"/>
      <c r="NF60" s="124"/>
      <c r="NG60" s="124"/>
      <c r="NH60" s="124"/>
      <c r="NI60" s="124"/>
      <c r="NJ60" s="124"/>
      <c r="NK60" s="124"/>
      <c r="NL60" s="124"/>
      <c r="NM60" s="124"/>
      <c r="NN60" s="124"/>
      <c r="NO60" s="124"/>
      <c r="NP60" s="124"/>
      <c r="NQ60" s="124"/>
      <c r="NR60" s="125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23"/>
      <c r="NE61" s="124"/>
      <c r="NF61" s="124"/>
      <c r="NG61" s="124"/>
      <c r="NH61" s="124"/>
      <c r="NI61" s="124"/>
      <c r="NJ61" s="124"/>
      <c r="NK61" s="124"/>
      <c r="NL61" s="124"/>
      <c r="NM61" s="124"/>
      <c r="NN61" s="124"/>
      <c r="NO61" s="124"/>
      <c r="NP61" s="124"/>
      <c r="NQ61" s="124"/>
      <c r="NR61" s="125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23"/>
      <c r="NE62" s="124"/>
      <c r="NF62" s="124"/>
      <c r="NG62" s="124"/>
      <c r="NH62" s="124"/>
      <c r="NI62" s="124"/>
      <c r="NJ62" s="124"/>
      <c r="NK62" s="124"/>
      <c r="NL62" s="124"/>
      <c r="NM62" s="124"/>
      <c r="NN62" s="124"/>
      <c r="NO62" s="124"/>
      <c r="NP62" s="124"/>
      <c r="NQ62" s="124"/>
      <c r="NR62" s="125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30" t="s">
        <v>38</v>
      </c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23"/>
      <c r="NE63" s="124"/>
      <c r="NF63" s="124"/>
      <c r="NG63" s="124"/>
      <c r="NH63" s="124"/>
      <c r="NI63" s="124"/>
      <c r="NJ63" s="124"/>
      <c r="NK63" s="124"/>
      <c r="NL63" s="124"/>
      <c r="NM63" s="124"/>
      <c r="NN63" s="124"/>
      <c r="NO63" s="124"/>
      <c r="NP63" s="124"/>
      <c r="NQ63" s="124"/>
      <c r="NR63" s="125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130"/>
      <c r="FV64" s="130"/>
      <c r="FW64" s="130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6"/>
      <c r="NE64" s="127"/>
      <c r="NF64" s="127"/>
      <c r="NG64" s="127"/>
      <c r="NH64" s="127"/>
      <c r="NI64" s="127"/>
      <c r="NJ64" s="127"/>
      <c r="NK64" s="127"/>
      <c r="NL64" s="127"/>
      <c r="NM64" s="127"/>
      <c r="NN64" s="127"/>
      <c r="NO64" s="127"/>
      <c r="NP64" s="127"/>
      <c r="NQ64" s="127"/>
      <c r="NR64" s="128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130"/>
      <c r="FW65" s="130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130"/>
      <c r="FV66" s="130"/>
      <c r="FW66" s="130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34">
        <f>データ!CM7</f>
        <v>264245</v>
      </c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  <c r="FS67" s="135"/>
      <c r="FT67" s="135"/>
      <c r="FU67" s="135"/>
      <c r="FV67" s="135"/>
      <c r="FW67" s="13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7"/>
      <c r="CW68" s="138"/>
      <c r="CX68" s="138"/>
      <c r="CY68" s="138"/>
      <c r="CZ68" s="138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8"/>
      <c r="DQ68" s="138"/>
      <c r="DR68" s="138"/>
      <c r="DS68" s="138"/>
      <c r="DT68" s="138"/>
      <c r="DU68" s="138"/>
      <c r="DV68" s="138"/>
      <c r="DW68" s="138"/>
      <c r="DX68" s="138"/>
      <c r="DY68" s="138"/>
      <c r="DZ68" s="138"/>
      <c r="EA68" s="138"/>
      <c r="EB68" s="138"/>
      <c r="EC68" s="138"/>
      <c r="ED68" s="138"/>
      <c r="EE68" s="138"/>
      <c r="EF68" s="138"/>
      <c r="EG68" s="138"/>
      <c r="EH68" s="138"/>
      <c r="EI68" s="138"/>
      <c r="EJ68" s="138"/>
      <c r="EK68" s="138"/>
      <c r="EL68" s="138"/>
      <c r="EM68" s="138"/>
      <c r="EN68" s="138"/>
      <c r="EO68" s="138"/>
      <c r="EP68" s="138"/>
      <c r="EQ68" s="138"/>
      <c r="ER68" s="138"/>
      <c r="ES68" s="138"/>
      <c r="ET68" s="138"/>
      <c r="EU68" s="138"/>
      <c r="EV68" s="138"/>
      <c r="EW68" s="138"/>
      <c r="EX68" s="138"/>
      <c r="EY68" s="138"/>
      <c r="EZ68" s="138"/>
      <c r="FA68" s="138"/>
      <c r="FB68" s="138"/>
      <c r="FC68" s="138"/>
      <c r="FD68" s="138"/>
      <c r="FE68" s="138"/>
      <c r="FF68" s="138"/>
      <c r="FG68" s="138"/>
      <c r="FH68" s="138"/>
      <c r="FI68" s="138"/>
      <c r="FJ68" s="138"/>
      <c r="FK68" s="138"/>
      <c r="FL68" s="138"/>
      <c r="FM68" s="138"/>
      <c r="FN68" s="138"/>
      <c r="FO68" s="138"/>
      <c r="FP68" s="138"/>
      <c r="FQ68" s="138"/>
      <c r="FR68" s="138"/>
      <c r="FS68" s="138"/>
      <c r="FT68" s="138"/>
      <c r="FU68" s="138"/>
      <c r="FV68" s="138"/>
      <c r="FW68" s="13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7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38"/>
      <c r="EL69" s="138"/>
      <c r="EM69" s="138"/>
      <c r="EN69" s="138"/>
      <c r="EO69" s="138"/>
      <c r="EP69" s="138"/>
      <c r="EQ69" s="138"/>
      <c r="ER69" s="138"/>
      <c r="ES69" s="138"/>
      <c r="ET69" s="138"/>
      <c r="EU69" s="138"/>
      <c r="EV69" s="138"/>
      <c r="EW69" s="138"/>
      <c r="EX69" s="138"/>
      <c r="EY69" s="138"/>
      <c r="EZ69" s="138"/>
      <c r="FA69" s="138"/>
      <c r="FB69" s="138"/>
      <c r="FC69" s="138"/>
      <c r="FD69" s="138"/>
      <c r="FE69" s="138"/>
      <c r="FF69" s="138"/>
      <c r="FG69" s="138"/>
      <c r="FH69" s="138"/>
      <c r="FI69" s="138"/>
      <c r="FJ69" s="138"/>
      <c r="FK69" s="138"/>
      <c r="FL69" s="138"/>
      <c r="FM69" s="138"/>
      <c r="FN69" s="138"/>
      <c r="FO69" s="138"/>
      <c r="FP69" s="138"/>
      <c r="FQ69" s="138"/>
      <c r="FR69" s="138"/>
      <c r="FS69" s="138"/>
      <c r="FT69" s="138"/>
      <c r="FU69" s="138"/>
      <c r="FV69" s="138"/>
      <c r="FW69" s="13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40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  <c r="FL70" s="141"/>
      <c r="FM70" s="141"/>
      <c r="FN70" s="141"/>
      <c r="FO70" s="141"/>
      <c r="FP70" s="141"/>
      <c r="FQ70" s="141"/>
      <c r="FR70" s="141"/>
      <c r="FS70" s="141"/>
      <c r="FT70" s="141"/>
      <c r="FU70" s="141"/>
      <c r="FV70" s="141"/>
      <c r="FW70" s="14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30" t="s">
        <v>40</v>
      </c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0"/>
      <c r="FF72" s="130"/>
      <c r="FG72" s="130"/>
      <c r="FH72" s="130"/>
      <c r="FI72" s="130"/>
      <c r="FJ72" s="130"/>
      <c r="FK72" s="130"/>
      <c r="FL72" s="130"/>
      <c r="FM72" s="130"/>
      <c r="FN72" s="130"/>
      <c r="FO72" s="130"/>
      <c r="FP72" s="130"/>
      <c r="FQ72" s="130"/>
      <c r="FR72" s="130"/>
      <c r="FS72" s="130"/>
      <c r="FT72" s="130"/>
      <c r="FU72" s="130"/>
      <c r="FV72" s="130"/>
      <c r="FW72" s="130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130"/>
      <c r="EU73" s="130"/>
      <c r="EV73" s="130"/>
      <c r="EW73" s="130"/>
      <c r="EX73" s="130"/>
      <c r="EY73" s="130"/>
      <c r="EZ73" s="130"/>
      <c r="FA73" s="130"/>
      <c r="FB73" s="130"/>
      <c r="FC73" s="130"/>
      <c r="FD73" s="130"/>
      <c r="FE73" s="130"/>
      <c r="FF73" s="130"/>
      <c r="FG73" s="130"/>
      <c r="FH73" s="130"/>
      <c r="FI73" s="130"/>
      <c r="FJ73" s="130"/>
      <c r="FK73" s="130"/>
      <c r="FL73" s="130"/>
      <c r="FM73" s="130"/>
      <c r="FN73" s="130"/>
      <c r="FO73" s="130"/>
      <c r="FP73" s="130"/>
      <c r="FQ73" s="130"/>
      <c r="FR73" s="130"/>
      <c r="FS73" s="130"/>
      <c r="FT73" s="130"/>
      <c r="FU73" s="130"/>
      <c r="FV73" s="130"/>
      <c r="FW73" s="130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0"/>
      <c r="FK74" s="130"/>
      <c r="FL74" s="130"/>
      <c r="FM74" s="130"/>
      <c r="FN74" s="130"/>
      <c r="FO74" s="130"/>
      <c r="FP74" s="130"/>
      <c r="FQ74" s="130"/>
      <c r="FR74" s="130"/>
      <c r="FS74" s="130"/>
      <c r="FT74" s="130"/>
      <c r="FU74" s="130"/>
      <c r="FV74" s="130"/>
      <c r="FW74" s="130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30"/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130"/>
      <c r="FI75" s="130"/>
      <c r="FJ75" s="130"/>
      <c r="FK75" s="130"/>
      <c r="FL75" s="130"/>
      <c r="FM75" s="130"/>
      <c r="FN75" s="130"/>
      <c r="FO75" s="130"/>
      <c r="FP75" s="130"/>
      <c r="FQ75" s="130"/>
      <c r="FR75" s="130"/>
      <c r="FS75" s="130"/>
      <c r="FT75" s="130"/>
      <c r="FU75" s="130"/>
      <c r="FV75" s="130"/>
      <c r="FW75" s="130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43">
        <f>データ!$B$11</f>
        <v>41275</v>
      </c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5"/>
      <c r="AG76" s="143">
        <f>データ!$C$11</f>
        <v>41640</v>
      </c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5"/>
      <c r="AV76" s="143">
        <f>データ!$D$11</f>
        <v>42005</v>
      </c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5"/>
      <c r="BK76" s="143">
        <f>データ!$E$11</f>
        <v>42370</v>
      </c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5"/>
      <c r="BZ76" s="143">
        <f>データ!$F$11</f>
        <v>42736</v>
      </c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5"/>
      <c r="CO76" s="4"/>
      <c r="CP76" s="4"/>
      <c r="CQ76" s="4"/>
      <c r="CR76" s="4"/>
      <c r="CS76" s="4"/>
      <c r="CT76" s="4"/>
      <c r="CU76" s="4"/>
      <c r="CV76" s="134">
        <f>データ!CN7</f>
        <v>183669</v>
      </c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5"/>
      <c r="FW76" s="13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43">
        <f>データ!$B$11</f>
        <v>41275</v>
      </c>
      <c r="GM76" s="144"/>
      <c r="GN76" s="144"/>
      <c r="GO76" s="144"/>
      <c r="GP76" s="144"/>
      <c r="GQ76" s="144"/>
      <c r="GR76" s="144"/>
      <c r="GS76" s="144"/>
      <c r="GT76" s="144"/>
      <c r="GU76" s="144"/>
      <c r="GV76" s="144"/>
      <c r="GW76" s="144"/>
      <c r="GX76" s="144"/>
      <c r="GY76" s="144"/>
      <c r="GZ76" s="145"/>
      <c r="HA76" s="143">
        <f>データ!$C$11</f>
        <v>41640</v>
      </c>
      <c r="HB76" s="144"/>
      <c r="HC76" s="144"/>
      <c r="HD76" s="144"/>
      <c r="HE76" s="144"/>
      <c r="HF76" s="144"/>
      <c r="HG76" s="144"/>
      <c r="HH76" s="144"/>
      <c r="HI76" s="144"/>
      <c r="HJ76" s="144"/>
      <c r="HK76" s="144"/>
      <c r="HL76" s="144"/>
      <c r="HM76" s="144"/>
      <c r="HN76" s="144"/>
      <c r="HO76" s="145"/>
      <c r="HP76" s="143">
        <f>データ!$D$11</f>
        <v>42005</v>
      </c>
      <c r="HQ76" s="144"/>
      <c r="HR76" s="144"/>
      <c r="HS76" s="144"/>
      <c r="HT76" s="144"/>
      <c r="HU76" s="144"/>
      <c r="HV76" s="144"/>
      <c r="HW76" s="144"/>
      <c r="HX76" s="144"/>
      <c r="HY76" s="144"/>
      <c r="HZ76" s="144"/>
      <c r="IA76" s="144"/>
      <c r="IB76" s="144"/>
      <c r="IC76" s="144"/>
      <c r="ID76" s="145"/>
      <c r="IE76" s="143">
        <f>データ!$E$11</f>
        <v>42370</v>
      </c>
      <c r="IF76" s="144"/>
      <c r="IG76" s="144"/>
      <c r="IH76" s="144"/>
      <c r="II76" s="144"/>
      <c r="IJ76" s="144"/>
      <c r="IK76" s="144"/>
      <c r="IL76" s="144"/>
      <c r="IM76" s="144"/>
      <c r="IN76" s="144"/>
      <c r="IO76" s="144"/>
      <c r="IP76" s="144"/>
      <c r="IQ76" s="144"/>
      <c r="IR76" s="144"/>
      <c r="IS76" s="145"/>
      <c r="IT76" s="143">
        <f>データ!$F$11</f>
        <v>42736</v>
      </c>
      <c r="IU76" s="144"/>
      <c r="IV76" s="144"/>
      <c r="IW76" s="144"/>
      <c r="IX76" s="144"/>
      <c r="IY76" s="144"/>
      <c r="IZ76" s="144"/>
      <c r="JA76" s="144"/>
      <c r="JB76" s="144"/>
      <c r="JC76" s="144"/>
      <c r="JD76" s="144"/>
      <c r="JE76" s="144"/>
      <c r="JF76" s="144"/>
      <c r="JG76" s="144"/>
      <c r="JH76" s="14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43">
        <f>データ!$B$11</f>
        <v>41275</v>
      </c>
      <c r="KB76" s="144"/>
      <c r="KC76" s="144"/>
      <c r="KD76" s="144"/>
      <c r="KE76" s="144"/>
      <c r="KF76" s="144"/>
      <c r="KG76" s="144"/>
      <c r="KH76" s="144"/>
      <c r="KI76" s="144"/>
      <c r="KJ76" s="144"/>
      <c r="KK76" s="144"/>
      <c r="KL76" s="144"/>
      <c r="KM76" s="144"/>
      <c r="KN76" s="144"/>
      <c r="KO76" s="145"/>
      <c r="KP76" s="143">
        <f>データ!$C$11</f>
        <v>41640</v>
      </c>
      <c r="KQ76" s="144"/>
      <c r="KR76" s="144"/>
      <c r="KS76" s="144"/>
      <c r="KT76" s="144"/>
      <c r="KU76" s="144"/>
      <c r="KV76" s="144"/>
      <c r="KW76" s="144"/>
      <c r="KX76" s="144"/>
      <c r="KY76" s="144"/>
      <c r="KZ76" s="144"/>
      <c r="LA76" s="144"/>
      <c r="LB76" s="144"/>
      <c r="LC76" s="144"/>
      <c r="LD76" s="145"/>
      <c r="LE76" s="143">
        <f>データ!$D$11</f>
        <v>42005</v>
      </c>
      <c r="LF76" s="144"/>
      <c r="LG76" s="144"/>
      <c r="LH76" s="144"/>
      <c r="LI76" s="144"/>
      <c r="LJ76" s="144"/>
      <c r="LK76" s="144"/>
      <c r="LL76" s="144"/>
      <c r="LM76" s="144"/>
      <c r="LN76" s="144"/>
      <c r="LO76" s="144"/>
      <c r="LP76" s="144"/>
      <c r="LQ76" s="144"/>
      <c r="LR76" s="144"/>
      <c r="LS76" s="145"/>
      <c r="LT76" s="143">
        <f>データ!$E$11</f>
        <v>42370</v>
      </c>
      <c r="LU76" s="144"/>
      <c r="LV76" s="144"/>
      <c r="LW76" s="144"/>
      <c r="LX76" s="144"/>
      <c r="LY76" s="144"/>
      <c r="LZ76" s="144"/>
      <c r="MA76" s="144"/>
      <c r="MB76" s="144"/>
      <c r="MC76" s="144"/>
      <c r="MD76" s="144"/>
      <c r="ME76" s="144"/>
      <c r="MF76" s="144"/>
      <c r="MG76" s="144"/>
      <c r="MH76" s="145"/>
      <c r="MI76" s="143">
        <f>データ!$F$11</f>
        <v>42736</v>
      </c>
      <c r="MJ76" s="144"/>
      <c r="MK76" s="144"/>
      <c r="ML76" s="144"/>
      <c r="MM76" s="144"/>
      <c r="MN76" s="144"/>
      <c r="MO76" s="144"/>
      <c r="MP76" s="144"/>
      <c r="MQ76" s="144"/>
      <c r="MR76" s="144"/>
      <c r="MS76" s="144"/>
      <c r="MT76" s="144"/>
      <c r="MU76" s="144"/>
      <c r="MV76" s="144"/>
      <c r="MW76" s="145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6" t="s">
        <v>27</v>
      </c>
      <c r="J77" s="146"/>
      <c r="K77" s="146"/>
      <c r="L77" s="146"/>
      <c r="M77" s="146"/>
      <c r="N77" s="146"/>
      <c r="O77" s="146"/>
      <c r="P77" s="146"/>
      <c r="Q77" s="146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7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8"/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8"/>
      <c r="EF77" s="138"/>
      <c r="EG77" s="138"/>
      <c r="EH77" s="138"/>
      <c r="EI77" s="138"/>
      <c r="EJ77" s="138"/>
      <c r="EK77" s="138"/>
      <c r="EL77" s="138"/>
      <c r="EM77" s="138"/>
      <c r="EN77" s="138"/>
      <c r="EO77" s="138"/>
      <c r="EP77" s="138"/>
      <c r="EQ77" s="138"/>
      <c r="ER77" s="138"/>
      <c r="ES77" s="138"/>
      <c r="ET77" s="138"/>
      <c r="EU77" s="138"/>
      <c r="EV77" s="138"/>
      <c r="EW77" s="138"/>
      <c r="EX77" s="138"/>
      <c r="EY77" s="138"/>
      <c r="EZ77" s="138"/>
      <c r="FA77" s="138"/>
      <c r="FB77" s="138"/>
      <c r="FC77" s="138"/>
      <c r="FD77" s="138"/>
      <c r="FE77" s="138"/>
      <c r="FF77" s="138"/>
      <c r="FG77" s="138"/>
      <c r="FH77" s="138"/>
      <c r="FI77" s="138"/>
      <c r="FJ77" s="138"/>
      <c r="FK77" s="138"/>
      <c r="FL77" s="138"/>
      <c r="FM77" s="138"/>
      <c r="FN77" s="138"/>
      <c r="FO77" s="138"/>
      <c r="FP77" s="138"/>
      <c r="FQ77" s="138"/>
      <c r="FR77" s="138"/>
      <c r="FS77" s="138"/>
      <c r="FT77" s="138"/>
      <c r="FU77" s="138"/>
      <c r="FV77" s="138"/>
      <c r="FW77" s="139"/>
      <c r="FY77" s="4"/>
      <c r="FZ77" s="4"/>
      <c r="GA77" s="4"/>
      <c r="GB77" s="4"/>
      <c r="GC77" s="146" t="s">
        <v>27</v>
      </c>
      <c r="GD77" s="146"/>
      <c r="GE77" s="146"/>
      <c r="GF77" s="146"/>
      <c r="GG77" s="146"/>
      <c r="GH77" s="146"/>
      <c r="GI77" s="146"/>
      <c r="GJ77" s="146"/>
      <c r="GK77" s="146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6" t="s">
        <v>27</v>
      </c>
      <c r="JS77" s="146"/>
      <c r="JT77" s="146"/>
      <c r="JU77" s="146"/>
      <c r="JV77" s="146"/>
      <c r="JW77" s="146"/>
      <c r="JX77" s="146"/>
      <c r="JY77" s="146"/>
      <c r="JZ77" s="146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6" t="s">
        <v>29</v>
      </c>
      <c r="J78" s="146"/>
      <c r="K78" s="146"/>
      <c r="L78" s="146"/>
      <c r="M78" s="146"/>
      <c r="N78" s="146"/>
      <c r="O78" s="146"/>
      <c r="P78" s="146"/>
      <c r="Q78" s="146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7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8"/>
      <c r="DT78" s="138"/>
      <c r="DU78" s="138"/>
      <c r="DV78" s="138"/>
      <c r="DW78" s="138"/>
      <c r="DX78" s="138"/>
      <c r="DY78" s="138"/>
      <c r="DZ78" s="138"/>
      <c r="EA78" s="138"/>
      <c r="EB78" s="138"/>
      <c r="EC78" s="138"/>
      <c r="ED78" s="138"/>
      <c r="EE78" s="138"/>
      <c r="EF78" s="138"/>
      <c r="EG78" s="138"/>
      <c r="EH78" s="138"/>
      <c r="EI78" s="138"/>
      <c r="EJ78" s="138"/>
      <c r="EK78" s="138"/>
      <c r="EL78" s="138"/>
      <c r="EM78" s="138"/>
      <c r="EN78" s="138"/>
      <c r="EO78" s="138"/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/>
      <c r="FI78" s="138"/>
      <c r="FJ78" s="138"/>
      <c r="FK78" s="138"/>
      <c r="FL78" s="138"/>
      <c r="FM78" s="138"/>
      <c r="FN78" s="138"/>
      <c r="FO78" s="138"/>
      <c r="FP78" s="138"/>
      <c r="FQ78" s="138"/>
      <c r="FR78" s="138"/>
      <c r="FS78" s="138"/>
      <c r="FT78" s="138"/>
      <c r="FU78" s="138"/>
      <c r="FV78" s="138"/>
      <c r="FW78" s="139"/>
      <c r="FY78" s="4"/>
      <c r="FZ78" s="4"/>
      <c r="GA78" s="4"/>
      <c r="GB78" s="4"/>
      <c r="GC78" s="146" t="s">
        <v>29</v>
      </c>
      <c r="GD78" s="146"/>
      <c r="GE78" s="146"/>
      <c r="GF78" s="146"/>
      <c r="GG78" s="146"/>
      <c r="GH78" s="146"/>
      <c r="GI78" s="146"/>
      <c r="GJ78" s="146"/>
      <c r="GK78" s="146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6" t="s">
        <v>29</v>
      </c>
      <c r="JS78" s="146"/>
      <c r="JT78" s="146"/>
      <c r="JU78" s="146"/>
      <c r="JV78" s="146"/>
      <c r="JW78" s="146"/>
      <c r="JX78" s="146"/>
      <c r="JY78" s="146"/>
      <c r="JZ78" s="146"/>
      <c r="KA78" s="119">
        <f>データ!DE7</f>
        <v>328.3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254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280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239.6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224.1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40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31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3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3qZRzQY4OHsK4I2eIjiXLVvK20MN9BEO1RHtAh8C2XzIUV4I60KUnNfhY/AqzhEv1XnK30S/R0IZxXkdF2ZFA==" saltValue="KgUpPMXf2C686Ss8GrqwVA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50" t="s">
        <v>67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52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47" t="s">
        <v>71</v>
      </c>
      <c r="Z4" s="148"/>
      <c r="AA4" s="148"/>
      <c r="AB4" s="148"/>
      <c r="AC4" s="148"/>
      <c r="AD4" s="148"/>
      <c r="AE4" s="148"/>
      <c r="AF4" s="148"/>
      <c r="AG4" s="148"/>
      <c r="AH4" s="148"/>
      <c r="AI4" s="149"/>
      <c r="AJ4" s="154" t="s">
        <v>72</v>
      </c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5" t="s">
        <v>73</v>
      </c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 t="s">
        <v>74</v>
      </c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5" t="s">
        <v>75</v>
      </c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 t="s">
        <v>76</v>
      </c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6" t="s">
        <v>77</v>
      </c>
      <c r="CN4" s="156" t="s">
        <v>78</v>
      </c>
      <c r="CO4" s="147" t="s">
        <v>79</v>
      </c>
      <c r="CP4" s="148"/>
      <c r="CQ4" s="148"/>
      <c r="CR4" s="148"/>
      <c r="CS4" s="148"/>
      <c r="CT4" s="148"/>
      <c r="CU4" s="148"/>
      <c r="CV4" s="148"/>
      <c r="CW4" s="148"/>
      <c r="CX4" s="148"/>
      <c r="CY4" s="149"/>
      <c r="CZ4" s="154" t="s">
        <v>80</v>
      </c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47" t="s">
        <v>81</v>
      </c>
      <c r="DL4" s="148"/>
      <c r="DM4" s="148"/>
      <c r="DN4" s="148"/>
      <c r="DO4" s="148"/>
      <c r="DP4" s="148"/>
      <c r="DQ4" s="148"/>
      <c r="DR4" s="148"/>
      <c r="DS4" s="148"/>
      <c r="DT4" s="148"/>
      <c r="DU4" s="149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98</v>
      </c>
      <c r="AL5" s="59" t="s">
        <v>99</v>
      </c>
      <c r="AM5" s="59" t="s">
        <v>100</v>
      </c>
      <c r="AN5" s="59" t="s">
        <v>101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108</v>
      </c>
      <c r="AV5" s="59" t="s">
        <v>98</v>
      </c>
      <c r="AW5" s="59" t="s">
        <v>99</v>
      </c>
      <c r="AX5" s="59" t="s">
        <v>100</v>
      </c>
      <c r="AY5" s="59" t="s">
        <v>101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97</v>
      </c>
      <c r="BG5" s="59" t="s">
        <v>109</v>
      </c>
      <c r="BH5" s="59" t="s">
        <v>99</v>
      </c>
      <c r="BI5" s="59" t="s">
        <v>100</v>
      </c>
      <c r="BJ5" s="59" t="s">
        <v>110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98</v>
      </c>
      <c r="BS5" s="59" t="s">
        <v>111</v>
      </c>
      <c r="BT5" s="59" t="s">
        <v>112</v>
      </c>
      <c r="BU5" s="59" t="s">
        <v>110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97</v>
      </c>
      <c r="CC5" s="59" t="s">
        <v>98</v>
      </c>
      <c r="CD5" s="59" t="s">
        <v>99</v>
      </c>
      <c r="CE5" s="59" t="s">
        <v>112</v>
      </c>
      <c r="CF5" s="59" t="s">
        <v>101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7"/>
      <c r="CN5" s="157"/>
      <c r="CO5" s="59" t="s">
        <v>108</v>
      </c>
      <c r="CP5" s="59" t="s">
        <v>98</v>
      </c>
      <c r="CQ5" s="59" t="s">
        <v>99</v>
      </c>
      <c r="CR5" s="59" t="s">
        <v>100</v>
      </c>
      <c r="CS5" s="59" t="s">
        <v>110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97</v>
      </c>
      <c r="DA5" s="59" t="s">
        <v>98</v>
      </c>
      <c r="DB5" s="59" t="s">
        <v>99</v>
      </c>
      <c r="DC5" s="59" t="s">
        <v>100</v>
      </c>
      <c r="DD5" s="59" t="s">
        <v>101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108</v>
      </c>
      <c r="DL5" s="59" t="s">
        <v>98</v>
      </c>
      <c r="DM5" s="59" t="s">
        <v>111</v>
      </c>
      <c r="DN5" s="59" t="s">
        <v>100</v>
      </c>
      <c r="DO5" s="59" t="s">
        <v>110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113</v>
      </c>
      <c r="B6" s="60">
        <f>B8</f>
        <v>2017</v>
      </c>
      <c r="C6" s="60">
        <f t="shared" ref="C6:X6" si="1">C8</f>
        <v>272108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大阪府枚方市</v>
      </c>
      <c r="I6" s="60" t="str">
        <f t="shared" si="1"/>
        <v>岡東町自動車駐車場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立体式</v>
      </c>
      <c r="R6" s="63">
        <f t="shared" si="1"/>
        <v>24</v>
      </c>
      <c r="S6" s="62" t="str">
        <f t="shared" si="1"/>
        <v>駅</v>
      </c>
      <c r="T6" s="62" t="str">
        <f t="shared" si="1"/>
        <v>無</v>
      </c>
      <c r="U6" s="63">
        <f t="shared" si="1"/>
        <v>7388</v>
      </c>
      <c r="V6" s="63">
        <f t="shared" si="1"/>
        <v>241</v>
      </c>
      <c r="W6" s="63">
        <f t="shared" si="1"/>
        <v>200</v>
      </c>
      <c r="X6" s="62" t="str">
        <f t="shared" si="1"/>
        <v>代行制</v>
      </c>
      <c r="Y6" s="64">
        <f>IF(Y8="-",NA(),Y8)</f>
        <v>70</v>
      </c>
      <c r="Z6" s="64">
        <f t="shared" ref="Z6:AH6" si="2">IF(Z8="-",NA(),Z8)</f>
        <v>293.8</v>
      </c>
      <c r="AA6" s="64">
        <f t="shared" si="2"/>
        <v>202.5</v>
      </c>
      <c r="AB6" s="64">
        <f t="shared" si="2"/>
        <v>120.9</v>
      </c>
      <c r="AC6" s="64">
        <f t="shared" si="2"/>
        <v>162.1</v>
      </c>
      <c r="AD6" s="64">
        <f t="shared" si="2"/>
        <v>135.1</v>
      </c>
      <c r="AE6" s="64">
        <f t="shared" si="2"/>
        <v>172.3</v>
      </c>
      <c r="AF6" s="64">
        <f t="shared" si="2"/>
        <v>218.5</v>
      </c>
      <c r="AG6" s="64">
        <f t="shared" si="2"/>
        <v>151.19999999999999</v>
      </c>
      <c r="AH6" s="64">
        <f t="shared" si="2"/>
        <v>212.4</v>
      </c>
      <c r="AI6" s="61" t="str">
        <f>IF(AI8="-","",IF(AI8="-","【-】","【"&amp;SUBSTITUTE(TEXT(AI8,"#,##0.0"),"-","△")&amp;"】"))</f>
        <v>【319.1】</v>
      </c>
      <c r="AJ6" s="64">
        <f>IF(AJ8="-",NA(),AJ8)</f>
        <v>2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7.3</v>
      </c>
      <c r="AP6" s="64">
        <f t="shared" si="3"/>
        <v>5.7</v>
      </c>
      <c r="AQ6" s="64">
        <f t="shared" si="3"/>
        <v>4.7</v>
      </c>
      <c r="AR6" s="64">
        <f t="shared" si="3"/>
        <v>4</v>
      </c>
      <c r="AS6" s="64">
        <f t="shared" si="3"/>
        <v>2.4</v>
      </c>
      <c r="AT6" s="61" t="str">
        <f>IF(AT8="-","",IF(AT8="-","【-】","【"&amp;SUBSTITUTE(TEXT(AT8,"#,##0.0"),"-","△")&amp;"】"))</f>
        <v>【5.6】</v>
      </c>
      <c r="AU6" s="65">
        <f>IF(AU8="-",NA(),AU8)</f>
        <v>12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91</v>
      </c>
      <c r="BA6" s="65">
        <f t="shared" si="4"/>
        <v>48</v>
      </c>
      <c r="BB6" s="65">
        <f t="shared" si="4"/>
        <v>46</v>
      </c>
      <c r="BC6" s="65">
        <f t="shared" si="4"/>
        <v>39</v>
      </c>
      <c r="BD6" s="65">
        <f t="shared" si="4"/>
        <v>25</v>
      </c>
      <c r="BE6" s="63" t="str">
        <f>IF(BE8="-","",IF(BE8="-","【-】","【"&amp;SUBSTITUTE(TEXT(BE8,"#,##0"),"-","△")&amp;"】"))</f>
        <v>【37】</v>
      </c>
      <c r="BF6" s="64">
        <f>IF(BF8="-",NA(),BF8)</f>
        <v>67.5</v>
      </c>
      <c r="BG6" s="64">
        <f t="shared" ref="BG6:BO6" si="5">IF(BG8="-",NA(),BG8)</f>
        <v>65.900000000000006</v>
      </c>
      <c r="BH6" s="64">
        <f t="shared" si="5"/>
        <v>50.5</v>
      </c>
      <c r="BI6" s="64">
        <f t="shared" si="5"/>
        <v>17</v>
      </c>
      <c r="BJ6" s="64">
        <f t="shared" si="5"/>
        <v>37.799999999999997</v>
      </c>
      <c r="BK6" s="64">
        <f t="shared" si="5"/>
        <v>28.1</v>
      </c>
      <c r="BL6" s="64">
        <f t="shared" si="5"/>
        <v>33.6</v>
      </c>
      <c r="BM6" s="64">
        <f t="shared" si="5"/>
        <v>33.200000000000003</v>
      </c>
      <c r="BN6" s="64">
        <f t="shared" si="5"/>
        <v>29.6</v>
      </c>
      <c r="BO6" s="64">
        <f t="shared" si="5"/>
        <v>29.2</v>
      </c>
      <c r="BP6" s="61" t="str">
        <f>IF(BP8="-","",IF(BP8="-","【-】","【"&amp;SUBSTITUTE(TEXT(BP8,"#,##0.0"),"-","△")&amp;"】"))</f>
        <v>【26.4】</v>
      </c>
      <c r="BQ6" s="65">
        <f>IF(BQ8="-",NA(),BQ8)</f>
        <v>61255</v>
      </c>
      <c r="BR6" s="65">
        <f t="shared" ref="BR6:BZ6" si="6">IF(BR8="-",NA(),BR8)</f>
        <v>63263</v>
      </c>
      <c r="BS6" s="65">
        <f t="shared" si="6"/>
        <v>49031</v>
      </c>
      <c r="BT6" s="65">
        <f t="shared" si="6"/>
        <v>17455</v>
      </c>
      <c r="BU6" s="65">
        <f t="shared" si="6"/>
        <v>38671</v>
      </c>
      <c r="BV6" s="65">
        <f t="shared" si="6"/>
        <v>39173</v>
      </c>
      <c r="BW6" s="65">
        <f t="shared" si="6"/>
        <v>44860</v>
      </c>
      <c r="BX6" s="65">
        <f t="shared" si="6"/>
        <v>37496</v>
      </c>
      <c r="BY6" s="65">
        <f t="shared" si="6"/>
        <v>31888</v>
      </c>
      <c r="BZ6" s="65">
        <f t="shared" si="6"/>
        <v>13314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264245</v>
      </c>
      <c r="CN6" s="63">
        <f t="shared" si="7"/>
        <v>183669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328.3</v>
      </c>
      <c r="DF6" s="64">
        <f t="shared" si="8"/>
        <v>254</v>
      </c>
      <c r="DG6" s="64">
        <f t="shared" si="8"/>
        <v>280</v>
      </c>
      <c r="DH6" s="64">
        <f t="shared" si="8"/>
        <v>239.6</v>
      </c>
      <c r="DI6" s="64">
        <f t="shared" si="8"/>
        <v>224.1</v>
      </c>
      <c r="DJ6" s="61" t="str">
        <f>IF(DJ8="-","",IF(DJ8="-","【-】","【"&amp;SUBSTITUTE(TEXT(DJ8,"#,##0.0"),"-","△")&amp;"】"))</f>
        <v>【120.3】</v>
      </c>
      <c r="DK6" s="64">
        <f>IF(DK8="-",NA(),DK8)</f>
        <v>253.1</v>
      </c>
      <c r="DL6" s="64">
        <f t="shared" ref="DL6:DT6" si="9">IF(DL8="-",NA(),DL8)</f>
        <v>272.2</v>
      </c>
      <c r="DM6" s="64">
        <f t="shared" si="9"/>
        <v>278.39999999999998</v>
      </c>
      <c r="DN6" s="64">
        <f t="shared" si="9"/>
        <v>338.2</v>
      </c>
      <c r="DO6" s="64">
        <f t="shared" si="9"/>
        <v>280.89999999999998</v>
      </c>
      <c r="DP6" s="64">
        <f t="shared" si="9"/>
        <v>134.19999999999999</v>
      </c>
      <c r="DQ6" s="64">
        <f t="shared" si="9"/>
        <v>136.69999999999999</v>
      </c>
      <c r="DR6" s="64">
        <f t="shared" si="9"/>
        <v>138.9</v>
      </c>
      <c r="DS6" s="64">
        <f t="shared" si="9"/>
        <v>139.69999999999999</v>
      </c>
      <c r="DT6" s="64">
        <f t="shared" si="9"/>
        <v>139.30000000000001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115</v>
      </c>
      <c r="B7" s="60">
        <f t="shared" ref="B7:X7" si="10">B8</f>
        <v>2017</v>
      </c>
      <c r="C7" s="60">
        <f t="shared" si="10"/>
        <v>272108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大阪府　枚方市</v>
      </c>
      <c r="I7" s="60" t="str">
        <f t="shared" si="10"/>
        <v>岡東町自動車駐車場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立体式</v>
      </c>
      <c r="R7" s="63">
        <f t="shared" si="10"/>
        <v>24</v>
      </c>
      <c r="S7" s="62" t="str">
        <f t="shared" si="10"/>
        <v>駅</v>
      </c>
      <c r="T7" s="62" t="str">
        <f t="shared" si="10"/>
        <v>無</v>
      </c>
      <c r="U7" s="63">
        <f t="shared" si="10"/>
        <v>7388</v>
      </c>
      <c r="V7" s="63">
        <f t="shared" si="10"/>
        <v>241</v>
      </c>
      <c r="W7" s="63">
        <f t="shared" si="10"/>
        <v>200</v>
      </c>
      <c r="X7" s="62" t="str">
        <f t="shared" si="10"/>
        <v>代行制</v>
      </c>
      <c r="Y7" s="64">
        <f>Y8</f>
        <v>70</v>
      </c>
      <c r="Z7" s="64">
        <f t="shared" ref="Z7:AH7" si="11">Z8</f>
        <v>293.8</v>
      </c>
      <c r="AA7" s="64">
        <f t="shared" si="11"/>
        <v>202.5</v>
      </c>
      <c r="AB7" s="64">
        <f t="shared" si="11"/>
        <v>120.9</v>
      </c>
      <c r="AC7" s="64">
        <f t="shared" si="11"/>
        <v>162.1</v>
      </c>
      <c r="AD7" s="64">
        <f t="shared" si="11"/>
        <v>135.1</v>
      </c>
      <c r="AE7" s="64">
        <f t="shared" si="11"/>
        <v>172.3</v>
      </c>
      <c r="AF7" s="64">
        <f t="shared" si="11"/>
        <v>218.5</v>
      </c>
      <c r="AG7" s="64">
        <f t="shared" si="11"/>
        <v>151.19999999999999</v>
      </c>
      <c r="AH7" s="64">
        <f t="shared" si="11"/>
        <v>212.4</v>
      </c>
      <c r="AI7" s="61"/>
      <c r="AJ7" s="64">
        <f>AJ8</f>
        <v>2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7.3</v>
      </c>
      <c r="AP7" s="64">
        <f t="shared" si="12"/>
        <v>5.7</v>
      </c>
      <c r="AQ7" s="64">
        <f t="shared" si="12"/>
        <v>4.7</v>
      </c>
      <c r="AR7" s="64">
        <f t="shared" si="12"/>
        <v>4</v>
      </c>
      <c r="AS7" s="64">
        <f t="shared" si="12"/>
        <v>2.4</v>
      </c>
      <c r="AT7" s="61"/>
      <c r="AU7" s="65">
        <f>AU8</f>
        <v>12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91</v>
      </c>
      <c r="BA7" s="65">
        <f t="shared" si="13"/>
        <v>48</v>
      </c>
      <c r="BB7" s="65">
        <f t="shared" si="13"/>
        <v>46</v>
      </c>
      <c r="BC7" s="65">
        <f t="shared" si="13"/>
        <v>39</v>
      </c>
      <c r="BD7" s="65">
        <f t="shared" si="13"/>
        <v>25</v>
      </c>
      <c r="BE7" s="63"/>
      <c r="BF7" s="64">
        <f>BF8</f>
        <v>67.5</v>
      </c>
      <c r="BG7" s="64">
        <f t="shared" ref="BG7:BO7" si="14">BG8</f>
        <v>65.900000000000006</v>
      </c>
      <c r="BH7" s="64">
        <f t="shared" si="14"/>
        <v>50.5</v>
      </c>
      <c r="BI7" s="64">
        <f t="shared" si="14"/>
        <v>17</v>
      </c>
      <c r="BJ7" s="64">
        <f t="shared" si="14"/>
        <v>37.799999999999997</v>
      </c>
      <c r="BK7" s="64">
        <f t="shared" si="14"/>
        <v>28.1</v>
      </c>
      <c r="BL7" s="64">
        <f t="shared" si="14"/>
        <v>33.6</v>
      </c>
      <c r="BM7" s="64">
        <f t="shared" si="14"/>
        <v>33.200000000000003</v>
      </c>
      <c r="BN7" s="64">
        <f t="shared" si="14"/>
        <v>29.6</v>
      </c>
      <c r="BO7" s="64">
        <f t="shared" si="14"/>
        <v>29.2</v>
      </c>
      <c r="BP7" s="61"/>
      <c r="BQ7" s="65">
        <f>BQ8</f>
        <v>61255</v>
      </c>
      <c r="BR7" s="65">
        <f t="shared" ref="BR7:BZ7" si="15">BR8</f>
        <v>63263</v>
      </c>
      <c r="BS7" s="65">
        <f t="shared" si="15"/>
        <v>49031</v>
      </c>
      <c r="BT7" s="65">
        <f t="shared" si="15"/>
        <v>17455</v>
      </c>
      <c r="BU7" s="65">
        <f t="shared" si="15"/>
        <v>38671</v>
      </c>
      <c r="BV7" s="65">
        <f t="shared" si="15"/>
        <v>39173</v>
      </c>
      <c r="BW7" s="65">
        <f t="shared" si="15"/>
        <v>44860</v>
      </c>
      <c r="BX7" s="65">
        <f t="shared" si="15"/>
        <v>37496</v>
      </c>
      <c r="BY7" s="65">
        <f t="shared" si="15"/>
        <v>31888</v>
      </c>
      <c r="BZ7" s="65">
        <f t="shared" si="15"/>
        <v>13314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114</v>
      </c>
      <c r="CL7" s="61"/>
      <c r="CM7" s="63">
        <f>CM8</f>
        <v>264245</v>
      </c>
      <c r="CN7" s="63">
        <f>CN8</f>
        <v>183669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328.3</v>
      </c>
      <c r="DF7" s="64">
        <f t="shared" si="16"/>
        <v>254</v>
      </c>
      <c r="DG7" s="64">
        <f t="shared" si="16"/>
        <v>280</v>
      </c>
      <c r="DH7" s="64">
        <f t="shared" si="16"/>
        <v>239.6</v>
      </c>
      <c r="DI7" s="64">
        <f t="shared" si="16"/>
        <v>224.1</v>
      </c>
      <c r="DJ7" s="61"/>
      <c r="DK7" s="64">
        <f>DK8</f>
        <v>253.1</v>
      </c>
      <c r="DL7" s="64">
        <f t="shared" ref="DL7:DT7" si="17">DL8</f>
        <v>272.2</v>
      </c>
      <c r="DM7" s="64">
        <f t="shared" si="17"/>
        <v>278.39999999999998</v>
      </c>
      <c r="DN7" s="64">
        <f t="shared" si="17"/>
        <v>338.2</v>
      </c>
      <c r="DO7" s="64">
        <f t="shared" si="17"/>
        <v>280.89999999999998</v>
      </c>
      <c r="DP7" s="64">
        <f t="shared" si="17"/>
        <v>134.19999999999999</v>
      </c>
      <c r="DQ7" s="64">
        <f t="shared" si="17"/>
        <v>136.69999999999999</v>
      </c>
      <c r="DR7" s="64">
        <f t="shared" si="17"/>
        <v>138.9</v>
      </c>
      <c r="DS7" s="64">
        <f t="shared" si="17"/>
        <v>139.69999999999999</v>
      </c>
      <c r="DT7" s="64">
        <f t="shared" si="17"/>
        <v>139.30000000000001</v>
      </c>
      <c r="DU7" s="61"/>
    </row>
    <row r="8" spans="1:125" s="66" customFormat="1" x14ac:dyDescent="0.15">
      <c r="A8" s="49"/>
      <c r="B8" s="67">
        <v>2017</v>
      </c>
      <c r="C8" s="67">
        <v>272108</v>
      </c>
      <c r="D8" s="67">
        <v>47</v>
      </c>
      <c r="E8" s="67">
        <v>14</v>
      </c>
      <c r="F8" s="67">
        <v>0</v>
      </c>
      <c r="G8" s="67">
        <v>1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24</v>
      </c>
      <c r="S8" s="69" t="s">
        <v>127</v>
      </c>
      <c r="T8" s="69" t="s">
        <v>128</v>
      </c>
      <c r="U8" s="70">
        <v>7388</v>
      </c>
      <c r="V8" s="70">
        <v>241</v>
      </c>
      <c r="W8" s="70">
        <v>200</v>
      </c>
      <c r="X8" s="69" t="s">
        <v>129</v>
      </c>
      <c r="Y8" s="71">
        <v>70</v>
      </c>
      <c r="Z8" s="71">
        <v>293.8</v>
      </c>
      <c r="AA8" s="71">
        <v>202.5</v>
      </c>
      <c r="AB8" s="71">
        <v>120.9</v>
      </c>
      <c r="AC8" s="71">
        <v>162.1</v>
      </c>
      <c r="AD8" s="71">
        <v>135.1</v>
      </c>
      <c r="AE8" s="71">
        <v>172.3</v>
      </c>
      <c r="AF8" s="71">
        <v>218.5</v>
      </c>
      <c r="AG8" s="71">
        <v>151.19999999999999</v>
      </c>
      <c r="AH8" s="71">
        <v>212.4</v>
      </c>
      <c r="AI8" s="68">
        <v>319.10000000000002</v>
      </c>
      <c r="AJ8" s="71">
        <v>2</v>
      </c>
      <c r="AK8" s="71">
        <v>0</v>
      </c>
      <c r="AL8" s="71">
        <v>0</v>
      </c>
      <c r="AM8" s="71">
        <v>0</v>
      </c>
      <c r="AN8" s="71">
        <v>0</v>
      </c>
      <c r="AO8" s="71">
        <v>7.3</v>
      </c>
      <c r="AP8" s="71">
        <v>5.7</v>
      </c>
      <c r="AQ8" s="71">
        <v>4.7</v>
      </c>
      <c r="AR8" s="71">
        <v>4</v>
      </c>
      <c r="AS8" s="71">
        <v>2.4</v>
      </c>
      <c r="AT8" s="68">
        <v>5.6</v>
      </c>
      <c r="AU8" s="72">
        <v>12</v>
      </c>
      <c r="AV8" s="72">
        <v>0</v>
      </c>
      <c r="AW8" s="72">
        <v>0</v>
      </c>
      <c r="AX8" s="72">
        <v>0</v>
      </c>
      <c r="AY8" s="72">
        <v>0</v>
      </c>
      <c r="AZ8" s="72">
        <v>91</v>
      </c>
      <c r="BA8" s="72">
        <v>48</v>
      </c>
      <c r="BB8" s="72">
        <v>46</v>
      </c>
      <c r="BC8" s="72">
        <v>39</v>
      </c>
      <c r="BD8" s="72">
        <v>25</v>
      </c>
      <c r="BE8" s="72">
        <v>37</v>
      </c>
      <c r="BF8" s="71">
        <v>67.5</v>
      </c>
      <c r="BG8" s="71">
        <v>65.900000000000006</v>
      </c>
      <c r="BH8" s="71">
        <v>50.5</v>
      </c>
      <c r="BI8" s="71">
        <v>17</v>
      </c>
      <c r="BJ8" s="71">
        <v>37.799999999999997</v>
      </c>
      <c r="BK8" s="71">
        <v>28.1</v>
      </c>
      <c r="BL8" s="71">
        <v>33.6</v>
      </c>
      <c r="BM8" s="71">
        <v>33.200000000000003</v>
      </c>
      <c r="BN8" s="71">
        <v>29.6</v>
      </c>
      <c r="BO8" s="71">
        <v>29.2</v>
      </c>
      <c r="BP8" s="68">
        <v>26.4</v>
      </c>
      <c r="BQ8" s="72">
        <v>61255</v>
      </c>
      <c r="BR8" s="72">
        <v>63263</v>
      </c>
      <c r="BS8" s="72">
        <v>49031</v>
      </c>
      <c r="BT8" s="73">
        <v>17455</v>
      </c>
      <c r="BU8" s="73">
        <v>38671</v>
      </c>
      <c r="BV8" s="72">
        <v>39173</v>
      </c>
      <c r="BW8" s="72">
        <v>44860</v>
      </c>
      <c r="BX8" s="72">
        <v>37496</v>
      </c>
      <c r="BY8" s="72">
        <v>31888</v>
      </c>
      <c r="BZ8" s="72">
        <v>13314</v>
      </c>
      <c r="CA8" s="70">
        <v>15069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>
        <v>264245</v>
      </c>
      <c r="CN8" s="70">
        <v>183669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328.3</v>
      </c>
      <c r="DF8" s="71">
        <v>254</v>
      </c>
      <c r="DG8" s="71">
        <v>280</v>
      </c>
      <c r="DH8" s="71">
        <v>239.6</v>
      </c>
      <c r="DI8" s="71">
        <v>224.1</v>
      </c>
      <c r="DJ8" s="68">
        <v>120.3</v>
      </c>
      <c r="DK8" s="71">
        <v>253.1</v>
      </c>
      <c r="DL8" s="71">
        <v>272.2</v>
      </c>
      <c r="DM8" s="71">
        <v>278.39999999999998</v>
      </c>
      <c r="DN8" s="71">
        <v>338.2</v>
      </c>
      <c r="DO8" s="71">
        <v>280.89999999999998</v>
      </c>
      <c r="DP8" s="71">
        <v>134.19999999999999</v>
      </c>
      <c r="DQ8" s="71">
        <v>136.69999999999999</v>
      </c>
      <c r="DR8" s="71">
        <v>138.9</v>
      </c>
      <c r="DS8" s="71">
        <v>139.69999999999999</v>
      </c>
      <c r="DT8" s="71">
        <v>139.30000000000001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130</v>
      </c>
      <c r="C10" s="78" t="s">
        <v>131</v>
      </c>
      <c r="D10" s="78" t="s">
        <v>132</v>
      </c>
      <c r="E10" s="78" t="s">
        <v>133</v>
      </c>
      <c r="F10" s="78" t="s">
        <v>134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大阪府</cp:lastModifiedBy>
  <cp:lastPrinted>2019-02-07T03:07:52Z</cp:lastPrinted>
  <dcterms:created xsi:type="dcterms:W3CDTF">2018-12-07T10:33:01Z</dcterms:created>
  <dcterms:modified xsi:type="dcterms:W3CDTF">2019-02-28T09:27:55Z</dcterms:modified>
  <cp:category/>
</cp:coreProperties>
</file>