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4_【財政】\05 公営企業\★公営企業フォルダ(H20～）★\01_決算統計\H30年度（29決算）\04_経営比較分析表\03 経営比較分析表（H29決算）\04 団体回答\04豊中市〇\04 府→団体（課案の確認）\"/>
    </mc:Choice>
  </mc:AlternateContent>
  <workbookProtection workbookAlgorithmName="SHA-512" workbookHashValue="HeWM1riE4EfMOqugKkhSbIyu7a9KblzvT46mOymQAL9NYjSK2zRRBVgZjWx1hCbRmMuIxvUklFbcuCS1le6JTw==" workbookSaltValue="1ovuBRIMIiUSvuWelHPp1A==" workbookSpinCount="100000" lockStructure="1"/>
  <bookViews>
    <workbookView xWindow="0" yWindow="0" windowWidth="12855" windowHeight="1086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P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<sst xmlns="http://schemas.openxmlformats.org/spreadsheetml/2006/main" count="235" uniqueCount="123">
  <si>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</si>
  <si>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</si>
  <si>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</si>
  <si>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</si>
  <si>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</si>
  <si>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</si>
  <si>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</si>
  <si>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</si>
  <si>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</si>
  <si>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</si>
  <si>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</si>
  <si>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</si>
  <si>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</si>
  <si>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</si>
  <si>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</si>
  <si>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</si>
  <si>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</si>
  <si>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</si>
  <si>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</si>
  <si>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</si>
  <si>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</si>
  <si>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</si>
  <si>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</si>
  <si>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</si>
  <si>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</si>
  <si>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</si>
  <si>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</si>
  <si>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</si>
  <si>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</si>
  <si>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</si>
  <si>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</si>
  <si>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</si>
  <si>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</si>
  <si>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</si>
  <si>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</si>
  <si>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</si>
  <si>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</si>
  <si>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</si>
  <si>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</si>
  <si>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</si>
  <si>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</si>
  <si>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</si>
  <si>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</si>
  <si>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</si>
  <si>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</si>
  <si>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</si>
  <si>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</si>
  <si>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</si>
  <si>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</si>
  <si>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</si>
  <si>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</si>
  <si>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</si>
  <si>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</si>
  <si>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</si>
  <si>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</si>
  <si>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</si>
  <si>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</si>
  <si>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</si>
  <si>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</si>
  <si>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</si>
  <si>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</si>
  <si>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</si>
  <si>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</si>
  <si>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</si>
  <si>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</si>
  <si>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</si>
  <si>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</si>
  <si>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</si>
  <si>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</si>
  <si>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</si>
  <si>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</si>
  <si>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</si>
  <si>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</si>
  <si>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</si>
  <si>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</si>
  <si>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</si>
  <si>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</si>
  <si>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</si>
  <si>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</si>
  <si>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</si>
  <si>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</si>
  <si>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</si>
  <si>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</si>
  <si>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</si>
  <si>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</si>
  <si>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</si>
  <si>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</si>
  <si>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</si>
  <si>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</si>
  <si>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</si>
  <si>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</si>
  <si>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</si>
  <si>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</si>
  <si>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</si>
  <si>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</si>
  <si>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</si>
  <si>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</si>
  <si>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</si>
  <si>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</si>
  <si>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</si>
  <si>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</si>
  <si>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</si>
  <si>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</si>
  <si>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</si>
  <si>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</si>
  <si>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</si>
  <si>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</si>
  <si>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</si>
  <si>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</si>
  <si>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</si>
  <si>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</si>
  <si>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公共下水道</t>
  </si>
  <si>
    <t>Aa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</si>
  <si>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</si>
  <si>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</si>
  <si>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</si>
  <si>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</si>
  <si>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</si>
  <si>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</si>
  <si>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</si>
  <si>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これらの指標からは、今後も増加する老朽化管渠について課題があると示唆されました。
　指標を活用することで、経年による比較や、類似団体との比較が可能となりますが、明確な水準が無いものもあるため、平成29年度に、本市として経営戦略の要素を盛り込んだ「第2次とよなか水未来構想（計画期間：2018年度～2027年度）」を策定し、計画期間内において、経費回収率100％以上を目標水準として設定しています。
　管路の老朽化への対策については、ストックマネジメントガイドラインに準拠し、状態監視保全を主とした管理方法を採用しており、毎年度12,000ｍ程度を改善することで対応可能と見込んでいます。</t>
    <rPh sb="97" eb="99">
      <t>ヘイセイ</t>
    </rPh>
    <rPh sb="101" eb="103">
      <t>ネンド</t>
    </rPh>
    <rPh sb="172" eb="174">
      <t>ケイヒ</t>
    </rPh>
    <rPh sb="204" eb="207">
      <t>ロウキュウカ</t>
    </rPh>
    <rPh sb="209" eb="211">
      <t>タイサク</t>
    </rPh>
    <rPh sb="234" eb="236">
      <t>ジュンキョ</t>
    </rPh>
    <rPh sb="238" eb="240">
      <t>ジョウタイ</t>
    </rPh>
    <rPh sb="240" eb="242">
      <t>カンシ</t>
    </rPh>
    <rPh sb="242" eb="244">
      <t>ホゼン</t>
    </rPh>
    <rPh sb="245" eb="246">
      <t>シュ</t>
    </rPh>
    <rPh sb="249" eb="251">
      <t>カンリ</t>
    </rPh>
    <rPh sb="251" eb="253">
      <t>ホウホウ</t>
    </rPh>
    <rPh sb="254" eb="256">
      <t>サイヨウ</t>
    </rPh>
    <rPh sb="261" eb="264">
      <t>マイネンド</t>
    </rPh>
    <rPh sb="271" eb="273">
      <t>テイド</t>
    </rPh>
    <rPh sb="274" eb="276">
      <t>カイゼン</t>
    </rPh>
    <phoneticPr fontId="4"/>
  </si>
  <si>
    <t>　経常収支比率が100％を超えていることや、累積欠損金が発生していないことから、健全な経営状態といえますが、節水型社会への移行に伴って下水道使用料収入は減少傾向にあり、厳しい経営状況が続いています。
　流動比率は増加傾向にあり、支払返済能力は年々向上しています。なお、平成26年度は、新会計制度へ移行したことにより減少しています。
　企業債残高対事業規模比率は、一定の企業債を抱えている一方で、営業収益を堅調に確保できていることから、類似団体平均値や全国平均と比べて低い値となっています。
　経費回収率は、100％を維持しており、現時点では適切な料金水準にあると考えています。
　施設利用率は、類似団体平均値や全国平均と比べて高い値となっています。なお、平成28年度以前は、流域下水道（原田処理場）の処理水量が含まれているため、高い値となっています。
　水洗化率は、これまで施設整備を進めてきたことでほぼ100％に達しており、全国的にみても高い水準にあります。</t>
    <rPh sb="221" eb="224">
      <t>ヘイキンチ</t>
    </rPh>
    <rPh sb="297" eb="299">
      <t>ルイジ</t>
    </rPh>
    <rPh sb="299" eb="301">
      <t>ダンタイ</t>
    </rPh>
    <rPh sb="301" eb="304">
      <t>ヘイキンチ</t>
    </rPh>
    <rPh sb="305" eb="307">
      <t>ゼンコク</t>
    </rPh>
    <rPh sb="307" eb="309">
      <t>ヘイキン</t>
    </rPh>
    <rPh sb="310" eb="311">
      <t>クラ</t>
    </rPh>
    <rPh sb="313" eb="314">
      <t>タカ</t>
    </rPh>
    <rPh sb="315" eb="316">
      <t>アタイ</t>
    </rPh>
    <rPh sb="327" eb="329">
      <t>ヘイセイ</t>
    </rPh>
    <rPh sb="331" eb="333">
      <t>ネンド</t>
    </rPh>
    <rPh sb="333" eb="335">
      <t>イゼン</t>
    </rPh>
    <phoneticPr fontId="4"/>
  </si>
  <si>
    <t>　有形固定資産減価償却率は、増加傾向にありますが、老朽化した施設や設備を適切に維持管理しながら、下水道の機能を確保しています。
　管渠老朽化率は、年々増加していますが、｢長寿命化計画｣に基づき計画的に改築更新しており、管路の健全性は一定確保できると考えています。
　管渠改善率は、類似団体平均値や全国平均と比べて高い値となっていますが、今後は管渠老朽化率の上昇が見込まれることから、計画的に改善していく必要があります。</t>
    <rPh sb="25" eb="28">
      <t>ロウキュウカ</t>
    </rPh>
    <rPh sb="30" eb="32">
      <t>シセツ</t>
    </rPh>
    <rPh sb="33" eb="35">
      <t>セツビ</t>
    </rPh>
    <rPh sb="36" eb="38">
      <t>テキセツ</t>
    </rPh>
    <rPh sb="39" eb="41">
      <t>イジ</t>
    </rPh>
    <rPh sb="41" eb="43">
      <t>カンリ</t>
    </rPh>
    <rPh sb="48" eb="51">
      <t>ゲスイドウ</t>
    </rPh>
    <rPh sb="52" eb="54">
      <t>キノウ</t>
    </rPh>
    <rPh sb="55" eb="57">
      <t>カクホ</t>
    </rPh>
    <rPh sb="144" eb="147">
      <t>ヘイキンチ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</si>
</sst>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0.41</c:v>
                </c:pt>
                <c:pt idx="2">
                  <c:v>0.42</c:v>
                </c:pt>
                <c:pt idx="3">
                  <c:v>0.85</c:v>
                </c:pt>
                <c:pt idx="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C-451A-A933-99DB448D3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54008"/>
        <c:axId val="37675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0.22</c:v>
                </c:pt>
                <c:pt idx="2">
                  <c:v>0.13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51A-A933-99DB448D3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54008"/>
        <c:axId val="376756752"/>
      </c:lineChart>
      <c:dateAx>
        <c:axId val="37675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756752"/>
        <c:crosses val="autoZero"/>
        <c:auto val="1"/>
        <c:lblOffset val="100"/>
        <c:baseTimeUnit val="years"/>
      </c:dateAx>
      <c:valAx>
        <c:axId val="37675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54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181.68</c:v>
                </c:pt>
                <c:pt idx="1">
                  <c:v>196.41</c:v>
                </c:pt>
                <c:pt idx="2">
                  <c:v>217.69</c:v>
                </c:pt>
                <c:pt idx="3">
                  <c:v>211.66</c:v>
                </c:pt>
                <c:pt idx="4">
                  <c:v>71.47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7-4494-9A9E-6B0C1E85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17080"/>
        <c:axId val="3770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67.61</c:v>
                </c:pt>
                <c:pt idx="1">
                  <c:v>64.81</c:v>
                </c:pt>
                <c:pt idx="2">
                  <c:v>64.81</c:v>
                </c:pt>
                <c:pt idx="3">
                  <c:v>64.66</c:v>
                </c:pt>
                <c:pt idx="4">
                  <c:v>64.650000000000006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7-4494-9A9E-6B0C1E85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17080"/>
        <c:axId val="377017472"/>
      </c:lineChart>
      <c:dateAx>
        <c:axId val="377017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17472"/>
        <c:crosses val="autoZero"/>
        <c:auto val="1"/>
        <c:lblOffset val="100"/>
        <c:baseTimeUnit val="years"/>
      </c:dateAx>
      <c:valAx>
        <c:axId val="3770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17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99.79</c:v>
                </c:pt>
                <c:pt idx="1">
                  <c:v>99.8</c:v>
                </c:pt>
                <c:pt idx="2">
                  <c:v>99.82</c:v>
                </c:pt>
                <c:pt idx="3">
                  <c:v>99.84</c:v>
                </c:pt>
                <c:pt idx="4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E-4192-833E-0421E19D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81664"/>
        <c:axId val="37768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96.64</c:v>
                </c:pt>
                <c:pt idx="1">
                  <c:v>96.76</c:v>
                </c:pt>
                <c:pt idx="2">
                  <c:v>96.89</c:v>
                </c:pt>
                <c:pt idx="3">
                  <c:v>97.08</c:v>
                </c:pt>
                <c:pt idx="4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E-4192-833E-0421E19D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81664"/>
        <c:axId val="377680488"/>
      </c:lineChart>
      <c:dateAx>
        <c:axId val="3776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680488"/>
        <c:crosses val="autoZero"/>
        <c:auto val="1"/>
        <c:lblOffset val="100"/>
        <c:baseTimeUnit val="years"/>
      </c:dateAx>
      <c:valAx>
        <c:axId val="37768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68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102.43</c:v>
                </c:pt>
                <c:pt idx="1">
                  <c:v>107.93</c:v>
                </c:pt>
                <c:pt idx="2">
                  <c:v>110.06</c:v>
                </c:pt>
                <c:pt idx="3">
                  <c:v>108.43</c:v>
                </c:pt>
                <c:pt idx="4">
                  <c:v>108.09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3-45FC-A857-883F1B07E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54400"/>
        <c:axId val="37675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108.14</c:v>
                </c:pt>
                <c:pt idx="1">
                  <c:v>108.72</c:v>
                </c:pt>
                <c:pt idx="2">
                  <c:v>110.25</c:v>
                </c:pt>
                <c:pt idx="3">
                  <c:v>109.82</c:v>
                </c:pt>
                <c:pt idx="4">
                  <c:v>111.25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3-45FC-A857-883F1B07E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54400"/>
        <c:axId val="376752832"/>
      </c:lineChart>
      <c:dateAx>
        <c:axId val="37675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752832"/>
        <c:crosses val="autoZero"/>
        <c:auto val="1"/>
        <c:lblOffset val="100"/>
        <c:baseTimeUnit val="years"/>
      </c:dateAx>
      <c:valAx>
        <c:axId val="37675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5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13.78</c:v>
                </c:pt>
                <c:pt idx="1">
                  <c:v>22.74</c:v>
                </c:pt>
                <c:pt idx="2">
                  <c:v>25.74</c:v>
                </c:pt>
                <c:pt idx="3">
                  <c:v>28.42</c:v>
                </c:pt>
                <c:pt idx="4">
                  <c:v>30.99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2-4228-B082-F33688086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56360"/>
        <c:axId val="37675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14.06</c:v>
                </c:pt>
                <c:pt idx="1">
                  <c:v>23.27</c:v>
                </c:pt>
                <c:pt idx="2">
                  <c:v>25.8</c:v>
                </c:pt>
                <c:pt idx="3">
                  <c:v>25.28</c:v>
                </c:pt>
                <c:pt idx="4">
                  <c:v>28.35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2-4228-B082-F33688086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56360"/>
        <c:axId val="376755184"/>
      </c:lineChart>
      <c:dateAx>
        <c:axId val="37675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755184"/>
        <c:crosses val="autoZero"/>
        <c:auto val="1"/>
        <c:lblOffset val="100"/>
        <c:baseTimeUnit val="years"/>
      </c:dateAx>
      <c:valAx>
        <c:axId val="37675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5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1.33</c:v>
                </c:pt>
                <c:pt idx="1">
                  <c:v>2.36</c:v>
                </c:pt>
                <c:pt idx="2">
                  <c:v>4.3</c:v>
                </c:pt>
                <c:pt idx="3">
                  <c:v>7.66</c:v>
                </c:pt>
                <c:pt idx="4">
                  <c:v>11.41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B74-8FAE-D13EA51ED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50088"/>
        <c:axId val="37674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2.34</c:v>
                </c:pt>
                <c:pt idx="1">
                  <c:v>2.75</c:v>
                </c:pt>
                <c:pt idx="2">
                  <c:v>3.39</c:v>
                </c:pt>
                <c:pt idx="3">
                  <c:v>4.08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8-4B74-8FAE-D13EA51ED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50088"/>
        <c:axId val="376749696"/>
      </c:lineChart>
      <c:dateAx>
        <c:axId val="37675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749696"/>
        <c:crosses val="autoZero"/>
        <c:auto val="1"/>
        <c:lblOffset val="100"/>
        <c:baseTimeUnit val="years"/>
      </c:dateAx>
      <c:valAx>
        <c:axId val="37674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5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4-4445-A9AB-F6820D091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51264"/>
        <c:axId val="37675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0.6</c:v>
                </c:pt>
                <c:pt idx="3" formatCode="#,##0.00;&quot;△&quot;#,##0.00;&quot;-&quot;">
                  <c:v>0.45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4-4445-A9AB-F6820D091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51264"/>
        <c:axId val="376753224"/>
      </c:lineChart>
      <c:dateAx>
        <c:axId val="37675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753224"/>
        <c:crosses val="autoZero"/>
        <c:auto val="1"/>
        <c:lblOffset val="100"/>
        <c:baseTimeUnit val="years"/>
      </c:dateAx>
      <c:valAx>
        <c:axId val="37675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5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161.02000000000001</c:v>
                </c:pt>
                <c:pt idx="1">
                  <c:v>103.96</c:v>
                </c:pt>
                <c:pt idx="2">
                  <c:v>112.08</c:v>
                </c:pt>
                <c:pt idx="3">
                  <c:v>121.22</c:v>
                </c:pt>
                <c:pt idx="4">
                  <c:v>124.18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D-4B51-B2B1-C98EBDE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18648"/>
        <c:axId val="37702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129.52000000000001</c:v>
                </c:pt>
                <c:pt idx="1">
                  <c:v>61</c:v>
                </c:pt>
                <c:pt idx="2">
                  <c:v>65.17</c:v>
                </c:pt>
                <c:pt idx="3">
                  <c:v>67.7</c:v>
                </c:pt>
                <c:pt idx="4">
                  <c:v>75.02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D-4B51-B2B1-C98EBDE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18648"/>
        <c:axId val="377021784"/>
      </c:lineChart>
      <c:dateAx>
        <c:axId val="377018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21784"/>
        <c:crosses val="autoZero"/>
        <c:auto val="1"/>
        <c:lblOffset val="100"/>
        <c:baseTimeUnit val="years"/>
      </c:dateAx>
      <c:valAx>
        <c:axId val="37702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18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310.56</c:v>
                </c:pt>
                <c:pt idx="1">
                  <c:v>311.52999999999997</c:v>
                </c:pt>
                <c:pt idx="2">
                  <c:v>272.8</c:v>
                </c:pt>
                <c:pt idx="3">
                  <c:v>291.29000000000002</c:v>
                </c:pt>
                <c:pt idx="4">
                  <c:v>277.87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5-41F4-82E3-17346D08F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19432"/>
        <c:axId val="37701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685.64</c:v>
                </c:pt>
                <c:pt idx="1">
                  <c:v>665.11</c:v>
                </c:pt>
                <c:pt idx="2">
                  <c:v>642.57000000000005</c:v>
                </c:pt>
                <c:pt idx="3">
                  <c:v>599.92999999999995</c:v>
                </c:pt>
                <c:pt idx="4">
                  <c:v>573.73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5-41F4-82E3-17346D08F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19432"/>
        <c:axId val="377019824"/>
      </c:lineChart>
      <c:dateAx>
        <c:axId val="377019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19824"/>
        <c:crosses val="autoZero"/>
        <c:auto val="1"/>
        <c:lblOffset val="100"/>
        <c:baseTimeUnit val="years"/>
      </c:dateAx>
      <c:valAx>
        <c:axId val="37701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19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108.45</c:v>
                </c:pt>
                <c:pt idx="1">
                  <c:v>102.73</c:v>
                </c:pt>
                <c:pt idx="2">
                  <c:v>103.44</c:v>
                </c:pt>
                <c:pt idx="3">
                  <c:v>102.71</c:v>
                </c:pt>
                <c:pt idx="4">
                  <c:v>102.58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7-4DF7-A7F4-9B52F0B16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22176"/>
        <c:axId val="37702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88.39</c:v>
                </c:pt>
                <c:pt idx="1">
                  <c:v>85.64</c:v>
                </c:pt>
                <c:pt idx="2">
                  <c:v>94.3</c:v>
                </c:pt>
                <c:pt idx="3">
                  <c:v>95.76</c:v>
                </c:pt>
                <c:pt idx="4">
                  <c:v>100.74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7-4DF7-A7F4-9B52F0B16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22176"/>
        <c:axId val="377022568"/>
      </c:lineChart>
      <c:dateAx>
        <c:axId val="3770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22568"/>
        <c:crosses val="autoZero"/>
        <c:auto val="1"/>
        <c:lblOffset val="100"/>
        <c:baseTimeUnit val="years"/>
      </c:dateAx>
      <c:valAx>
        <c:axId val="37702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79.09</c:v>
                </c:pt>
                <c:pt idx="1">
                  <c:v>84</c:v>
                </c:pt>
                <c:pt idx="2">
                  <c:v>82.75</c:v>
                </c:pt>
                <c:pt idx="3">
                  <c:v>83.05</c:v>
                </c:pt>
                <c:pt idx="4">
                  <c:v>82.75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3-4F57-A611-5F04382A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23352"/>
        <c:axId val="3770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128.96</c:v>
                </c:pt>
                <c:pt idx="1">
                  <c:v>133</c:v>
                </c:pt>
                <c:pt idx="2">
                  <c:v>120.18</c:v>
                </c:pt>
                <c:pt idx="3">
                  <c:v>119</c:v>
                </c:pt>
                <c:pt idx="4">
                  <c:v>112.75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3-4F57-A611-5F04382A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23352"/>
        <c:axId val="377023744"/>
      </c:lineChart>
      <c:dateAx>
        <c:axId val="37702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23744"/>
        <c:crosses val="autoZero"/>
        <c:auto val="1"/>
        <c:lblOffset val="100"/>
        <c:baseTimeUnit val="years"/>
      </c:dateAx>
      <c:valAx>
        <c:axId val="3770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2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大阪府　豊中市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Aa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405974</v>
      </c>
      <c r="AM8" s="50"/>
      <c r="AN8" s="50"/>
      <c r="AO8" s="50"/>
      <c r="AP8" s="50"/>
      <c r="AQ8" s="50"/>
      <c r="AR8" s="50"/>
      <c r="AS8" s="50"/>
      <c r="AT8" s="45">
        <f>データ!T6</f>
        <v>36.39</v>
      </c>
      <c r="AU8" s="45"/>
      <c r="AV8" s="45"/>
      <c r="AW8" s="45"/>
      <c r="AX8" s="45"/>
      <c r="AY8" s="45"/>
      <c r="AZ8" s="45"/>
      <c r="BA8" s="45"/>
      <c r="BB8" s="45">
        <f>データ!U6</f>
        <v>11156.2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70.19</v>
      </c>
      <c r="J10" s="45"/>
      <c r="K10" s="45"/>
      <c r="L10" s="45"/>
      <c r="M10" s="45"/>
      <c r="N10" s="45"/>
      <c r="O10" s="45"/>
      <c r="P10" s="45">
        <f>データ!P6</f>
        <v>99.99</v>
      </c>
      <c r="Q10" s="45"/>
      <c r="R10" s="45"/>
      <c r="S10" s="45"/>
      <c r="T10" s="45"/>
      <c r="U10" s="45"/>
      <c r="V10" s="45"/>
      <c r="W10" s="45">
        <f>データ!Q6</f>
        <v>69.069999999999993</v>
      </c>
      <c r="X10" s="45"/>
      <c r="Y10" s="45"/>
      <c r="Z10" s="45"/>
      <c r="AA10" s="45"/>
      <c r="AB10" s="45"/>
      <c r="AC10" s="45"/>
      <c r="AD10" s="50">
        <f>データ!R6</f>
        <v>1395</v>
      </c>
      <c r="AE10" s="50"/>
      <c r="AF10" s="50"/>
      <c r="AG10" s="50"/>
      <c r="AH10" s="50"/>
      <c r="AI10" s="50"/>
      <c r="AJ10" s="50"/>
      <c r="AK10" s="2"/>
      <c r="AL10" s="50">
        <f>データ!V6</f>
        <v>405432</v>
      </c>
      <c r="AM10" s="50"/>
      <c r="AN10" s="50"/>
      <c r="AO10" s="50"/>
      <c r="AP10" s="50"/>
      <c r="AQ10" s="50"/>
      <c r="AR10" s="50"/>
      <c r="AS10" s="50"/>
      <c r="AT10" s="45">
        <f>データ!W6</f>
        <v>33.56</v>
      </c>
      <c r="AU10" s="45"/>
      <c r="AV10" s="45"/>
      <c r="AW10" s="45"/>
      <c r="AX10" s="45"/>
      <c r="AY10" s="45"/>
      <c r="AZ10" s="45"/>
      <c r="BA10" s="45"/>
      <c r="BB10" s="45">
        <f>データ!X6</f>
        <v>12080.81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6" t="s">
        <v>31</v>
      </c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9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90" t="s">
        <v>122</v>
      </c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90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90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90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90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90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90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90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90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2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90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2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90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2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90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2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90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2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90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2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90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90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93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6" t="s">
        <v>37</v>
      </c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9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doFpFYV+7K1N5WOWiELFVVyDKbdOvLpCH7RzNHY4u8WV4GJvCIxysJlwwso5saVySar4z4lHC7xz+35MI98y2A==" saltValue="en9aNOeaw2pngj0TSY4Ba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83" t="s">
        <v>64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Aa</v>
      </c>
      <c r="M6" s="33" t="str">
        <f t="shared" si="3"/>
        <v>自治体職員</v>
      </c>
      <c r="N6" s="34" t="str">
        <f t="shared" si="3"/>
        <v>-</v>
      </c>
      <c r="O6" s="34">
        <f t="shared" si="3"/>
        <v>70.19</v>
      </c>
      <c r="P6" s="34">
        <f t="shared" si="3"/>
        <v>99.99</v>
      </c>
      <c r="Q6" s="34">
        <f t="shared" si="3"/>
        <v>69.069999999999993</v>
      </c>
      <c r="R6" s="34">
        <f t="shared" si="3"/>
        <v>1395</v>
      </c>
      <c r="S6" s="34">
        <f t="shared" si="3"/>
        <v>405974</v>
      </c>
      <c r="T6" s="34">
        <f t="shared" si="3"/>
        <v>36.39</v>
      </c>
      <c r="U6" s="34">
        <f t="shared" si="3"/>
        <v>11156.2</v>
      </c>
      <c r="V6" s="34">
        <f t="shared" si="3"/>
        <v>405432</v>
      </c>
      <c r="W6" s="34">
        <f t="shared" si="3"/>
        <v>33.56</v>
      </c>
      <c r="X6" s="34">
        <f t="shared" si="3"/>
        <v>12080.81</v>
      </c>
      <c r="Y6" s="35">
        <f>IF(Y7="",NA(),Y7)</f>
        <v>102.43</v>
      </c>
      <c r="Z6" s="35">
        <f t="shared" ref="Z6:AH6" si="4">IF(Z7="",NA(),Z7)</f>
        <v>107.93</v>
      </c>
      <c r="AA6" s="35">
        <f t="shared" si="4"/>
        <v>110.06</v>
      </c>
      <c r="AB6" s="35">
        <f t="shared" si="4"/>
        <v>108.43</v>
      </c>
      <c r="AC6" s="35">
        <f t="shared" si="4"/>
        <v>108.09</v>
      </c>
      <c r="AD6" s="35">
        <f t="shared" si="4"/>
        <v>108.14</v>
      </c>
      <c r="AE6" s="35">
        <f t="shared" si="4"/>
        <v>108.72</v>
      </c>
      <c r="AF6" s="35">
        <f t="shared" si="4"/>
        <v>110.25</v>
      </c>
      <c r="AG6" s="35">
        <f t="shared" si="4"/>
        <v>109.82</v>
      </c>
      <c r="AH6" s="35">
        <f t="shared" si="4"/>
        <v>111.25</v>
      </c>
      <c r="AI6" s="34" t="str">
        <f>IF(AI7="","",IF(AI7="-","【-】","【"&amp;SUBSTITUTE(TEXT(AI7,"#,##0.00"),"-","△")&amp;"】"))</f>
        <v>【108.80】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5">
        <f t="shared" si="5"/>
        <v>0.6</v>
      </c>
      <c r="AR6" s="35">
        <f t="shared" si="5"/>
        <v>0.45</v>
      </c>
      <c r="AS6" s="34">
        <f t="shared" si="5"/>
        <v>0</v>
      </c>
      <c r="AT6" s="34" t="str">
        <f>IF(AT7="","",IF(AT7="-","【-】","【"&amp;SUBSTITUTE(TEXT(AT7,"#,##0.00"),"-","△")&amp;"】"))</f>
        <v>【4.27】</v>
      </c>
      <c r="AU6" s="35">
        <f>IF(AU7="",NA(),AU7)</f>
        <v>161.02000000000001</v>
      </c>
      <c r="AV6" s="35">
        <f t="shared" ref="AV6:BD6" si="6">IF(AV7="",NA(),AV7)</f>
        <v>103.96</v>
      </c>
      <c r="AW6" s="35">
        <f t="shared" si="6"/>
        <v>112.08</v>
      </c>
      <c r="AX6" s="35">
        <f t="shared" si="6"/>
        <v>121.22</v>
      </c>
      <c r="AY6" s="35">
        <f t="shared" si="6"/>
        <v>124.18</v>
      </c>
      <c r="AZ6" s="35">
        <f t="shared" si="6"/>
        <v>129.52000000000001</v>
      </c>
      <c r="BA6" s="35">
        <f t="shared" si="6"/>
        <v>61</v>
      </c>
      <c r="BB6" s="35">
        <f t="shared" si="6"/>
        <v>65.17</v>
      </c>
      <c r="BC6" s="35">
        <f t="shared" si="6"/>
        <v>67.7</v>
      </c>
      <c r="BD6" s="35">
        <f t="shared" si="6"/>
        <v>75.02</v>
      </c>
      <c r="BE6" s="34" t="str">
        <f>IF(BE7="","",IF(BE7="-","【-】","【"&amp;SUBSTITUTE(TEXT(BE7,"#,##0.00"),"-","△")&amp;"】"))</f>
        <v>【66.41】</v>
      </c>
      <c r="BF6" s="35">
        <f>IF(BF7="",NA(),BF7)</f>
        <v>310.56</v>
      </c>
      <c r="BG6" s="35">
        <f t="shared" ref="BG6:BO6" si="7">IF(BG7="",NA(),BG7)</f>
        <v>311.52999999999997</v>
      </c>
      <c r="BH6" s="35">
        <f t="shared" si="7"/>
        <v>272.8</v>
      </c>
      <c r="BI6" s="35">
        <f t="shared" si="7"/>
        <v>291.29000000000002</v>
      </c>
      <c r="BJ6" s="35">
        <f t="shared" si="7"/>
        <v>277.87</v>
      </c>
      <c r="BK6" s="35">
        <f t="shared" si="7"/>
        <v>685.64</v>
      </c>
      <c r="BL6" s="35">
        <f t="shared" si="7"/>
        <v>665.11</v>
      </c>
      <c r="BM6" s="35">
        <f t="shared" si="7"/>
        <v>642.57000000000005</v>
      </c>
      <c r="BN6" s="35">
        <f t="shared" si="7"/>
        <v>599.92999999999995</v>
      </c>
      <c r="BO6" s="35">
        <f t="shared" si="7"/>
        <v>573.73</v>
      </c>
      <c r="BP6" s="34" t="str">
        <f>IF(BP7="","",IF(BP7="-","【-】","【"&amp;SUBSTITUTE(TEXT(BP7,"#,##0.00"),"-","△")&amp;"】"))</f>
        <v>【707.33】</v>
      </c>
      <c r="BQ6" s="35">
        <f>IF(BQ7="",NA(),BQ7)</f>
        <v>108.45</v>
      </c>
      <c r="BR6" s="35">
        <f t="shared" ref="BR6:BZ6" si="8">IF(BR7="",NA(),BR7)</f>
        <v>102.73</v>
      </c>
      <c r="BS6" s="35">
        <f t="shared" si="8"/>
        <v>103.44</v>
      </c>
      <c r="BT6" s="35">
        <f t="shared" si="8"/>
        <v>102.71</v>
      </c>
      <c r="BU6" s="35">
        <f t="shared" si="8"/>
        <v>102.58</v>
      </c>
      <c r="BV6" s="35">
        <f t="shared" si="8"/>
        <v>88.39</v>
      </c>
      <c r="BW6" s="35">
        <f t="shared" si="8"/>
        <v>85.64</v>
      </c>
      <c r="BX6" s="35">
        <f t="shared" si="8"/>
        <v>94.3</v>
      </c>
      <c r="BY6" s="35">
        <f t="shared" si="8"/>
        <v>95.76</v>
      </c>
      <c r="BZ6" s="35">
        <f t="shared" si="8"/>
        <v>100.74</v>
      </c>
      <c r="CA6" s="34" t="str">
        <f>IF(CA7="","",IF(CA7="-","【-】","【"&amp;SUBSTITUTE(TEXT(CA7,"#,##0.00"),"-","△")&amp;"】"))</f>
        <v>【101.26】</v>
      </c>
      <c r="CB6" s="35">
        <f>IF(CB7="",NA(),CB7)</f>
        <v>79.09</v>
      </c>
      <c r="CC6" s="35">
        <f t="shared" ref="CC6:CK6" si="9">IF(CC7="",NA(),CC7)</f>
        <v>84</v>
      </c>
      <c r="CD6" s="35">
        <f t="shared" si="9"/>
        <v>82.75</v>
      </c>
      <c r="CE6" s="35">
        <f t="shared" si="9"/>
        <v>83.05</v>
      </c>
      <c r="CF6" s="35">
        <f t="shared" si="9"/>
        <v>82.75</v>
      </c>
      <c r="CG6" s="35">
        <f t="shared" si="9"/>
        <v>128.96</v>
      </c>
      <c r="CH6" s="35">
        <f t="shared" si="9"/>
        <v>133</v>
      </c>
      <c r="CI6" s="35">
        <f t="shared" si="9"/>
        <v>120.18</v>
      </c>
      <c r="CJ6" s="35">
        <f t="shared" si="9"/>
        <v>119</v>
      </c>
      <c r="CK6" s="35">
        <f t="shared" si="9"/>
        <v>112.75</v>
      </c>
      <c r="CL6" s="34" t="str">
        <f>IF(CL7="","",IF(CL7="-","【-】","【"&amp;SUBSTITUTE(TEXT(CL7,"#,##0.00"),"-","△")&amp;"】"))</f>
        <v>【136.39】</v>
      </c>
      <c r="CM6" s="35">
        <f>IF(CM7="",NA(),CM7)</f>
        <v>181.68</v>
      </c>
      <c r="CN6" s="35">
        <f t="shared" ref="CN6:CV6" si="10">IF(CN7="",NA(),CN7)</f>
        <v>196.41</v>
      </c>
      <c r="CO6" s="35">
        <f t="shared" si="10"/>
        <v>217.69</v>
      </c>
      <c r="CP6" s="35">
        <f t="shared" si="10"/>
        <v>211.66</v>
      </c>
      <c r="CQ6" s="35">
        <f t="shared" si="10"/>
        <v>71.47</v>
      </c>
      <c r="CR6" s="35">
        <f t="shared" si="10"/>
        <v>67.61</v>
      </c>
      <c r="CS6" s="35">
        <f t="shared" si="10"/>
        <v>64.81</v>
      </c>
      <c r="CT6" s="35">
        <f t="shared" si="10"/>
        <v>64.81</v>
      </c>
      <c r="CU6" s="35">
        <f t="shared" si="10"/>
        <v>64.66</v>
      </c>
      <c r="CV6" s="35">
        <f t="shared" si="10"/>
        <v>64.650000000000006</v>
      </c>
      <c r="CW6" s="34" t="str">
        <f>IF(CW7="","",IF(CW7="-","【-】","【"&amp;SUBSTITUTE(TEXT(CW7,"#,##0.00"),"-","△")&amp;"】"))</f>
        <v>【60.13】</v>
      </c>
      <c r="CX6" s="35">
        <f>IF(CX7="",NA(),CX7)</f>
        <v>99.79</v>
      </c>
      <c r="CY6" s="35">
        <f t="shared" ref="CY6:DG6" si="11">IF(CY7="",NA(),CY7)</f>
        <v>99.8</v>
      </c>
      <c r="CZ6" s="35">
        <f t="shared" si="11"/>
        <v>99.82</v>
      </c>
      <c r="DA6" s="35">
        <f t="shared" si="11"/>
        <v>99.84</v>
      </c>
      <c r="DB6" s="35">
        <f t="shared" si="11"/>
        <v>99.85</v>
      </c>
      <c r="DC6" s="35">
        <f t="shared" si="11"/>
        <v>96.64</v>
      </c>
      <c r="DD6" s="35">
        <f t="shared" si="11"/>
        <v>96.76</v>
      </c>
      <c r="DE6" s="35">
        <f t="shared" si="11"/>
        <v>96.89</v>
      </c>
      <c r="DF6" s="35">
        <f t="shared" si="11"/>
        <v>97.08</v>
      </c>
      <c r="DG6" s="35">
        <f t="shared" si="11"/>
        <v>97.4</v>
      </c>
      <c r="DH6" s="34" t="str">
        <f>IF(DH7="","",IF(DH7="-","【-】","【"&amp;SUBSTITUTE(TEXT(DH7,"#,##0.00"),"-","△")&amp;"】"))</f>
        <v>【95.06】</v>
      </c>
      <c r="DI6" s="35">
        <f>IF(DI7="",NA(),DI7)</f>
        <v>13.78</v>
      </c>
      <c r="DJ6" s="35">
        <f t="shared" ref="DJ6:DR6" si="12">IF(DJ7="",NA(),DJ7)</f>
        <v>22.74</v>
      </c>
      <c r="DK6" s="35">
        <f t="shared" si="12"/>
        <v>25.74</v>
      </c>
      <c r="DL6" s="35">
        <f t="shared" si="12"/>
        <v>28.42</v>
      </c>
      <c r="DM6" s="35">
        <f t="shared" si="12"/>
        <v>30.99</v>
      </c>
      <c r="DN6" s="35">
        <f t="shared" si="12"/>
        <v>14.06</v>
      </c>
      <c r="DO6" s="35">
        <f t="shared" si="12"/>
        <v>23.27</v>
      </c>
      <c r="DP6" s="35">
        <f t="shared" si="12"/>
        <v>25.8</v>
      </c>
      <c r="DQ6" s="35">
        <f t="shared" si="12"/>
        <v>25.28</v>
      </c>
      <c r="DR6" s="35">
        <f t="shared" si="12"/>
        <v>28.35</v>
      </c>
      <c r="DS6" s="34" t="str">
        <f>IF(DS7="","",IF(DS7="-","【-】","【"&amp;SUBSTITUTE(TEXT(DS7,"#,##0.00"),"-","△")&amp;"】"))</f>
        <v>【38.13】</v>
      </c>
      <c r="DT6" s="35">
        <f>IF(DT7="",NA(),DT7)</f>
        <v>1.33</v>
      </c>
      <c r="DU6" s="35">
        <f t="shared" ref="DU6:EC6" si="13">IF(DU7="",NA(),DU7)</f>
        <v>2.36</v>
      </c>
      <c r="DV6" s="35">
        <f t="shared" si="13"/>
        <v>4.3</v>
      </c>
      <c r="DW6" s="35">
        <f t="shared" si="13"/>
        <v>7.66</v>
      </c>
      <c r="DX6" s="35">
        <f t="shared" si="13"/>
        <v>11.41</v>
      </c>
      <c r="DY6" s="35">
        <f t="shared" si="13"/>
        <v>2.34</v>
      </c>
      <c r="DZ6" s="35">
        <f t="shared" si="13"/>
        <v>2.75</v>
      </c>
      <c r="EA6" s="35">
        <f t="shared" si="13"/>
        <v>3.39</v>
      </c>
      <c r="EB6" s="35">
        <f t="shared" si="13"/>
        <v>4.08</v>
      </c>
      <c r="EC6" s="35">
        <f t="shared" si="13"/>
        <v>6.7</v>
      </c>
      <c r="ED6" s="34" t="str">
        <f>IF(ED7="","",IF(ED7="-","【-】","【"&amp;SUBSTITUTE(TEXT(ED7,"#,##0.00"),"-","△")&amp;"】"))</f>
        <v>【5.37】</v>
      </c>
      <c r="EE6" s="35">
        <f>IF(EE7="",NA(),EE7)</f>
        <v>0.38</v>
      </c>
      <c r="EF6" s="35">
        <f t="shared" ref="EF6:EN6" si="14">IF(EF7="",NA(),EF7)</f>
        <v>0.41</v>
      </c>
      <c r="EG6" s="35">
        <f t="shared" si="14"/>
        <v>0.42</v>
      </c>
      <c r="EH6" s="35">
        <f t="shared" si="14"/>
        <v>0.85</v>
      </c>
      <c r="EI6" s="35">
        <f t="shared" si="14"/>
        <v>0.54</v>
      </c>
      <c r="EJ6" s="35">
        <f t="shared" si="14"/>
        <v>0.11</v>
      </c>
      <c r="EK6" s="35">
        <f t="shared" si="14"/>
        <v>0.22</v>
      </c>
      <c r="EL6" s="35">
        <f t="shared" si="14"/>
        <v>0.13</v>
      </c>
      <c r="EM6" s="35">
        <f t="shared" si="14"/>
        <v>0.16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272035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70.19</v>
      </c>
      <c r="P7" s="38">
        <v>99.99</v>
      </c>
      <c r="Q7" s="38">
        <v>69.069999999999993</v>
      </c>
      <c r="R7" s="38">
        <v>1395</v>
      </c>
      <c r="S7" s="38">
        <v>405974</v>
      </c>
      <c r="T7" s="38">
        <v>36.39</v>
      </c>
      <c r="U7" s="38">
        <v>11156.2</v>
      </c>
      <c r="V7" s="38">
        <v>405432</v>
      </c>
      <c r="W7" s="38">
        <v>33.56</v>
      </c>
      <c r="X7" s="38">
        <v>12080.81</v>
      </c>
      <c r="Y7" s="38">
        <v>102.43</v>
      </c>
      <c r="Z7" s="38">
        <v>107.93</v>
      </c>
      <c r="AA7" s="38">
        <v>110.06</v>
      </c>
      <c r="AB7" s="38">
        <v>108.43</v>
      </c>
      <c r="AC7" s="38">
        <v>108.09</v>
      </c>
      <c r="AD7" s="38">
        <v>108.14</v>
      </c>
      <c r="AE7" s="38">
        <v>108.72</v>
      </c>
      <c r="AF7" s="38">
        <v>110.25</v>
      </c>
      <c r="AG7" s="38">
        <v>109.82</v>
      </c>
      <c r="AH7" s="38">
        <v>111.25</v>
      </c>
      <c r="AI7" s="38">
        <v>108.8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0.6</v>
      </c>
      <c r="AR7" s="38">
        <v>0.45</v>
      </c>
      <c r="AS7" s="38">
        <v>0</v>
      </c>
      <c r="AT7" s="38">
        <v>4.2699999999999996</v>
      </c>
      <c r="AU7" s="38">
        <v>161.02000000000001</v>
      </c>
      <c r="AV7" s="38">
        <v>103.96</v>
      </c>
      <c r="AW7" s="38">
        <v>112.08</v>
      </c>
      <c r="AX7" s="38">
        <v>121.22</v>
      </c>
      <c r="AY7" s="38">
        <v>124.18</v>
      </c>
      <c r="AZ7" s="38">
        <v>129.52000000000001</v>
      </c>
      <c r="BA7" s="38">
        <v>61</v>
      </c>
      <c r="BB7" s="38">
        <v>65.17</v>
      </c>
      <c r="BC7" s="38">
        <v>67.7</v>
      </c>
      <c r="BD7" s="38">
        <v>75.02</v>
      </c>
      <c r="BE7" s="38">
        <v>66.41</v>
      </c>
      <c r="BF7" s="38">
        <v>310.56</v>
      </c>
      <c r="BG7" s="38">
        <v>311.52999999999997</v>
      </c>
      <c r="BH7" s="38">
        <v>272.8</v>
      </c>
      <c r="BI7" s="38">
        <v>291.29000000000002</v>
      </c>
      <c r="BJ7" s="38">
        <v>277.87</v>
      </c>
      <c r="BK7" s="38">
        <v>685.64</v>
      </c>
      <c r="BL7" s="38">
        <v>665.11</v>
      </c>
      <c r="BM7" s="38">
        <v>642.57000000000005</v>
      </c>
      <c r="BN7" s="38">
        <v>599.92999999999995</v>
      </c>
      <c r="BO7" s="38">
        <v>573.73</v>
      </c>
      <c r="BP7" s="38">
        <v>707.33</v>
      </c>
      <c r="BQ7" s="38">
        <v>108.45</v>
      </c>
      <c r="BR7" s="38">
        <v>102.73</v>
      </c>
      <c r="BS7" s="38">
        <v>103.44</v>
      </c>
      <c r="BT7" s="38">
        <v>102.71</v>
      </c>
      <c r="BU7" s="38">
        <v>102.58</v>
      </c>
      <c r="BV7" s="38">
        <v>88.39</v>
      </c>
      <c r="BW7" s="38">
        <v>85.64</v>
      </c>
      <c r="BX7" s="38">
        <v>94.3</v>
      </c>
      <c r="BY7" s="38">
        <v>95.76</v>
      </c>
      <c r="BZ7" s="38">
        <v>100.74</v>
      </c>
      <c r="CA7" s="38">
        <v>101.26</v>
      </c>
      <c r="CB7" s="38">
        <v>79.09</v>
      </c>
      <c r="CC7" s="38">
        <v>84</v>
      </c>
      <c r="CD7" s="38">
        <v>82.75</v>
      </c>
      <c r="CE7" s="38">
        <v>83.05</v>
      </c>
      <c r="CF7" s="38">
        <v>82.75</v>
      </c>
      <c r="CG7" s="38">
        <v>128.96</v>
      </c>
      <c r="CH7" s="38">
        <v>133</v>
      </c>
      <c r="CI7" s="38">
        <v>120.18</v>
      </c>
      <c r="CJ7" s="38">
        <v>119</v>
      </c>
      <c r="CK7" s="38">
        <v>112.75</v>
      </c>
      <c r="CL7" s="38">
        <v>136.38999999999999</v>
      </c>
      <c r="CM7" s="38">
        <v>181.68</v>
      </c>
      <c r="CN7" s="38">
        <v>196.41</v>
      </c>
      <c r="CO7" s="38">
        <v>217.69</v>
      </c>
      <c r="CP7" s="38">
        <v>211.66</v>
      </c>
      <c r="CQ7" s="38">
        <v>71.47</v>
      </c>
      <c r="CR7" s="38">
        <v>67.61</v>
      </c>
      <c r="CS7" s="38">
        <v>64.81</v>
      </c>
      <c r="CT7" s="38">
        <v>64.81</v>
      </c>
      <c r="CU7" s="38">
        <v>64.66</v>
      </c>
      <c r="CV7" s="38">
        <v>64.650000000000006</v>
      </c>
      <c r="CW7" s="38">
        <v>60.13</v>
      </c>
      <c r="CX7" s="38">
        <v>99.79</v>
      </c>
      <c r="CY7" s="38">
        <v>99.8</v>
      </c>
      <c r="CZ7" s="38">
        <v>99.82</v>
      </c>
      <c r="DA7" s="38">
        <v>99.84</v>
      </c>
      <c r="DB7" s="38">
        <v>99.85</v>
      </c>
      <c r="DC7" s="38">
        <v>96.64</v>
      </c>
      <c r="DD7" s="38">
        <v>96.76</v>
      </c>
      <c r="DE7" s="38">
        <v>96.89</v>
      </c>
      <c r="DF7" s="38">
        <v>97.08</v>
      </c>
      <c r="DG7" s="38">
        <v>97.4</v>
      </c>
      <c r="DH7" s="38">
        <v>95.06</v>
      </c>
      <c r="DI7" s="38">
        <v>13.78</v>
      </c>
      <c r="DJ7" s="38">
        <v>22.74</v>
      </c>
      <c r="DK7" s="38">
        <v>25.74</v>
      </c>
      <c r="DL7" s="38">
        <v>28.42</v>
      </c>
      <c r="DM7" s="38">
        <v>30.99</v>
      </c>
      <c r="DN7" s="38">
        <v>14.06</v>
      </c>
      <c r="DO7" s="38">
        <v>23.27</v>
      </c>
      <c r="DP7" s="38">
        <v>25.8</v>
      </c>
      <c r="DQ7" s="38">
        <v>25.28</v>
      </c>
      <c r="DR7" s="38">
        <v>28.35</v>
      </c>
      <c r="DS7" s="38">
        <v>38.130000000000003</v>
      </c>
      <c r="DT7" s="38">
        <v>1.33</v>
      </c>
      <c r="DU7" s="38">
        <v>2.36</v>
      </c>
      <c r="DV7" s="38">
        <v>4.3</v>
      </c>
      <c r="DW7" s="38">
        <v>7.66</v>
      </c>
      <c r="DX7" s="38">
        <v>11.41</v>
      </c>
      <c r="DY7" s="38">
        <v>2.34</v>
      </c>
      <c r="DZ7" s="38">
        <v>2.75</v>
      </c>
      <c r="EA7" s="38">
        <v>3.39</v>
      </c>
      <c r="EB7" s="38">
        <v>4.08</v>
      </c>
      <c r="EC7" s="38">
        <v>6.7</v>
      </c>
      <c r="ED7" s="38">
        <v>5.37</v>
      </c>
      <c r="EE7" s="38">
        <v>0.38</v>
      </c>
      <c r="EF7" s="38">
        <v>0.41</v>
      </c>
      <c r="EG7" s="38">
        <v>0.42</v>
      </c>
      <c r="EH7" s="38">
        <v>0.85</v>
      </c>
      <c r="EI7" s="38">
        <v>0.54</v>
      </c>
      <c r="EJ7" s="38">
        <v>0.11</v>
      </c>
      <c r="EK7" s="38">
        <v>0.22</v>
      </c>
      <c r="EL7" s="38">
        <v>0.13</v>
      </c>
      <c r="EM7" s="38">
        <v>0.16</v>
      </c>
      <c r="EN7" s="38">
        <v>0.16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2019-02-07T06:32:53Z</cp:lastPrinted>
  <dcterms:created xsi:type="dcterms:W3CDTF">2018-12-03T08:49:55Z</dcterms:created>
  <dcterms:modified xsi:type="dcterms:W3CDTF">2019-02-26T00:55:27Z</dcterms:modified>
  <cp:category/>
</cp:coreProperties>
</file>