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023sv0fs001\net_data\04_【財政】\05 公営企業\★公営企業フォルダ(H20～）★\01_決算統計\H30年度（29決算）\04_経営比較分析表\03 経営比較分析表（H29決算）\04 団体回答\04豊中市〇\04 府→団体（課案の確認）\"/>
    </mc:Choice>
  </mc:AlternateContent>
  <workbookProtection workbookPassword="A597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I10" i="4"/>
  <c r="B10" i="4"/>
  <c r="BB8" i="4"/>
  <c r="AT8" i="4"/>
  <c r="AL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<sst xmlns="http://schemas.openxmlformats.org/spreadsheetml/2006/main" count="232" uniqueCount="119">
  <si>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</si>
  <si>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</si>
  <si>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</si>
  <si>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</si>
  <si>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</si>
  <si>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</si>
  <si>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</si>
  <si>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</si>
  <si>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</si>
  <si>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</si>
  <si>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</si>
  <si>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</si>
  <si>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</si>
  <si>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</si>
  <si>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</si>
  <si>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</si>
  <si>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</si>
  <si>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</si>
  <si>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</si>
  <si>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</si>
  <si>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</si>
  <si>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</si>
  <si>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</si>
  <si>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</si>
  <si>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</si>
  <si>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</si>
  <si>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</si>
  <si>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</si>
  <si>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</si>
  <si>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</si>
  <si>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</si>
  <si>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</si>
  <si>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</si>
  <si>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</si>
  <si>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</si>
  <si>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</si>
  <si>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</si>
  <si>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</si>
  <si>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</si>
  <si>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</si>
  <si>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</si>
  <si>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</si>
  <si>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</si>
  <si>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</si>
  <si>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</si>
  <si>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</si>
  <si>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</si>
  <si>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</si>
  <si>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</si>
  <si>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</si>
  <si>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</si>
  <si>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</si>
  <si>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</si>
  <si>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</si>
  <si>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</si>
  <si>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</si>
  <si>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</si>
  <si>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</si>
  <si>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</si>
  <si>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</si>
  <si>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</si>
  <si>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</si>
  <si>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</si>
  <si>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</si>
  <si>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</si>
  <si>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</si>
  <si>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</si>
  <si>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</si>
  <si>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</si>
  <si>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</si>
  <si>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</si>
  <si>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</si>
  <si>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</si>
  <si>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</si>
  <si>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</si>
  <si>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</si>
  <si>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</si>
  <si>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</si>
  <si>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</si>
  <si>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</si>
  <si>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</si>
  <si>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</si>
  <si>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</si>
  <si>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</si>
  <si>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</si>
  <si>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</si>
  <si>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</si>
  <si>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</si>
  <si>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</si>
  <si>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</si>
  <si>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</si>
  <si>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</si>
  <si>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</si>
  <si>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</si>
  <si>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</si>
  <si>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</si>
  <si>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</si>
  <si>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</si>
  <si>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</si>
  <si>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</si>
  <si>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</si>
  <si>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</si>
  <si>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</si>
  <si>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</si>
  <si>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豊中市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</si>
  <si>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</si>
  <si>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</si>
  <si>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</si>
  <si>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</si>
  <si>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</si>
  <si>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</si>
  <si>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</si>
  <si>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</si>
  <si>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</si>
  <si>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</si>
  <si>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</si>
  <si>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これらの指標からは、企業債残高や管路の老朽化について課題があると示唆されました。
　指標を活用することで、経年による比較や、類似団体との比較が可能となりますが、明確な水準が無いものもあるため、平成29年度に、本市として経営戦略の要素を盛り込んだ「第2次とよなか水未来構想（計画期間：2018年度～2027年度）」を策定し、計画期間内において、流動比率100％以上、料金回収率100％以上を目標水準として設定しています。
　管路の老朽化への対策については、「豊中市水道施設整備計画（平成29年度策定）」において、独自の更新基準年数を設定しており、管路更新率1％以上を維持することで対応可能と見込んでいます。</t>
    <phoneticPr fontId="4"/>
  </si>
  <si>
    <t>　有形固定資産減価償却率は、微増傾向にありますが、老朽化した施設や設備を適切に維持管理しながら、安定給水を確保しています。
　管路経年化率は、増加傾向にありますが、早くから高品質の材料を使用してきたことや、経年劣化が著しい老朽管（鋳鉄管）を平成30年度までに全廃する予定であることから、管路の健全性は一定確保できると考えています。
　管路更新率は、「豊中市水道配水施設整備基本計画（平成18年度策定）」の整備方針見直しにより、平成26年度から更新延長を増やし、1％に設定しました。</t>
    <rPh sb="175" eb="178">
      <t>トヨナカシ</t>
    </rPh>
    <rPh sb="178" eb="180">
      <t>スイドウ</t>
    </rPh>
    <rPh sb="180" eb="182">
      <t>ハイスイ</t>
    </rPh>
    <rPh sb="182" eb="184">
      <t>シセツ</t>
    </rPh>
    <rPh sb="184" eb="186">
      <t>セイビ</t>
    </rPh>
    <rPh sb="186" eb="188">
      <t>キホン</t>
    </rPh>
    <rPh sb="188" eb="190">
      <t>ケイカク</t>
    </rPh>
    <rPh sb="191" eb="193">
      <t>ヘイセイ</t>
    </rPh>
    <rPh sb="195" eb="197">
      <t>ネンド</t>
    </rPh>
    <rPh sb="197" eb="199">
      <t>サクテイ</t>
    </rPh>
    <rPh sb="202" eb="204">
      <t>セイビ</t>
    </rPh>
    <rPh sb="204" eb="206">
      <t>ホウシン</t>
    </rPh>
    <rPh sb="206" eb="208">
      <t>ミナオ</t>
    </rPh>
    <phoneticPr fontId="4"/>
  </si>
  <si>
    <t>　経常収支比率が100％を超えていることや、累積欠損金が発生していないことから、健全な経営状態といえますが、節水型社会への移行に伴って水道料金収入は毎年減少しており、厳しい経営状況が続いています。
　流動比率は増加傾向にあり、支払返済能力は年々向上しています。なお、平成26年度は、新会計制度へ移行したことにより減少しています。
　企業債残高対給水収益比率は、過去からの継続的な投資の影響により、類似団体平均値や全国平均と比べて高い値となっています。
　料金回収率は概ね100％で推移しており、現時点では適切な料金水準にあると考えています。
　給水原価は、事務事業の効率化に努める一方で、受水費や減価償却費などの固定費が費用の約8割を占めていることもあり、ほぼ横ばいで推移しています。
　施設利用率は、水需要の減少に伴って減少傾向にあります。
　有収率は、効率的な施設整備や漏水防止対策を進めていることもあり、全国的にみても高い水準にあります。</t>
    <rPh sb="202" eb="205">
      <t>ヘイキンチ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</si>
</sst>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0.87</c:v>
                </c:pt>
                <c:pt idx="1">
                  <c:v>1.21</c:v>
                </c:pt>
                <c:pt idx="2">
                  <c:v>1.1200000000000001</c:v>
                </c:pt>
                <c:pt idx="3">
                  <c:v>1.18</c:v>
                </c:pt>
                <c:pt idx="4">
                  <c:v>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1-4C4B-9E00-9F6E06B5E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95624"/>
        <c:axId val="37681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0.69</c:v>
                </c:pt>
                <c:pt idx="2">
                  <c:v>0.74</c:v>
                </c:pt>
                <c:pt idx="3">
                  <c:v>0.73</c:v>
                </c:pt>
                <c:pt idx="4">
                  <c:v>0.74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1-4C4B-9E00-9F6E06B5E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95624"/>
        <c:axId val="376817472"/>
      </c:lineChart>
      <c:dateAx>
        <c:axId val="376495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17472"/>
        <c:crosses val="autoZero"/>
        <c:auto val="1"/>
        <c:lblOffset val="100"/>
        <c:baseTimeUnit val="years"/>
      </c:dateAx>
      <c:valAx>
        <c:axId val="37681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495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56.69</c:v>
                </c:pt>
                <c:pt idx="1">
                  <c:v>56.1</c:v>
                </c:pt>
                <c:pt idx="2">
                  <c:v>55.49</c:v>
                </c:pt>
                <c:pt idx="3">
                  <c:v>55.39</c:v>
                </c:pt>
                <c:pt idx="4">
                  <c:v>55.31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66-42EB-AC13-A0EDE2B14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80696"/>
        <c:axId val="37727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63.91</c:v>
                </c:pt>
                <c:pt idx="1">
                  <c:v>63.25</c:v>
                </c:pt>
                <c:pt idx="2">
                  <c:v>63.03</c:v>
                </c:pt>
                <c:pt idx="3">
                  <c:v>63.18</c:v>
                </c:pt>
                <c:pt idx="4">
                  <c:v>63.54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66-42EB-AC13-A0EDE2B14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80696"/>
        <c:axId val="377278736"/>
      </c:lineChart>
      <c:dateAx>
        <c:axId val="377280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278736"/>
        <c:crosses val="autoZero"/>
        <c:auto val="1"/>
        <c:lblOffset val="100"/>
        <c:baseTimeUnit val="years"/>
      </c:dateAx>
      <c:valAx>
        <c:axId val="37727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280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95.84</c:v>
                </c:pt>
                <c:pt idx="1">
                  <c:v>96.16</c:v>
                </c:pt>
                <c:pt idx="2">
                  <c:v>96.21</c:v>
                </c:pt>
                <c:pt idx="3">
                  <c:v>96.53</c:v>
                </c:pt>
                <c:pt idx="4">
                  <c:v>96.87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D-4A3A-AB2F-9BD97E7D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284224"/>
        <c:axId val="377279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91.45</c:v>
                </c:pt>
                <c:pt idx="1">
                  <c:v>91.07</c:v>
                </c:pt>
                <c:pt idx="2">
                  <c:v>91.21</c:v>
                </c:pt>
                <c:pt idx="3">
                  <c:v>91.6</c:v>
                </c:pt>
                <c:pt idx="4">
                  <c:v>91.48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AD-4A3A-AB2F-9BD97E7DF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284224"/>
        <c:axId val="377279520"/>
      </c:lineChart>
      <c:dateAx>
        <c:axId val="377284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279520"/>
        <c:crosses val="autoZero"/>
        <c:auto val="1"/>
        <c:lblOffset val="100"/>
        <c:baseTimeUnit val="years"/>
      </c:dateAx>
      <c:valAx>
        <c:axId val="377279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284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113.1</c:v>
                </c:pt>
                <c:pt idx="1">
                  <c:v>110.27</c:v>
                </c:pt>
                <c:pt idx="2">
                  <c:v>110.11</c:v>
                </c:pt>
                <c:pt idx="3">
                  <c:v>110.76</c:v>
                </c:pt>
                <c:pt idx="4">
                  <c:v>109.58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D0-47CD-892F-DB29E078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458992"/>
        <c:axId val="37687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108.98</c:v>
                </c:pt>
                <c:pt idx="1">
                  <c:v>114.44</c:v>
                </c:pt>
                <c:pt idx="2">
                  <c:v>115.21</c:v>
                </c:pt>
                <c:pt idx="3">
                  <c:v>117.25</c:v>
                </c:pt>
                <c:pt idx="4">
                  <c:v>116.77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0-47CD-892F-DB29E078C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458992"/>
        <c:axId val="376877360"/>
      </c:lineChart>
      <c:dateAx>
        <c:axId val="376458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77360"/>
        <c:crosses val="autoZero"/>
        <c:auto val="1"/>
        <c:lblOffset val="100"/>
        <c:baseTimeUnit val="years"/>
      </c:dateAx>
      <c:valAx>
        <c:axId val="37687736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458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38.74</c:v>
                </c:pt>
                <c:pt idx="1">
                  <c:v>47.29</c:v>
                </c:pt>
                <c:pt idx="2">
                  <c:v>48.45</c:v>
                </c:pt>
                <c:pt idx="3">
                  <c:v>48.47</c:v>
                </c:pt>
                <c:pt idx="4">
                  <c:v>49.66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46-4E6B-AA3B-84B2E885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80104"/>
        <c:axId val="37687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45.38</c:v>
                </c:pt>
                <c:pt idx="1">
                  <c:v>47.7</c:v>
                </c:pt>
                <c:pt idx="2">
                  <c:v>48.41</c:v>
                </c:pt>
                <c:pt idx="3">
                  <c:v>49.1</c:v>
                </c:pt>
                <c:pt idx="4">
                  <c:v>49.66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6-4E6B-AA3B-84B2E8857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80104"/>
        <c:axId val="376879712"/>
      </c:lineChart>
      <c:dateAx>
        <c:axId val="376880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79712"/>
        <c:crosses val="autoZero"/>
        <c:auto val="1"/>
        <c:lblOffset val="100"/>
        <c:baseTimeUnit val="years"/>
      </c:dateAx>
      <c:valAx>
        <c:axId val="37687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8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21.8</c:v>
                </c:pt>
                <c:pt idx="1">
                  <c:v>22.31</c:v>
                </c:pt>
                <c:pt idx="2">
                  <c:v>24.25</c:v>
                </c:pt>
                <c:pt idx="3">
                  <c:v>25.13</c:v>
                </c:pt>
                <c:pt idx="4">
                  <c:v>25.72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0-4A19-8B2E-7129E0B1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78536"/>
        <c:axId val="37688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13.33</c:v>
                </c:pt>
                <c:pt idx="1">
                  <c:v>14.54</c:v>
                </c:pt>
                <c:pt idx="2">
                  <c:v>16.16</c:v>
                </c:pt>
                <c:pt idx="3">
                  <c:v>17.420000000000002</c:v>
                </c:pt>
                <c:pt idx="4">
                  <c:v>18.940000000000001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40-4A19-8B2E-7129E0B1E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78536"/>
        <c:axId val="376880496"/>
      </c:lineChart>
      <c:dateAx>
        <c:axId val="376878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80496"/>
        <c:crosses val="autoZero"/>
        <c:auto val="1"/>
        <c:lblOffset val="100"/>
        <c:baseTimeUnit val="years"/>
      </c:dateAx>
      <c:valAx>
        <c:axId val="37688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78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01-47AA-ACA1-CC6EF7DC4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32304"/>
        <c:axId val="37703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0.34</c:v>
                </c:pt>
                <c:pt idx="1">
                  <c:v>0</c:v>
                </c:pt>
                <c:pt idx="2" formatCode="#,##0.00;&quot;△&quot;#,##0.00;&quot;-&quot;">
                  <c:v>0.71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1-47AA-ACA1-CC6EF7DC4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32304"/>
        <c:axId val="377031520"/>
      </c:lineChart>
      <c:dateAx>
        <c:axId val="37703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31520"/>
        <c:crosses val="autoZero"/>
        <c:auto val="1"/>
        <c:lblOffset val="100"/>
        <c:baseTimeUnit val="years"/>
      </c:dateAx>
      <c:valAx>
        <c:axId val="377031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3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306.57</c:v>
                </c:pt>
                <c:pt idx="1">
                  <c:v>114.34</c:v>
                </c:pt>
                <c:pt idx="2">
                  <c:v>120.78</c:v>
                </c:pt>
                <c:pt idx="3">
                  <c:v>136.31</c:v>
                </c:pt>
                <c:pt idx="4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5-4B5A-8D2A-2060AA5B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25640"/>
        <c:axId val="377032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473.46</c:v>
                </c:pt>
                <c:pt idx="1">
                  <c:v>240.81</c:v>
                </c:pt>
                <c:pt idx="2">
                  <c:v>241.71</c:v>
                </c:pt>
                <c:pt idx="3">
                  <c:v>249.08</c:v>
                </c:pt>
                <c:pt idx="4">
                  <c:v>254.05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5-4B5A-8D2A-2060AA5BD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25640"/>
        <c:axId val="377032696"/>
      </c:lineChart>
      <c:dateAx>
        <c:axId val="377025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32696"/>
        <c:crosses val="autoZero"/>
        <c:auto val="1"/>
        <c:lblOffset val="100"/>
        <c:baseTimeUnit val="years"/>
      </c:dateAx>
      <c:valAx>
        <c:axId val="3770326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25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345.2</c:v>
                </c:pt>
                <c:pt idx="1">
                  <c:v>345.85</c:v>
                </c:pt>
                <c:pt idx="2">
                  <c:v>345.16</c:v>
                </c:pt>
                <c:pt idx="3">
                  <c:v>346.18</c:v>
                </c:pt>
                <c:pt idx="4">
                  <c:v>338.24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A4-4A91-8033-7614420C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27208"/>
        <c:axId val="377031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285.77</c:v>
                </c:pt>
                <c:pt idx="1">
                  <c:v>283.10000000000002</c:v>
                </c:pt>
                <c:pt idx="2">
                  <c:v>274.14</c:v>
                </c:pt>
                <c:pt idx="3">
                  <c:v>266.66000000000003</c:v>
                </c:pt>
                <c:pt idx="4">
                  <c:v>258.63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4-4A91-8033-7614420C2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27208"/>
        <c:axId val="377031128"/>
      </c:lineChart>
      <c:dateAx>
        <c:axId val="377027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31128"/>
        <c:crosses val="autoZero"/>
        <c:auto val="1"/>
        <c:lblOffset val="100"/>
        <c:baseTimeUnit val="years"/>
      </c:dateAx>
      <c:valAx>
        <c:axId val="3770311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27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103.17</c:v>
                </c:pt>
                <c:pt idx="1">
                  <c:v>99.36</c:v>
                </c:pt>
                <c:pt idx="2">
                  <c:v>100.23</c:v>
                </c:pt>
                <c:pt idx="3">
                  <c:v>98.84</c:v>
                </c:pt>
                <c:pt idx="4">
                  <c:v>100.26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E-4DDA-BB0A-6C446B3F7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25248"/>
        <c:axId val="377026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100.77</c:v>
                </c:pt>
                <c:pt idx="1">
                  <c:v>107.74</c:v>
                </c:pt>
                <c:pt idx="2">
                  <c:v>108.81</c:v>
                </c:pt>
                <c:pt idx="3">
                  <c:v>110.87</c:v>
                </c:pt>
                <c:pt idx="4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E-4DDA-BB0A-6C446B3F7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25248"/>
        <c:axId val="377026424"/>
      </c:lineChart>
      <c:dateAx>
        <c:axId val="3770252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26424"/>
        <c:crosses val="autoZero"/>
        <c:auto val="1"/>
        <c:lblOffset val="100"/>
        <c:baseTimeUnit val="years"/>
      </c:dateAx>
      <c:valAx>
        <c:axId val="377026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252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159.79</c:v>
                </c:pt>
                <c:pt idx="1">
                  <c:v>165.2</c:v>
                </c:pt>
                <c:pt idx="2">
                  <c:v>162.47</c:v>
                </c:pt>
                <c:pt idx="3">
                  <c:v>164.18</c:v>
                </c:pt>
                <c:pt idx="4">
                  <c:v>161.19999999999999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EC-47DC-A3E0-175384D5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28776"/>
        <c:axId val="377029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165.74</c:v>
                </c:pt>
                <c:pt idx="1">
                  <c:v>154.33000000000001</c:v>
                </c:pt>
                <c:pt idx="2">
                  <c:v>152.94999999999999</c:v>
                </c:pt>
                <c:pt idx="3">
                  <c:v>150.54</c:v>
                </c:pt>
                <c:pt idx="4">
                  <c:v>151.85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EC-47DC-A3E0-175384D50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28776"/>
        <c:axId val="377029168"/>
      </c:lineChart>
      <c:dateAx>
        <c:axId val="377028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29168"/>
        <c:crosses val="autoZero"/>
        <c:auto val="1"/>
        <c:lblOffset val="100"/>
        <c:baseTimeUnit val="years"/>
      </c:dateAx>
      <c:valAx>
        <c:axId val="377029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28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大阪府　豊中市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A1</v>
      </c>
      <c r="X8" s="82"/>
      <c r="Y8" s="82"/>
      <c r="Z8" s="82"/>
      <c r="AA8" s="82"/>
      <c r="AB8" s="82"/>
      <c r="AC8" s="82"/>
      <c r="AD8" s="82" t="str">
        <f>データ!$M$6</f>
        <v>自治体職員</v>
      </c>
      <c r="AE8" s="82"/>
      <c r="AF8" s="82"/>
      <c r="AG8" s="82"/>
      <c r="AH8" s="82"/>
      <c r="AI8" s="82"/>
      <c r="AJ8" s="82"/>
      <c r="AK8" s="4"/>
      <c r="AL8" s="70">
        <f>データ!$R$6</f>
        <v>405974</v>
      </c>
      <c r="AM8" s="70"/>
      <c r="AN8" s="70"/>
      <c r="AO8" s="70"/>
      <c r="AP8" s="70"/>
      <c r="AQ8" s="70"/>
      <c r="AR8" s="70"/>
      <c r="AS8" s="70"/>
      <c r="AT8" s="66">
        <f>データ!$S$6</f>
        <v>36.39</v>
      </c>
      <c r="AU8" s="67"/>
      <c r="AV8" s="67"/>
      <c r="AW8" s="67"/>
      <c r="AX8" s="67"/>
      <c r="AY8" s="67"/>
      <c r="AZ8" s="67"/>
      <c r="BA8" s="67"/>
      <c r="BB8" s="69">
        <f>データ!$T$6</f>
        <v>11156.2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42.07</v>
      </c>
      <c r="J10" s="67"/>
      <c r="K10" s="67"/>
      <c r="L10" s="67"/>
      <c r="M10" s="67"/>
      <c r="N10" s="67"/>
      <c r="O10" s="68"/>
      <c r="P10" s="69">
        <f>データ!$P$6</f>
        <v>100</v>
      </c>
      <c r="Q10" s="69"/>
      <c r="R10" s="69"/>
      <c r="S10" s="69"/>
      <c r="T10" s="69"/>
      <c r="U10" s="69"/>
      <c r="V10" s="69"/>
      <c r="W10" s="70">
        <f>データ!$Q$6</f>
        <v>2451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405455</v>
      </c>
      <c r="AM10" s="70"/>
      <c r="AN10" s="70"/>
      <c r="AO10" s="70"/>
      <c r="AP10" s="70"/>
      <c r="AQ10" s="70"/>
      <c r="AR10" s="70"/>
      <c r="AS10" s="70"/>
      <c r="AT10" s="66">
        <f>データ!$V$6</f>
        <v>36.6</v>
      </c>
      <c r="AU10" s="67"/>
      <c r="AV10" s="67"/>
      <c r="AW10" s="67"/>
      <c r="AX10" s="67"/>
      <c r="AY10" s="67"/>
      <c r="AZ10" s="67"/>
      <c r="BA10" s="67"/>
      <c r="BB10" s="69">
        <f>データ!$W$6</f>
        <v>11078.01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94" t="s">
        <v>118</v>
      </c>
      <c r="BM16" s="95"/>
      <c r="BN16" s="95"/>
      <c r="BO16" s="95"/>
      <c r="BP16" s="95"/>
      <c r="BQ16" s="95"/>
      <c r="BR16" s="95"/>
      <c r="BS16" s="95"/>
      <c r="BT16" s="95"/>
      <c r="BU16" s="95"/>
      <c r="BV16" s="95"/>
      <c r="BW16" s="95"/>
      <c r="BX16" s="95"/>
      <c r="BY16" s="95"/>
      <c r="BZ16" s="96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94"/>
      <c r="BM17" s="95"/>
      <c r="BN17" s="95"/>
      <c r="BO17" s="95"/>
      <c r="BP17" s="95"/>
      <c r="BQ17" s="95"/>
      <c r="BR17" s="95"/>
      <c r="BS17" s="95"/>
      <c r="BT17" s="95"/>
      <c r="BU17" s="95"/>
      <c r="BV17" s="95"/>
      <c r="BW17" s="95"/>
      <c r="BX17" s="95"/>
      <c r="BY17" s="95"/>
      <c r="BZ17" s="96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94"/>
      <c r="BM18" s="95"/>
      <c r="BN18" s="95"/>
      <c r="BO18" s="95"/>
      <c r="BP18" s="95"/>
      <c r="BQ18" s="95"/>
      <c r="BR18" s="95"/>
      <c r="BS18" s="95"/>
      <c r="BT18" s="95"/>
      <c r="BU18" s="95"/>
      <c r="BV18" s="95"/>
      <c r="BW18" s="95"/>
      <c r="BX18" s="95"/>
      <c r="BY18" s="95"/>
      <c r="BZ18" s="96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94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6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94"/>
      <c r="BM20" s="95"/>
      <c r="BN20" s="95"/>
      <c r="BO20" s="95"/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6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94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6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94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6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94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6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94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6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94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6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94"/>
      <c r="BM26" s="95"/>
      <c r="BN26" s="95"/>
      <c r="BO26" s="95"/>
      <c r="BP26" s="95"/>
      <c r="BQ26" s="95"/>
      <c r="BR26" s="95"/>
      <c r="BS26" s="95"/>
      <c r="BT26" s="95"/>
      <c r="BU26" s="95"/>
      <c r="BV26" s="95"/>
      <c r="BW26" s="95"/>
      <c r="BX26" s="95"/>
      <c r="BY26" s="95"/>
      <c r="BZ26" s="96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94"/>
      <c r="BM27" s="95"/>
      <c r="BN27" s="95"/>
      <c r="BO27" s="95"/>
      <c r="BP27" s="95"/>
      <c r="BQ27" s="95"/>
      <c r="BR27" s="95"/>
      <c r="BS27" s="95"/>
      <c r="BT27" s="95"/>
      <c r="BU27" s="95"/>
      <c r="BV27" s="95"/>
      <c r="BW27" s="95"/>
      <c r="BX27" s="95"/>
      <c r="BY27" s="95"/>
      <c r="BZ27" s="96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94"/>
      <c r="BM28" s="95"/>
      <c r="BN28" s="95"/>
      <c r="BO28" s="95"/>
      <c r="BP28" s="95"/>
      <c r="BQ28" s="95"/>
      <c r="BR28" s="95"/>
      <c r="BS28" s="95"/>
      <c r="BT28" s="95"/>
      <c r="BU28" s="95"/>
      <c r="BV28" s="95"/>
      <c r="BW28" s="95"/>
      <c r="BX28" s="95"/>
      <c r="BY28" s="95"/>
      <c r="BZ28" s="96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94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6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94"/>
      <c r="BM30" s="95"/>
      <c r="BN30" s="95"/>
      <c r="BO30" s="95"/>
      <c r="BP30" s="95"/>
      <c r="BQ30" s="95"/>
      <c r="BR30" s="95"/>
      <c r="BS30" s="95"/>
      <c r="BT30" s="95"/>
      <c r="BU30" s="95"/>
      <c r="BV30" s="95"/>
      <c r="BW30" s="95"/>
      <c r="BX30" s="95"/>
      <c r="BY30" s="95"/>
      <c r="BZ30" s="96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94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6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94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6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94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6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94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6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94"/>
      <c r="BM35" s="95"/>
      <c r="BN35" s="95"/>
      <c r="BO35" s="95"/>
      <c r="BP35" s="95"/>
      <c r="BQ35" s="95"/>
      <c r="BR35" s="95"/>
      <c r="BS35" s="95"/>
      <c r="BT35" s="95"/>
      <c r="BU35" s="95"/>
      <c r="BV35" s="95"/>
      <c r="BW35" s="95"/>
      <c r="BX35" s="95"/>
      <c r="BY35" s="95"/>
      <c r="BZ35" s="96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94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6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94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6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94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6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94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6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94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6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94"/>
      <c r="BM41" s="95"/>
      <c r="BN41" s="95"/>
      <c r="BO41" s="95"/>
      <c r="BP41" s="95"/>
      <c r="BQ41" s="95"/>
      <c r="BR41" s="95"/>
      <c r="BS41" s="95"/>
      <c r="BT41" s="95"/>
      <c r="BU41" s="95"/>
      <c r="BV41" s="95"/>
      <c r="BW41" s="95"/>
      <c r="BX41" s="95"/>
      <c r="BY41" s="95"/>
      <c r="BZ41" s="96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94"/>
      <c r="BM42" s="95"/>
      <c r="BN42" s="95"/>
      <c r="BO42" s="95"/>
      <c r="BP42" s="95"/>
      <c r="BQ42" s="95"/>
      <c r="BR42" s="95"/>
      <c r="BS42" s="95"/>
      <c r="BT42" s="95"/>
      <c r="BU42" s="95"/>
      <c r="BV42" s="95"/>
      <c r="BW42" s="95"/>
      <c r="BX42" s="95"/>
      <c r="BY42" s="95"/>
      <c r="BZ42" s="96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94"/>
      <c r="BM43" s="95"/>
      <c r="BN43" s="95"/>
      <c r="BO43" s="95"/>
      <c r="BP43" s="95"/>
      <c r="BQ43" s="95"/>
      <c r="BR43" s="95"/>
      <c r="BS43" s="95"/>
      <c r="BT43" s="95"/>
      <c r="BU43" s="95"/>
      <c r="BV43" s="95"/>
      <c r="BW43" s="95"/>
      <c r="BX43" s="95"/>
      <c r="BY43" s="95"/>
      <c r="BZ43" s="96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94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6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116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password="A597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topLeftCell="DY1" workbookViewId="0">
      <selection activeCell="EH8" sqref="EH8"/>
    </sheetView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35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64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65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66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67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68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69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71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72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73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74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75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 x14ac:dyDescent="0.15">
      <c r="A6" s="28" t="s">
        <v>103</v>
      </c>
      <c r="B6" s="33">
        <f>B7</f>
        <v>2017</v>
      </c>
      <c r="C6" s="33">
        <f t="shared" ref="C6:W6" si="3">C7</f>
        <v>272035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大阪府　豊中市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A1</v>
      </c>
      <c r="M6" s="33" t="str">
        <f t="shared" si="3"/>
        <v>自治体職員</v>
      </c>
      <c r="N6" s="34" t="str">
        <f t="shared" si="3"/>
        <v>-</v>
      </c>
      <c r="O6" s="34">
        <f t="shared" si="3"/>
        <v>42.07</v>
      </c>
      <c r="P6" s="34">
        <f t="shared" si="3"/>
        <v>100</v>
      </c>
      <c r="Q6" s="34">
        <f t="shared" si="3"/>
        <v>2451</v>
      </c>
      <c r="R6" s="34">
        <f t="shared" si="3"/>
        <v>405974</v>
      </c>
      <c r="S6" s="34">
        <f t="shared" si="3"/>
        <v>36.39</v>
      </c>
      <c r="T6" s="34">
        <f t="shared" si="3"/>
        <v>11156.2</v>
      </c>
      <c r="U6" s="34">
        <f t="shared" si="3"/>
        <v>405455</v>
      </c>
      <c r="V6" s="34">
        <f t="shared" si="3"/>
        <v>36.6</v>
      </c>
      <c r="W6" s="34">
        <f t="shared" si="3"/>
        <v>11078.01</v>
      </c>
      <c r="X6" s="35">
        <f>IF(X7="",NA(),X7)</f>
        <v>113.1</v>
      </c>
      <c r="Y6" s="35">
        <f t="shared" ref="Y6:AG6" si="4">IF(Y7="",NA(),Y7)</f>
        <v>110.27</v>
      </c>
      <c r="Z6" s="35">
        <f t="shared" si="4"/>
        <v>110.11</v>
      </c>
      <c r="AA6" s="35">
        <f t="shared" si="4"/>
        <v>110.76</v>
      </c>
      <c r="AB6" s="35">
        <f t="shared" si="4"/>
        <v>109.58</v>
      </c>
      <c r="AC6" s="35">
        <f t="shared" si="4"/>
        <v>108.98</v>
      </c>
      <c r="AD6" s="35">
        <f t="shared" si="4"/>
        <v>114.44</v>
      </c>
      <c r="AE6" s="35">
        <f t="shared" si="4"/>
        <v>115.21</v>
      </c>
      <c r="AF6" s="35">
        <f t="shared" si="4"/>
        <v>117.25</v>
      </c>
      <c r="AG6" s="35">
        <f t="shared" si="4"/>
        <v>116.77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0.34</v>
      </c>
      <c r="AO6" s="34">
        <f t="shared" si="5"/>
        <v>0</v>
      </c>
      <c r="AP6" s="35">
        <f t="shared" si="5"/>
        <v>0.71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306.57</v>
      </c>
      <c r="AU6" s="35">
        <f t="shared" ref="AU6:BC6" si="6">IF(AU7="",NA(),AU7)</f>
        <v>114.34</v>
      </c>
      <c r="AV6" s="35">
        <f t="shared" si="6"/>
        <v>120.78</v>
      </c>
      <c r="AW6" s="35">
        <f t="shared" si="6"/>
        <v>136.31</v>
      </c>
      <c r="AX6" s="35">
        <f t="shared" si="6"/>
        <v>138</v>
      </c>
      <c r="AY6" s="35">
        <f t="shared" si="6"/>
        <v>473.46</v>
      </c>
      <c r="AZ6" s="35">
        <f t="shared" si="6"/>
        <v>240.81</v>
      </c>
      <c r="BA6" s="35">
        <f t="shared" si="6"/>
        <v>241.71</v>
      </c>
      <c r="BB6" s="35">
        <f t="shared" si="6"/>
        <v>249.08</v>
      </c>
      <c r="BC6" s="35">
        <f t="shared" si="6"/>
        <v>254.05</v>
      </c>
      <c r="BD6" s="34" t="str">
        <f>IF(BD7="","",IF(BD7="-","【-】","【"&amp;SUBSTITUTE(TEXT(BD7,"#,##0.00"),"-","△")&amp;"】"))</f>
        <v>【264.34】</v>
      </c>
      <c r="BE6" s="35">
        <f>IF(BE7="",NA(),BE7)</f>
        <v>345.2</v>
      </c>
      <c r="BF6" s="35">
        <f t="shared" ref="BF6:BN6" si="7">IF(BF7="",NA(),BF7)</f>
        <v>345.85</v>
      </c>
      <c r="BG6" s="35">
        <f t="shared" si="7"/>
        <v>345.16</v>
      </c>
      <c r="BH6" s="35">
        <f t="shared" si="7"/>
        <v>346.18</v>
      </c>
      <c r="BI6" s="35">
        <f t="shared" si="7"/>
        <v>338.24</v>
      </c>
      <c r="BJ6" s="35">
        <f t="shared" si="7"/>
        <v>285.77</v>
      </c>
      <c r="BK6" s="35">
        <f t="shared" si="7"/>
        <v>283.10000000000002</v>
      </c>
      <c r="BL6" s="35">
        <f t="shared" si="7"/>
        <v>274.14</v>
      </c>
      <c r="BM6" s="35">
        <f t="shared" si="7"/>
        <v>266.66000000000003</v>
      </c>
      <c r="BN6" s="35">
        <f t="shared" si="7"/>
        <v>258.63</v>
      </c>
      <c r="BO6" s="34" t="str">
        <f>IF(BO7="","",IF(BO7="-","【-】","【"&amp;SUBSTITUTE(TEXT(BO7,"#,##0.00"),"-","△")&amp;"】"))</f>
        <v>【274.27】</v>
      </c>
      <c r="BP6" s="35">
        <f>IF(BP7="",NA(),BP7)</f>
        <v>103.17</v>
      </c>
      <c r="BQ6" s="35">
        <f t="shared" ref="BQ6:BY6" si="8">IF(BQ7="",NA(),BQ7)</f>
        <v>99.36</v>
      </c>
      <c r="BR6" s="35">
        <f t="shared" si="8"/>
        <v>100.23</v>
      </c>
      <c r="BS6" s="35">
        <f t="shared" si="8"/>
        <v>98.84</v>
      </c>
      <c r="BT6" s="35">
        <f t="shared" si="8"/>
        <v>100.26</v>
      </c>
      <c r="BU6" s="35">
        <f t="shared" si="8"/>
        <v>100.77</v>
      </c>
      <c r="BV6" s="35">
        <f t="shared" si="8"/>
        <v>107.74</v>
      </c>
      <c r="BW6" s="35">
        <f t="shared" si="8"/>
        <v>108.81</v>
      </c>
      <c r="BX6" s="35">
        <f t="shared" si="8"/>
        <v>110.87</v>
      </c>
      <c r="BY6" s="35">
        <f t="shared" si="8"/>
        <v>110.3</v>
      </c>
      <c r="BZ6" s="34" t="str">
        <f>IF(BZ7="","",IF(BZ7="-","【-】","【"&amp;SUBSTITUTE(TEXT(BZ7,"#,##0.00"),"-","△")&amp;"】"))</f>
        <v>【104.36】</v>
      </c>
      <c r="CA6" s="35">
        <f>IF(CA7="",NA(),CA7)</f>
        <v>159.79</v>
      </c>
      <c r="CB6" s="35">
        <f t="shared" ref="CB6:CJ6" si="9">IF(CB7="",NA(),CB7)</f>
        <v>165.2</v>
      </c>
      <c r="CC6" s="35">
        <f t="shared" si="9"/>
        <v>162.47</v>
      </c>
      <c r="CD6" s="35">
        <f t="shared" si="9"/>
        <v>164.18</v>
      </c>
      <c r="CE6" s="35">
        <f t="shared" si="9"/>
        <v>161.19999999999999</v>
      </c>
      <c r="CF6" s="35">
        <f t="shared" si="9"/>
        <v>165.74</v>
      </c>
      <c r="CG6" s="35">
        <f t="shared" si="9"/>
        <v>154.33000000000001</v>
      </c>
      <c r="CH6" s="35">
        <f t="shared" si="9"/>
        <v>152.94999999999999</v>
      </c>
      <c r="CI6" s="35">
        <f t="shared" si="9"/>
        <v>150.54</v>
      </c>
      <c r="CJ6" s="35">
        <f t="shared" si="9"/>
        <v>151.85</v>
      </c>
      <c r="CK6" s="34" t="str">
        <f>IF(CK7="","",IF(CK7="-","【-】","【"&amp;SUBSTITUTE(TEXT(CK7,"#,##0.00"),"-","△")&amp;"】"))</f>
        <v>【165.71】</v>
      </c>
      <c r="CL6" s="35">
        <f>IF(CL7="",NA(),CL7)</f>
        <v>56.69</v>
      </c>
      <c r="CM6" s="35">
        <f t="shared" ref="CM6:CU6" si="10">IF(CM7="",NA(),CM7)</f>
        <v>56.1</v>
      </c>
      <c r="CN6" s="35">
        <f t="shared" si="10"/>
        <v>55.49</v>
      </c>
      <c r="CO6" s="35">
        <f t="shared" si="10"/>
        <v>55.39</v>
      </c>
      <c r="CP6" s="35">
        <f t="shared" si="10"/>
        <v>55.31</v>
      </c>
      <c r="CQ6" s="35">
        <f t="shared" si="10"/>
        <v>63.91</v>
      </c>
      <c r="CR6" s="35">
        <f t="shared" si="10"/>
        <v>63.25</v>
      </c>
      <c r="CS6" s="35">
        <f t="shared" si="10"/>
        <v>63.03</v>
      </c>
      <c r="CT6" s="35">
        <f t="shared" si="10"/>
        <v>63.18</v>
      </c>
      <c r="CU6" s="35">
        <f t="shared" si="10"/>
        <v>63.54</v>
      </c>
      <c r="CV6" s="34" t="str">
        <f>IF(CV7="","",IF(CV7="-","【-】","【"&amp;SUBSTITUTE(TEXT(CV7,"#,##0.00"),"-","△")&amp;"】"))</f>
        <v>【60.41】</v>
      </c>
      <c r="CW6" s="35">
        <f>IF(CW7="",NA(),CW7)</f>
        <v>95.84</v>
      </c>
      <c r="CX6" s="35">
        <f t="shared" ref="CX6:DF6" si="11">IF(CX7="",NA(),CX7)</f>
        <v>96.16</v>
      </c>
      <c r="CY6" s="35">
        <f t="shared" si="11"/>
        <v>96.21</v>
      </c>
      <c r="CZ6" s="35">
        <f t="shared" si="11"/>
        <v>96.53</v>
      </c>
      <c r="DA6" s="35">
        <f t="shared" si="11"/>
        <v>96.87</v>
      </c>
      <c r="DB6" s="35">
        <f t="shared" si="11"/>
        <v>91.45</v>
      </c>
      <c r="DC6" s="35">
        <f t="shared" si="11"/>
        <v>91.07</v>
      </c>
      <c r="DD6" s="35">
        <f t="shared" si="11"/>
        <v>91.21</v>
      </c>
      <c r="DE6" s="35">
        <f t="shared" si="11"/>
        <v>91.6</v>
      </c>
      <c r="DF6" s="35">
        <f t="shared" si="11"/>
        <v>91.48</v>
      </c>
      <c r="DG6" s="34" t="str">
        <f>IF(DG7="","",IF(DG7="-","【-】","【"&amp;SUBSTITUTE(TEXT(DG7,"#,##0.00"),"-","△")&amp;"】"))</f>
        <v>【89.93】</v>
      </c>
      <c r="DH6" s="35">
        <f>IF(DH7="",NA(),DH7)</f>
        <v>38.74</v>
      </c>
      <c r="DI6" s="35">
        <f t="shared" ref="DI6:DQ6" si="12">IF(DI7="",NA(),DI7)</f>
        <v>47.29</v>
      </c>
      <c r="DJ6" s="35">
        <f t="shared" si="12"/>
        <v>48.45</v>
      </c>
      <c r="DK6" s="35">
        <f t="shared" si="12"/>
        <v>48.47</v>
      </c>
      <c r="DL6" s="35">
        <f t="shared" si="12"/>
        <v>49.66</v>
      </c>
      <c r="DM6" s="35">
        <f t="shared" si="12"/>
        <v>45.38</v>
      </c>
      <c r="DN6" s="35">
        <f t="shared" si="12"/>
        <v>47.7</v>
      </c>
      <c r="DO6" s="35">
        <f t="shared" si="12"/>
        <v>48.41</v>
      </c>
      <c r="DP6" s="35">
        <f t="shared" si="12"/>
        <v>49.1</v>
      </c>
      <c r="DQ6" s="35">
        <f t="shared" si="12"/>
        <v>49.66</v>
      </c>
      <c r="DR6" s="34" t="str">
        <f>IF(DR7="","",IF(DR7="-","【-】","【"&amp;SUBSTITUTE(TEXT(DR7,"#,##0.00"),"-","△")&amp;"】"))</f>
        <v>【48.12】</v>
      </c>
      <c r="DS6" s="35">
        <f>IF(DS7="",NA(),DS7)</f>
        <v>21.8</v>
      </c>
      <c r="DT6" s="35">
        <f t="shared" ref="DT6:EB6" si="13">IF(DT7="",NA(),DT7)</f>
        <v>22.31</v>
      </c>
      <c r="DU6" s="35">
        <f t="shared" si="13"/>
        <v>24.25</v>
      </c>
      <c r="DV6" s="35">
        <f t="shared" si="13"/>
        <v>25.13</v>
      </c>
      <c r="DW6" s="35">
        <f t="shared" si="13"/>
        <v>25.72</v>
      </c>
      <c r="DX6" s="35">
        <f t="shared" si="13"/>
        <v>13.33</v>
      </c>
      <c r="DY6" s="35">
        <f t="shared" si="13"/>
        <v>14.54</v>
      </c>
      <c r="DZ6" s="35">
        <f t="shared" si="13"/>
        <v>16.16</v>
      </c>
      <c r="EA6" s="35">
        <f t="shared" si="13"/>
        <v>17.420000000000002</v>
      </c>
      <c r="EB6" s="35">
        <f t="shared" si="13"/>
        <v>18.940000000000001</v>
      </c>
      <c r="EC6" s="34" t="str">
        <f>IF(EC7="","",IF(EC7="-","【-】","【"&amp;SUBSTITUTE(TEXT(EC7,"#,##0.00"),"-","△")&amp;"】"))</f>
        <v>【15.89】</v>
      </c>
      <c r="ED6" s="35">
        <f>IF(ED7="",NA(),ED7)</f>
        <v>0.87</v>
      </c>
      <c r="EE6" s="35">
        <f t="shared" ref="EE6:EM6" si="14">IF(EE7="",NA(),EE7)</f>
        <v>1.21</v>
      </c>
      <c r="EF6" s="35">
        <f t="shared" si="14"/>
        <v>1.1200000000000001</v>
      </c>
      <c r="EG6" s="35">
        <f t="shared" si="14"/>
        <v>1.18</v>
      </c>
      <c r="EH6" s="35">
        <f t="shared" si="14"/>
        <v>1.06</v>
      </c>
      <c r="EI6" s="35">
        <f t="shared" si="14"/>
        <v>0.76</v>
      </c>
      <c r="EJ6" s="35">
        <f t="shared" si="14"/>
        <v>0.69</v>
      </c>
      <c r="EK6" s="35">
        <f t="shared" si="14"/>
        <v>0.74</v>
      </c>
      <c r="EL6" s="35">
        <f t="shared" si="14"/>
        <v>0.73</v>
      </c>
      <c r="EM6" s="35">
        <f t="shared" si="14"/>
        <v>0.74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272035</v>
      </c>
      <c r="D7" s="37">
        <v>46</v>
      </c>
      <c r="E7" s="37">
        <v>1</v>
      </c>
      <c r="F7" s="37">
        <v>0</v>
      </c>
      <c r="G7" s="37">
        <v>1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42.07</v>
      </c>
      <c r="P7" s="38">
        <v>100</v>
      </c>
      <c r="Q7" s="38">
        <v>2451</v>
      </c>
      <c r="R7" s="38">
        <v>405974</v>
      </c>
      <c r="S7" s="38">
        <v>36.39</v>
      </c>
      <c r="T7" s="38">
        <v>11156.2</v>
      </c>
      <c r="U7" s="38">
        <v>405455</v>
      </c>
      <c r="V7" s="38">
        <v>36.6</v>
      </c>
      <c r="W7" s="38">
        <v>11078.01</v>
      </c>
      <c r="X7" s="38">
        <v>113.1</v>
      </c>
      <c r="Y7" s="38">
        <v>110.27</v>
      </c>
      <c r="Z7" s="38">
        <v>110.11</v>
      </c>
      <c r="AA7" s="38">
        <v>110.76</v>
      </c>
      <c r="AB7" s="38">
        <v>109.58</v>
      </c>
      <c r="AC7" s="38">
        <v>108.98</v>
      </c>
      <c r="AD7" s="38">
        <v>114.44</v>
      </c>
      <c r="AE7" s="38">
        <v>115.21</v>
      </c>
      <c r="AF7" s="38">
        <v>117.25</v>
      </c>
      <c r="AG7" s="38">
        <v>116.77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0.34</v>
      </c>
      <c r="AO7" s="38">
        <v>0</v>
      </c>
      <c r="AP7" s="38">
        <v>0.71</v>
      </c>
      <c r="AQ7" s="38">
        <v>0</v>
      </c>
      <c r="AR7" s="38">
        <v>0</v>
      </c>
      <c r="AS7" s="38">
        <v>0.85</v>
      </c>
      <c r="AT7" s="38">
        <v>306.57</v>
      </c>
      <c r="AU7" s="38">
        <v>114.34</v>
      </c>
      <c r="AV7" s="38">
        <v>120.78</v>
      </c>
      <c r="AW7" s="38">
        <v>136.31</v>
      </c>
      <c r="AX7" s="38">
        <v>138</v>
      </c>
      <c r="AY7" s="38">
        <v>473.46</v>
      </c>
      <c r="AZ7" s="38">
        <v>240.81</v>
      </c>
      <c r="BA7" s="38">
        <v>241.71</v>
      </c>
      <c r="BB7" s="38">
        <v>249.08</v>
      </c>
      <c r="BC7" s="38">
        <v>254.05</v>
      </c>
      <c r="BD7" s="38">
        <v>264.33999999999997</v>
      </c>
      <c r="BE7" s="38">
        <v>345.2</v>
      </c>
      <c r="BF7" s="38">
        <v>345.85</v>
      </c>
      <c r="BG7" s="38">
        <v>345.16</v>
      </c>
      <c r="BH7" s="38">
        <v>346.18</v>
      </c>
      <c r="BI7" s="38">
        <v>338.24</v>
      </c>
      <c r="BJ7" s="38">
        <v>285.77</v>
      </c>
      <c r="BK7" s="38">
        <v>283.10000000000002</v>
      </c>
      <c r="BL7" s="38">
        <v>274.14</v>
      </c>
      <c r="BM7" s="38">
        <v>266.66000000000003</v>
      </c>
      <c r="BN7" s="38">
        <v>258.63</v>
      </c>
      <c r="BO7" s="38">
        <v>274.27</v>
      </c>
      <c r="BP7" s="38">
        <v>103.17</v>
      </c>
      <c r="BQ7" s="38">
        <v>99.36</v>
      </c>
      <c r="BR7" s="38">
        <v>100.23</v>
      </c>
      <c r="BS7" s="38">
        <v>98.84</v>
      </c>
      <c r="BT7" s="38">
        <v>100.26</v>
      </c>
      <c r="BU7" s="38">
        <v>100.77</v>
      </c>
      <c r="BV7" s="38">
        <v>107.74</v>
      </c>
      <c r="BW7" s="38">
        <v>108.81</v>
      </c>
      <c r="BX7" s="38">
        <v>110.87</v>
      </c>
      <c r="BY7" s="38">
        <v>110.3</v>
      </c>
      <c r="BZ7" s="38">
        <v>104.36</v>
      </c>
      <c r="CA7" s="38">
        <v>159.79</v>
      </c>
      <c r="CB7" s="38">
        <v>165.2</v>
      </c>
      <c r="CC7" s="38">
        <v>162.47</v>
      </c>
      <c r="CD7" s="38">
        <v>164.18</v>
      </c>
      <c r="CE7" s="38">
        <v>161.19999999999999</v>
      </c>
      <c r="CF7" s="38">
        <v>165.74</v>
      </c>
      <c r="CG7" s="38">
        <v>154.33000000000001</v>
      </c>
      <c r="CH7" s="38">
        <v>152.94999999999999</v>
      </c>
      <c r="CI7" s="38">
        <v>150.54</v>
      </c>
      <c r="CJ7" s="38">
        <v>151.85</v>
      </c>
      <c r="CK7" s="38">
        <v>165.71</v>
      </c>
      <c r="CL7" s="38">
        <v>56.69</v>
      </c>
      <c r="CM7" s="38">
        <v>56.1</v>
      </c>
      <c r="CN7" s="38">
        <v>55.49</v>
      </c>
      <c r="CO7" s="38">
        <v>55.39</v>
      </c>
      <c r="CP7" s="38">
        <v>55.31</v>
      </c>
      <c r="CQ7" s="38">
        <v>63.91</v>
      </c>
      <c r="CR7" s="38">
        <v>63.25</v>
      </c>
      <c r="CS7" s="38">
        <v>63.03</v>
      </c>
      <c r="CT7" s="38">
        <v>63.18</v>
      </c>
      <c r="CU7" s="38">
        <v>63.54</v>
      </c>
      <c r="CV7" s="38">
        <v>60.41</v>
      </c>
      <c r="CW7" s="38">
        <v>95.84</v>
      </c>
      <c r="CX7" s="38">
        <v>96.16</v>
      </c>
      <c r="CY7" s="38">
        <v>96.21</v>
      </c>
      <c r="CZ7" s="38">
        <v>96.53</v>
      </c>
      <c r="DA7" s="38">
        <v>96.87</v>
      </c>
      <c r="DB7" s="38">
        <v>91.45</v>
      </c>
      <c r="DC7" s="38">
        <v>91.07</v>
      </c>
      <c r="DD7" s="38">
        <v>91.21</v>
      </c>
      <c r="DE7" s="38">
        <v>91.6</v>
      </c>
      <c r="DF7" s="38">
        <v>91.48</v>
      </c>
      <c r="DG7" s="38">
        <v>89.93</v>
      </c>
      <c r="DH7" s="38">
        <v>38.74</v>
      </c>
      <c r="DI7" s="38">
        <v>47.29</v>
      </c>
      <c r="DJ7" s="38">
        <v>48.45</v>
      </c>
      <c r="DK7" s="38">
        <v>48.47</v>
      </c>
      <c r="DL7" s="38">
        <v>49.66</v>
      </c>
      <c r="DM7" s="38">
        <v>45.38</v>
      </c>
      <c r="DN7" s="38">
        <v>47.7</v>
      </c>
      <c r="DO7" s="38">
        <v>48.41</v>
      </c>
      <c r="DP7" s="38">
        <v>49.1</v>
      </c>
      <c r="DQ7" s="38">
        <v>49.66</v>
      </c>
      <c r="DR7" s="38">
        <v>48.12</v>
      </c>
      <c r="DS7" s="38">
        <v>21.8</v>
      </c>
      <c r="DT7" s="38">
        <v>22.31</v>
      </c>
      <c r="DU7" s="38">
        <v>24.25</v>
      </c>
      <c r="DV7" s="38">
        <v>25.13</v>
      </c>
      <c r="DW7" s="38">
        <v>25.72</v>
      </c>
      <c r="DX7" s="38">
        <v>13.33</v>
      </c>
      <c r="DY7" s="38">
        <v>14.54</v>
      </c>
      <c r="DZ7" s="38">
        <v>16.16</v>
      </c>
      <c r="EA7" s="38">
        <v>17.420000000000002</v>
      </c>
      <c r="EB7" s="38">
        <v>18.940000000000001</v>
      </c>
      <c r="EC7" s="38">
        <v>15.89</v>
      </c>
      <c r="ED7" s="38">
        <v>0.87</v>
      </c>
      <c r="EE7" s="38">
        <v>1.21</v>
      </c>
      <c r="EF7" s="38">
        <v>1.1200000000000001</v>
      </c>
      <c r="EG7" s="38">
        <v>1.18</v>
      </c>
      <c r="EH7" s="38">
        <v>1.06</v>
      </c>
      <c r="EI7" s="38">
        <v>0.76</v>
      </c>
      <c r="EJ7" s="38">
        <v>0.69</v>
      </c>
      <c r="EK7" s="38">
        <v>0.74</v>
      </c>
      <c r="EL7" s="38">
        <v>0.73</v>
      </c>
      <c r="EM7" s="38">
        <v>0.74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2019-02-07T06:22:35Z</cp:lastPrinted>
  <dcterms:modified xsi:type="dcterms:W3CDTF">2019-02-26T00:54:15Z</dcterms:modified>
</cp:coreProperties>
</file>