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B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<sst xmlns="http://schemas.openxmlformats.org/spreadsheetml/2006/main" count="232" uniqueCount="120">
  <si>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</si>
  <si>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</si>
  <si>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</si>
  <si>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</si>
  <si>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</si>
  <si>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</si>
  <si>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</si>
  <si>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</si>
  <si>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</si>
  <si>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</si>
  <si>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</si>
  <si>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</si>
  <si>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</si>
  <si>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</si>
  <si>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</si>
  <si>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</si>
  <si>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</si>
  <si>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</si>
  <si>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</si>
  <si>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</si>
  <si>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</si>
  <si>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</si>
  <si>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</si>
  <si>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</si>
  <si>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</si>
  <si>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</si>
  <si>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</si>
  <si>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</si>
  <si>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</si>
  <si>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</si>
  <si>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</si>
  <si>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</si>
  <si>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</si>
  <si>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</si>
  <si>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</si>
  <si>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</si>
  <si>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</si>
  <si>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</si>
  <si>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</si>
  <si>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</si>
  <si>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</si>
  <si>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</si>
  <si>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</si>
  <si>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</si>
  <si>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</si>
  <si>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</si>
  <si>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</si>
  <si>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</si>
  <si>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</si>
  <si>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</si>
  <si>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</si>
  <si>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</si>
  <si>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</si>
  <si>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</si>
  <si>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</si>
  <si>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</si>
  <si>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</si>
  <si>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</si>
  <si>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</si>
  <si>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</si>
  <si>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</si>
  <si>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</si>
  <si>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</si>
  <si>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</si>
  <si>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</si>
  <si>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</si>
  <si>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</si>
  <si>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</si>
  <si>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</si>
  <si>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</si>
  <si>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</si>
  <si>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</si>
  <si>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</si>
  <si>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</si>
  <si>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</si>
  <si>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</si>
  <si>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</si>
  <si>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</si>
  <si>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</si>
  <si>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</si>
  <si>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</si>
  <si>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</si>
  <si>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</si>
  <si>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</si>
  <si>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</si>
  <si>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</si>
  <si>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</si>
  <si>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</si>
  <si>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</si>
  <si>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</si>
  <si>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</si>
  <si>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</si>
  <si>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</si>
  <si>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</si>
  <si>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</si>
  <si>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</si>
  <si>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</si>
  <si>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</si>
  <si>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</si>
  <si>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</si>
  <si>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</si>
  <si>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</si>
  <si>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</si>
  <si>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</si>
  <si>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</si>
  <si>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能勢町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</si>
  <si>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</si>
  <si>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</si>
  <si>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</si>
  <si>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</si>
  <si>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</si>
  <si>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</si>
  <si>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</si>
  <si>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</si>
  <si>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</si>
  <si>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</si>
  <si>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</si>
  <si>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現在に至る。
　経営の健全性をみると、平成13年度からの統合簡易水道施設整備事業に伴う減価償却費や企業債利子が増加していること、また、地勢上の制約から数多くの水道施設が点在し、非効率な送配水を余儀なくされ動力費等の維持管理費用がかさんでいることから、給水原価が非常に高額なもの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となっている。
  一方、効率性に関しては、有収率、施設利用率共に類似団体平均値よりも低い数値となっている。要因としては、給水人口の減少に伴う需要の減に加え、本町の特徴として私設井戸と水道水の併用世帯が数多く存在し、2か月の使用量0㎥世帯が水道使用全世帯の約1割、基本水量内（0㎥から16㎥）世帯では約4割を占めることにあると考える。
</t>
    <rPh sb="591" eb="592">
      <t>カン</t>
    </rPh>
    <phoneticPr fontId="7"/>
  </si>
  <si>
    <t xml:space="preserve">　統合簡易水道施設整備事業など新規大規模投資による施設更新が進んでいることから、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前年度から急上昇している。また、管路更新率については、前年度は類似団体平均を下回ったものの、平成28年度には、ほぼ同水準となった。
　統合簡易水道施設整備事業で新規取得・老朽化の更新を行った施設は、給水区域全体に及ぶものではなく、有収率の低さを見てもわかるように、旧簡易水道時代の管路の経年化が進んでいる。
</t>
    <rPh sb="185" eb="186">
      <t>マエ</t>
    </rPh>
    <rPh sb="204" eb="206">
      <t>ヘイセイ</t>
    </rPh>
    <rPh sb="208" eb="209">
      <t>ネン</t>
    </rPh>
    <rPh sb="209" eb="210">
      <t>ド</t>
    </rPh>
    <rPh sb="215" eb="218">
      <t>ドウスイジュン</t>
    </rPh>
    <rPh sb="298" eb="300">
      <t>カンロ</t>
    </rPh>
    <rPh sb="301" eb="304">
      <t>ケイネンカ</t>
    </rPh>
    <rPh sb="305" eb="306">
      <t>スス</t>
    </rPh>
    <phoneticPr fontId="7"/>
  </si>
  <si>
    <r>
      <t>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ダウンサイジングや施設配置の集約化検討を行い、更新再投資額を抑制し、新たに発生する資本費の縮減に努める。また、料金回収率が低いことからもわかるように、井戸水から水道水へのシフトを促す等の料金収益の増収策を検討していく。
  老朽化の状況に関しては、管路更新率について類似団体平均とほぼ同水準となったものの、未だ低い水準である。特に、旧簡易水道時代の経年管延長が今後も増大し、管路経年化率は上昇していく見込みである。このため、平成30年度には管路更新計画を策定し、計画的な老朽管の更新を行いながら、段階的な比率の向上に努める。
  なお、平成28年度には、経営戦略を策定済みであり、また、平成28年4月からは、平成36年度での大阪広域水道企業団との統合を目標に検討・協議を行っている。</t>
    </r>
    <r>
      <rPr>
        <sz val="9"/>
        <color rgb="FFFF0000"/>
        <rFont val="ＭＳ ゴシック"/>
        <family val="3"/>
        <charset val="128"/>
      </rPr>
      <t/>
    </r>
    <rPh sb="257" eb="259">
      <t>ケントウ</t>
    </rPh>
    <rPh sb="297" eb="300">
      <t>ドウスイジュン</t>
    </rPh>
    <rPh sb="308" eb="309">
      <t>イマ</t>
    </rPh>
    <rPh sb="318" eb="319">
      <t>トク</t>
    </rPh>
    <rPh sb="321" eb="322">
      <t>キュウ</t>
    </rPh>
    <rPh sb="322" eb="324">
      <t>カンイ</t>
    </rPh>
    <rPh sb="324" eb="326">
      <t>スイドウ</t>
    </rPh>
    <rPh sb="326" eb="328">
      <t>ジダイ</t>
    </rPh>
    <rPh sb="407" eb="408">
      <t>ヒ</t>
    </rPh>
    <rPh sb="423" eb="425">
      <t>ヘイセイ</t>
    </rPh>
    <rPh sb="427" eb="429">
      <t>ネンド</t>
    </rPh>
    <rPh sb="432" eb="434">
      <t>ケイエイ</t>
    </rPh>
    <rPh sb="434" eb="436">
      <t>センリャク</t>
    </rPh>
    <rPh sb="437" eb="439">
      <t>サクテイ</t>
    </rPh>
    <rPh sb="439" eb="440">
      <t>ズ</t>
    </rPh>
    <rPh sb="490" eb="4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</si>
</sst>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0.43</c:v>
                </c:pt>
                <c:pt idx="2">
                  <c:v>0.36</c:v>
                </c:pt>
                <c:pt idx="3">
                  <c:v>0.49</c:v>
                </c:pt>
                <c:pt idx="4">
                  <c:v>0.53</c:v>
                </c:pt>
              </c:numCache>
            </c:numRef>
          </c:val>
        </c:ser>
        <c:dLbls>
          <c:showLegendKey val="0"/>
          <c:showVal val="0"/>
          <c:showCatName val="0"/>
          <c:showSerName val="0"/>
          <c:showPercent val="0"/>
          <c:showBubbleSize val="0"/>
        </c:dLbls>
        <c:gapWidth val="150"/>
        <c:axId val="89843200"/>
        <c:axId val="898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89843200"/>
        <c:axId val="89845120"/>
      </c:lineChart>
      <c:dateAx>
        <c:axId val="89843200"/>
        <c:scaling>
          <c:orientation val="minMax"/>
        </c:scaling>
        <c:delete val="1"/>
        <c:axPos val="b"/>
        <c:numFmt formatCode="ge" sourceLinked="1"/>
        <c:majorTickMark val="none"/>
        <c:minorTickMark val="none"/>
        <c:tickLblPos val="none"/>
        <c:crossAx val="89845120"/>
        <c:crosses val="autoZero"/>
        <c:auto val="1"/>
        <c:lblOffset val="100"/>
        <c:baseTimeUnit val="years"/>
      </c:dateAx>
      <c:valAx>
        <c:axId val="89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42.06</c:v>
                </c:pt>
                <c:pt idx="1">
                  <c:v>40.85</c:v>
                </c:pt>
                <c:pt idx="2">
                  <c:v>40.72</c:v>
                </c:pt>
                <c:pt idx="3">
                  <c:v>40.76</c:v>
                </c:pt>
                <c:pt idx="4">
                  <c:v>39.79</c:v>
                </c:pt>
              </c:numCache>
            </c:numRef>
          </c:val>
        </c:ser>
        <c:dLbls>
          <c:showLegendKey val="0"/>
          <c:showVal val="0"/>
          <c:showCatName val="0"/>
          <c:showSerName val="0"/>
          <c:showPercent val="0"/>
          <c:showBubbleSize val="0"/>
        </c:dLbls>
        <c:gapWidth val="150"/>
        <c:axId val="94263168"/>
        <c:axId val="94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4263168"/>
        <c:axId val="94281728"/>
      </c:lineChart>
      <c:dateAx>
        <c:axId val="94263168"/>
        <c:scaling>
          <c:orientation val="minMax"/>
        </c:scaling>
        <c:delete val="1"/>
        <c:axPos val="b"/>
        <c:numFmt formatCode="ge" sourceLinked="1"/>
        <c:majorTickMark val="none"/>
        <c:minorTickMark val="none"/>
        <c:tickLblPos val="none"/>
        <c:crossAx val="94281728"/>
        <c:crosses val="autoZero"/>
        <c:auto val="1"/>
        <c:lblOffset val="100"/>
        <c:baseTimeUnit val="years"/>
      </c:dateAx>
      <c:valAx>
        <c:axId val="94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81.22</c:v>
                </c:pt>
                <c:pt idx="1">
                  <c:v>84.42</c:v>
                </c:pt>
                <c:pt idx="2">
                  <c:v>81.69</c:v>
                </c:pt>
                <c:pt idx="3">
                  <c:v>80.52</c:v>
                </c:pt>
                <c:pt idx="4">
                  <c:v>80.14</c:v>
                </c:pt>
              </c:numCache>
            </c:numRef>
          </c:val>
        </c:ser>
        <c:dLbls>
          <c:showLegendKey val="0"/>
          <c:showVal val="0"/>
          <c:showCatName val="0"/>
          <c:showSerName val="0"/>
          <c:showPercent val="0"/>
          <c:showBubbleSize val="0"/>
        </c:dLbls>
        <c:gapWidth val="150"/>
        <c:axId val="94311936"/>
        <c:axId val="943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4311936"/>
        <c:axId val="94313856"/>
      </c:lineChart>
      <c:dateAx>
        <c:axId val="94311936"/>
        <c:scaling>
          <c:orientation val="minMax"/>
        </c:scaling>
        <c:delete val="1"/>
        <c:axPos val="b"/>
        <c:numFmt formatCode="ge" sourceLinked="1"/>
        <c:majorTickMark val="none"/>
        <c:minorTickMark val="none"/>
        <c:tickLblPos val="none"/>
        <c:crossAx val="94313856"/>
        <c:crosses val="autoZero"/>
        <c:auto val="1"/>
        <c:lblOffset val="100"/>
        <c:baseTimeUnit val="years"/>
      </c:dateAx>
      <c:valAx>
        <c:axId val="943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99.25</c:v>
                </c:pt>
                <c:pt idx="1">
                  <c:v>102.53</c:v>
                </c:pt>
                <c:pt idx="2">
                  <c:v>94.01</c:v>
                </c:pt>
                <c:pt idx="3">
                  <c:v>103.58</c:v>
                </c:pt>
                <c:pt idx="4">
                  <c:v>96.96</c:v>
                </c:pt>
              </c:numCache>
            </c:numRef>
          </c:val>
        </c:ser>
        <c:dLbls>
          <c:showLegendKey val="0"/>
          <c:showVal val="0"/>
          <c:showCatName val="0"/>
          <c:showSerName val="0"/>
          <c:showPercent val="0"/>
          <c:showBubbleSize val="0"/>
        </c:dLbls>
        <c:gapWidth val="150"/>
        <c:axId val="90018944"/>
        <c:axId val="90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0018944"/>
        <c:axId val="90020864"/>
      </c:lineChart>
      <c:dateAx>
        <c:axId val="90018944"/>
        <c:scaling>
          <c:orientation val="minMax"/>
        </c:scaling>
        <c:delete val="1"/>
        <c:axPos val="b"/>
        <c:numFmt formatCode="ge" sourceLinked="1"/>
        <c:majorTickMark val="none"/>
        <c:minorTickMark val="none"/>
        <c:tickLblPos val="none"/>
        <c:crossAx val="90020864"/>
        <c:crosses val="autoZero"/>
        <c:auto val="1"/>
        <c:lblOffset val="100"/>
        <c:baseTimeUnit val="years"/>
      </c:dateAx>
      <c:valAx>
        <c:axId val="900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12.22</c:v>
                </c:pt>
                <c:pt idx="1">
                  <c:v>14.09</c:v>
                </c:pt>
                <c:pt idx="2">
                  <c:v>29.38</c:v>
                </c:pt>
                <c:pt idx="3">
                  <c:v>32.11</c:v>
                </c:pt>
                <c:pt idx="4">
                  <c:v>34.31</c:v>
                </c:pt>
              </c:numCache>
            </c:numRef>
          </c:val>
        </c:ser>
        <c:dLbls>
          <c:showLegendKey val="0"/>
          <c:showVal val="0"/>
          <c:showCatName val="0"/>
          <c:showSerName val="0"/>
          <c:showPercent val="0"/>
          <c:showBubbleSize val="0"/>
        </c:dLbls>
        <c:gapWidth val="150"/>
        <c:axId val="90714880"/>
        <c:axId val="90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0714880"/>
        <c:axId val="90716800"/>
      </c:lineChart>
      <c:dateAx>
        <c:axId val="90714880"/>
        <c:scaling>
          <c:orientation val="minMax"/>
        </c:scaling>
        <c:delete val="1"/>
        <c:axPos val="b"/>
        <c:numFmt formatCode="ge" sourceLinked="1"/>
        <c:majorTickMark val="none"/>
        <c:minorTickMark val="none"/>
        <c:tickLblPos val="none"/>
        <c:crossAx val="90716800"/>
        <c:crosses val="autoZero"/>
        <c:auto val="1"/>
        <c:lblOffset val="100"/>
        <c:baseTimeUnit val="years"/>
      </c:dateAx>
      <c:valAx>
        <c:axId val="90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0.56000000000000005</c:v>
                </c:pt>
                <c:pt idx="1">
                  <c:v>0.56000000000000005</c:v>
                </c:pt>
                <c:pt idx="2">
                  <c:v>0.56000000000000005</c:v>
                </c:pt>
                <c:pt idx="3">
                  <c:v>4.72</c:v>
                </c:pt>
                <c:pt idx="4">
                  <c:v>7.47</c:v>
                </c:pt>
              </c:numCache>
            </c:numRef>
          </c:val>
        </c:ser>
        <c:dLbls>
          <c:showLegendKey val="0"/>
          <c:showVal val="0"/>
          <c:showCatName val="0"/>
          <c:showSerName val="0"/>
          <c:showPercent val="0"/>
          <c:showBubbleSize val="0"/>
        </c:dLbls>
        <c:gapWidth val="150"/>
        <c:axId val="90755456"/>
        <c:axId val="90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0755456"/>
        <c:axId val="90757376"/>
      </c:lineChart>
      <c:dateAx>
        <c:axId val="90755456"/>
        <c:scaling>
          <c:orientation val="minMax"/>
        </c:scaling>
        <c:delete val="1"/>
        <c:axPos val="b"/>
        <c:numFmt formatCode="ge" sourceLinked="1"/>
        <c:majorTickMark val="none"/>
        <c:minorTickMark val="none"/>
        <c:tickLblPos val="none"/>
        <c:crossAx val="90757376"/>
        <c:crosses val="autoZero"/>
        <c:auto val="1"/>
        <c:lblOffset val="100"/>
        <c:baseTimeUnit val="years"/>
      </c:dateAx>
      <c:valAx>
        <c:axId val="90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86912"/>
        <c:axId val="908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0886912"/>
        <c:axId val="90888832"/>
      </c:lineChart>
      <c:dateAx>
        <c:axId val="90886912"/>
        <c:scaling>
          <c:orientation val="minMax"/>
        </c:scaling>
        <c:delete val="1"/>
        <c:axPos val="b"/>
        <c:numFmt formatCode="ge" sourceLinked="1"/>
        <c:majorTickMark val="none"/>
        <c:minorTickMark val="none"/>
        <c:tickLblPos val="none"/>
        <c:crossAx val="90888832"/>
        <c:crosses val="autoZero"/>
        <c:auto val="1"/>
        <c:lblOffset val="100"/>
        <c:baseTimeUnit val="years"/>
      </c:dateAx>
      <c:valAx>
        <c:axId val="9088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4509.5600000000004</c:v>
                </c:pt>
                <c:pt idx="1">
                  <c:v>1860.53</c:v>
                </c:pt>
                <c:pt idx="2">
                  <c:v>394.02</c:v>
                </c:pt>
                <c:pt idx="3">
                  <c:v>427.53</c:v>
                </c:pt>
                <c:pt idx="4">
                  <c:v>366.8</c:v>
                </c:pt>
              </c:numCache>
            </c:numRef>
          </c:val>
        </c:ser>
        <c:dLbls>
          <c:showLegendKey val="0"/>
          <c:showVal val="0"/>
          <c:showCatName val="0"/>
          <c:showSerName val="0"/>
          <c:showPercent val="0"/>
          <c:showBubbleSize val="0"/>
        </c:dLbls>
        <c:gapWidth val="150"/>
        <c:axId val="90923392"/>
        <c:axId val="90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0923392"/>
        <c:axId val="90925312"/>
      </c:lineChart>
      <c:dateAx>
        <c:axId val="90923392"/>
        <c:scaling>
          <c:orientation val="minMax"/>
        </c:scaling>
        <c:delete val="1"/>
        <c:axPos val="b"/>
        <c:numFmt formatCode="ge" sourceLinked="1"/>
        <c:majorTickMark val="none"/>
        <c:minorTickMark val="none"/>
        <c:tickLblPos val="none"/>
        <c:crossAx val="90925312"/>
        <c:crosses val="autoZero"/>
        <c:auto val="1"/>
        <c:lblOffset val="100"/>
        <c:baseTimeUnit val="years"/>
      </c:dateAx>
      <c:valAx>
        <c:axId val="9092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1342.87</c:v>
                </c:pt>
                <c:pt idx="1">
                  <c:v>1275.3800000000001</c:v>
                </c:pt>
                <c:pt idx="2">
                  <c:v>1263.8499999999999</c:v>
                </c:pt>
                <c:pt idx="3">
                  <c:v>1211.32</c:v>
                </c:pt>
                <c:pt idx="4">
                  <c:v>1218.4100000000001</c:v>
                </c:pt>
              </c:numCache>
            </c:numRef>
          </c:val>
        </c:ser>
        <c:dLbls>
          <c:showLegendKey val="0"/>
          <c:showVal val="0"/>
          <c:showCatName val="0"/>
          <c:showSerName val="0"/>
          <c:showPercent val="0"/>
          <c:showBubbleSize val="0"/>
        </c:dLbls>
        <c:gapWidth val="150"/>
        <c:axId val="94109696"/>
        <c:axId val="94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4109696"/>
        <c:axId val="94111616"/>
      </c:lineChart>
      <c:dateAx>
        <c:axId val="94109696"/>
        <c:scaling>
          <c:orientation val="minMax"/>
        </c:scaling>
        <c:delete val="1"/>
        <c:axPos val="b"/>
        <c:numFmt formatCode="ge" sourceLinked="1"/>
        <c:majorTickMark val="none"/>
        <c:minorTickMark val="none"/>
        <c:tickLblPos val="none"/>
        <c:crossAx val="94111616"/>
        <c:crosses val="autoZero"/>
        <c:auto val="1"/>
        <c:lblOffset val="100"/>
        <c:baseTimeUnit val="years"/>
      </c:dateAx>
      <c:valAx>
        <c:axId val="9411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60.81</c:v>
                </c:pt>
                <c:pt idx="1">
                  <c:v>63.95</c:v>
                </c:pt>
                <c:pt idx="2">
                  <c:v>57.13</c:v>
                </c:pt>
                <c:pt idx="3">
                  <c:v>59.19</c:v>
                </c:pt>
                <c:pt idx="4">
                  <c:v>56.18</c:v>
                </c:pt>
              </c:numCache>
            </c:numRef>
          </c:val>
        </c:ser>
        <c:dLbls>
          <c:showLegendKey val="0"/>
          <c:showVal val="0"/>
          <c:showCatName val="0"/>
          <c:showSerName val="0"/>
          <c:showPercent val="0"/>
          <c:showBubbleSize val="0"/>
        </c:dLbls>
        <c:gapWidth val="150"/>
        <c:axId val="94145920"/>
        <c:axId val="94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4145920"/>
        <c:axId val="94148096"/>
      </c:lineChart>
      <c:dateAx>
        <c:axId val="94145920"/>
        <c:scaling>
          <c:orientation val="minMax"/>
        </c:scaling>
        <c:delete val="1"/>
        <c:axPos val="b"/>
        <c:numFmt formatCode="ge" sourceLinked="1"/>
        <c:majorTickMark val="none"/>
        <c:minorTickMark val="none"/>
        <c:tickLblPos val="none"/>
        <c:crossAx val="94148096"/>
        <c:crosses val="autoZero"/>
        <c:auto val="1"/>
        <c:lblOffset val="100"/>
        <c:baseTimeUnit val="years"/>
      </c:dateAx>
      <c:valAx>
        <c:axId val="94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429.11</c:v>
                </c:pt>
                <c:pt idx="1">
                  <c:v>409.09</c:v>
                </c:pt>
                <c:pt idx="2">
                  <c:v>459.23</c:v>
                </c:pt>
                <c:pt idx="3">
                  <c:v>446.8</c:v>
                </c:pt>
                <c:pt idx="4">
                  <c:v>469.35</c:v>
                </c:pt>
              </c:numCache>
            </c:numRef>
          </c:val>
        </c:ser>
        <c:dLbls>
          <c:showLegendKey val="0"/>
          <c:showVal val="0"/>
          <c:showCatName val="0"/>
          <c:showSerName val="0"/>
          <c:showPercent val="0"/>
          <c:showBubbleSize val="0"/>
        </c:dLbls>
        <c:gapWidth val="150"/>
        <c:axId val="94169344"/>
        <c:axId val="942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4169344"/>
        <c:axId val="94241152"/>
      </c:lineChart>
      <c:dateAx>
        <c:axId val="94169344"/>
        <c:scaling>
          <c:orientation val="minMax"/>
        </c:scaling>
        <c:delete val="1"/>
        <c:axPos val="b"/>
        <c:numFmt formatCode="ge" sourceLinked="1"/>
        <c:majorTickMark val="none"/>
        <c:minorTickMark val="none"/>
        <c:tickLblPos val="none"/>
        <c:crossAx val="94241152"/>
        <c:crosses val="autoZero"/>
        <c:auto val="1"/>
        <c:lblOffset val="100"/>
        <c:baseTimeUnit val="years"/>
      </c:dateAx>
      <c:valAx>
        <c:axId val="942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能勢町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10617</v>
      </c>
      <c r="AM8" s="61"/>
      <c r="AN8" s="61"/>
      <c r="AO8" s="61"/>
      <c r="AP8" s="61"/>
      <c r="AQ8" s="61"/>
      <c r="AR8" s="61"/>
      <c r="AS8" s="61"/>
      <c r="AT8" s="51">
        <f>データ!$S$6</f>
        <v>98.75</v>
      </c>
      <c r="AU8" s="52"/>
      <c r="AV8" s="52"/>
      <c r="AW8" s="52"/>
      <c r="AX8" s="52"/>
      <c r="AY8" s="52"/>
      <c r="AZ8" s="52"/>
      <c r="BA8" s="52"/>
      <c r="BB8" s="53">
        <f>データ!$T$6</f>
        <v>107.51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55.81</v>
      </c>
      <c r="J10" s="52"/>
      <c r="K10" s="52"/>
      <c r="L10" s="52"/>
      <c r="M10" s="52"/>
      <c r="N10" s="52"/>
      <c r="O10" s="64"/>
      <c r="P10" s="53">
        <f>データ!$P$6</f>
        <v>98.51</v>
      </c>
      <c r="Q10" s="53"/>
      <c r="R10" s="53"/>
      <c r="S10" s="53"/>
      <c r="T10" s="53"/>
      <c r="U10" s="53"/>
      <c r="V10" s="53"/>
      <c r="W10" s="61">
        <f>データ!$Q$6</f>
        <v>4682</v>
      </c>
      <c r="X10" s="61"/>
      <c r="Y10" s="61"/>
      <c r="Z10" s="61"/>
      <c r="AA10" s="61"/>
      <c r="AB10" s="61"/>
      <c r="AC10" s="61"/>
      <c r="AD10" s="2"/>
      <c r="AE10" s="2"/>
      <c r="AF10" s="2"/>
      <c r="AG10" s="2"/>
      <c r="AH10" s="5"/>
      <c r="AI10" s="5"/>
      <c r="AJ10" s="5"/>
      <c r="AK10" s="5"/>
      <c r="AL10" s="61">
        <f>データ!$U$6</f>
        <v>10370</v>
      </c>
      <c r="AM10" s="61"/>
      <c r="AN10" s="61"/>
      <c r="AO10" s="61"/>
      <c r="AP10" s="61"/>
      <c r="AQ10" s="61"/>
      <c r="AR10" s="61"/>
      <c r="AS10" s="61"/>
      <c r="AT10" s="51">
        <f>データ!$V$6</f>
        <v>28.71</v>
      </c>
      <c r="AU10" s="52"/>
      <c r="AV10" s="52"/>
      <c r="AW10" s="52"/>
      <c r="AX10" s="52"/>
      <c r="AY10" s="52"/>
      <c r="AZ10" s="52"/>
      <c r="BA10" s="52"/>
      <c r="BB10" s="53">
        <f>データ!$W$6</f>
        <v>361.2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273228</v>
      </c>
      <c r="D6" s="34">
        <f t="shared" si="3"/>
        <v>46</v>
      </c>
      <c r="E6" s="34">
        <f t="shared" si="3"/>
        <v>1</v>
      </c>
      <c r="F6" s="34">
        <f t="shared" si="3"/>
        <v>0</v>
      </c>
      <c r="G6" s="34">
        <f t="shared" si="3"/>
        <v>1</v>
      </c>
      <c r="H6" s="34" t="str">
        <f t="shared" si="3"/>
        <v>大阪府　能勢町</v>
      </c>
      <c r="I6" s="34" t="str">
        <f t="shared" si="3"/>
        <v>法適用</v>
      </c>
      <c r="J6" s="34" t="str">
        <f t="shared" si="3"/>
        <v>水道事業</v>
      </c>
      <c r="K6" s="34" t="str">
        <f t="shared" si="3"/>
        <v>末端給水事業</v>
      </c>
      <c r="L6" s="34" t="str">
        <f t="shared" si="3"/>
        <v>A7</v>
      </c>
      <c r="M6" s="34">
        <f t="shared" si="3"/>
        <v>0</v>
      </c>
      <c r="N6" s="35" t="str">
        <f t="shared" si="3"/>
        <v>-</v>
      </c>
      <c r="O6" s="35">
        <f t="shared" si="3"/>
        <v>55.81</v>
      </c>
      <c r="P6" s="35">
        <f t="shared" si="3"/>
        <v>98.51</v>
      </c>
      <c r="Q6" s="35">
        <f t="shared" si="3"/>
        <v>4682</v>
      </c>
      <c r="R6" s="35">
        <f t="shared" si="3"/>
        <v>10617</v>
      </c>
      <c r="S6" s="35">
        <f t="shared" si="3"/>
        <v>98.75</v>
      </c>
      <c r="T6" s="35">
        <f t="shared" si="3"/>
        <v>107.51</v>
      </c>
      <c r="U6" s="35">
        <f t="shared" si="3"/>
        <v>10370</v>
      </c>
      <c r="V6" s="35">
        <f t="shared" si="3"/>
        <v>28.71</v>
      </c>
      <c r="W6" s="35">
        <f t="shared" si="3"/>
        <v>361.2</v>
      </c>
      <c r="X6" s="36">
        <f>IF(X7="",NA(),X7)</f>
        <v>99.25</v>
      </c>
      <c r="Y6" s="36">
        <f t="shared" ref="Y6:AG6" si="4">IF(Y7="",NA(),Y7)</f>
        <v>102.53</v>
      </c>
      <c r="Z6" s="36">
        <f t="shared" si="4"/>
        <v>94.01</v>
      </c>
      <c r="AA6" s="36">
        <f t="shared" si="4"/>
        <v>103.58</v>
      </c>
      <c r="AB6" s="36">
        <f t="shared" si="4"/>
        <v>96.96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4509.5600000000004</v>
      </c>
      <c r="AU6" s="36">
        <f t="shared" ref="AU6:BC6" si="6">IF(AU7="",NA(),AU7)</f>
        <v>1860.53</v>
      </c>
      <c r="AV6" s="36">
        <f t="shared" si="6"/>
        <v>394.02</v>
      </c>
      <c r="AW6" s="36">
        <f t="shared" si="6"/>
        <v>427.53</v>
      </c>
      <c r="AX6" s="36">
        <f t="shared" si="6"/>
        <v>366.8</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1342.87</v>
      </c>
      <c r="BF6" s="36">
        <f t="shared" ref="BF6:BN6" si="7">IF(BF7="",NA(),BF7)</f>
        <v>1275.3800000000001</v>
      </c>
      <c r="BG6" s="36">
        <f t="shared" si="7"/>
        <v>1263.8499999999999</v>
      </c>
      <c r="BH6" s="36">
        <f t="shared" si="7"/>
        <v>1211.32</v>
      </c>
      <c r="BI6" s="36">
        <f t="shared" si="7"/>
        <v>1218.4100000000001</v>
      </c>
      <c r="BJ6" s="36">
        <f t="shared" si="7"/>
        <v>458</v>
      </c>
      <c r="BK6" s="36">
        <f t="shared" si="7"/>
        <v>443.13</v>
      </c>
      <c r="BL6" s="36">
        <f t="shared" si="7"/>
        <v>442.54</v>
      </c>
      <c r="BM6" s="36">
        <f t="shared" si="7"/>
        <v>431</v>
      </c>
      <c r="BN6" s="36">
        <f t="shared" si="7"/>
        <v>422.5</v>
      </c>
      <c r="BO6" s="35" t="str">
        <f>IF(BO7="","",IF(BO7="-","【-】","【"&amp;SUBSTITUTE(TEXT(BO7,"#,##0.00"),"-","△")&amp;"】"))</f>
        <v>【270.87】</v>
      </c>
      <c r="BP6" s="36">
        <f>IF(BP7="",NA(),BP7)</f>
        <v>60.81</v>
      </c>
      <c r="BQ6" s="36">
        <f t="shared" ref="BQ6:BY6" si="8">IF(BQ7="",NA(),BQ7)</f>
        <v>63.95</v>
      </c>
      <c r="BR6" s="36">
        <f t="shared" si="8"/>
        <v>57.13</v>
      </c>
      <c r="BS6" s="36">
        <f t="shared" si="8"/>
        <v>59.19</v>
      </c>
      <c r="BT6" s="36">
        <f t="shared" si="8"/>
        <v>56.18</v>
      </c>
      <c r="BU6" s="36">
        <f t="shared" si="8"/>
        <v>96.27</v>
      </c>
      <c r="BV6" s="36">
        <f t="shared" si="8"/>
        <v>95.4</v>
      </c>
      <c r="BW6" s="36">
        <f t="shared" si="8"/>
        <v>98.6</v>
      </c>
      <c r="BX6" s="36">
        <f t="shared" si="8"/>
        <v>100.82</v>
      </c>
      <c r="BY6" s="36">
        <f t="shared" si="8"/>
        <v>101.64</v>
      </c>
      <c r="BZ6" s="35" t="str">
        <f>IF(BZ7="","",IF(BZ7="-","【-】","【"&amp;SUBSTITUTE(TEXT(BZ7,"#,##0.00"),"-","△")&amp;"】"))</f>
        <v>【105.59】</v>
      </c>
      <c r="CA6" s="36">
        <f>IF(CA7="",NA(),CA7)</f>
        <v>429.11</v>
      </c>
      <c r="CB6" s="36">
        <f t="shared" ref="CB6:CJ6" si="9">IF(CB7="",NA(),CB7)</f>
        <v>409.09</v>
      </c>
      <c r="CC6" s="36">
        <f t="shared" si="9"/>
        <v>459.23</v>
      </c>
      <c r="CD6" s="36">
        <f t="shared" si="9"/>
        <v>446.8</v>
      </c>
      <c r="CE6" s="36">
        <f t="shared" si="9"/>
        <v>469.35</v>
      </c>
      <c r="CF6" s="36">
        <f t="shared" si="9"/>
        <v>186.94</v>
      </c>
      <c r="CG6" s="36">
        <f t="shared" si="9"/>
        <v>186.15</v>
      </c>
      <c r="CH6" s="36">
        <f t="shared" si="9"/>
        <v>181.67</v>
      </c>
      <c r="CI6" s="36">
        <f t="shared" si="9"/>
        <v>179.55</v>
      </c>
      <c r="CJ6" s="36">
        <f t="shared" si="9"/>
        <v>179.16</v>
      </c>
      <c r="CK6" s="35" t="str">
        <f>IF(CK7="","",IF(CK7="-","【-】","【"&amp;SUBSTITUTE(TEXT(CK7,"#,##0.00"),"-","△")&amp;"】"))</f>
        <v>【163.27】</v>
      </c>
      <c r="CL6" s="36">
        <f>IF(CL7="",NA(),CL7)</f>
        <v>42.06</v>
      </c>
      <c r="CM6" s="36">
        <f t="shared" ref="CM6:CU6" si="10">IF(CM7="",NA(),CM7)</f>
        <v>40.85</v>
      </c>
      <c r="CN6" s="36">
        <f t="shared" si="10"/>
        <v>40.72</v>
      </c>
      <c r="CO6" s="36">
        <f t="shared" si="10"/>
        <v>40.76</v>
      </c>
      <c r="CP6" s="36">
        <f t="shared" si="10"/>
        <v>39.79</v>
      </c>
      <c r="CQ6" s="36">
        <f t="shared" si="10"/>
        <v>54.51</v>
      </c>
      <c r="CR6" s="36">
        <f t="shared" si="10"/>
        <v>54.47</v>
      </c>
      <c r="CS6" s="36">
        <f t="shared" si="10"/>
        <v>53.61</v>
      </c>
      <c r="CT6" s="36">
        <f t="shared" si="10"/>
        <v>53.52</v>
      </c>
      <c r="CU6" s="36">
        <f t="shared" si="10"/>
        <v>54.24</v>
      </c>
      <c r="CV6" s="35" t="str">
        <f>IF(CV7="","",IF(CV7="-","【-】","【"&amp;SUBSTITUTE(TEXT(CV7,"#,##0.00"),"-","△")&amp;"】"))</f>
        <v>【59.94】</v>
      </c>
      <c r="CW6" s="36">
        <f>IF(CW7="",NA(),CW7)</f>
        <v>81.22</v>
      </c>
      <c r="CX6" s="36">
        <f t="shared" ref="CX6:DF6" si="11">IF(CX7="",NA(),CX7)</f>
        <v>84.42</v>
      </c>
      <c r="CY6" s="36">
        <f t="shared" si="11"/>
        <v>81.69</v>
      </c>
      <c r="CZ6" s="36">
        <f t="shared" si="11"/>
        <v>80.52</v>
      </c>
      <c r="DA6" s="36">
        <f t="shared" si="11"/>
        <v>80.14</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12.22</v>
      </c>
      <c r="DI6" s="36">
        <f t="shared" ref="DI6:DQ6" si="12">IF(DI7="",NA(),DI7)</f>
        <v>14.09</v>
      </c>
      <c r="DJ6" s="36">
        <f t="shared" si="12"/>
        <v>29.38</v>
      </c>
      <c r="DK6" s="36">
        <f t="shared" si="12"/>
        <v>32.11</v>
      </c>
      <c r="DL6" s="36">
        <f t="shared" si="12"/>
        <v>34.31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0.56000000000000005</v>
      </c>
      <c r="DT6" s="36">
        <f t="shared" ref="DT6:EB6" si="13">IF(DT7="",NA(),DT7)</f>
        <v>0.56000000000000005</v>
      </c>
      <c r="DU6" s="36">
        <f t="shared" si="13"/>
        <v>0.56000000000000005</v>
      </c>
      <c r="DV6" s="36">
        <f t="shared" si="13"/>
        <v>4.72</v>
      </c>
      <c r="DW6" s="36">
        <f t="shared" si="13"/>
        <v>7.47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0.13</v>
      </c>
      <c r="EE6" s="36">
        <f t="shared" ref="EE6:EM6" si="14">IF(EE7="",NA(),EE7)</f>
        <v>0.43</v>
      </c>
      <c r="EF6" s="36">
        <f t="shared" si="14"/>
        <v>0.36</v>
      </c>
      <c r="EG6" s="36">
        <f t="shared" si="14"/>
        <v>0.49</v>
      </c>
      <c r="EH6" s="36">
        <f t="shared" si="14"/>
        <v>0.53</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273228</v>
      </c>
      <c r="D7" s="38">
        <v>46</v>
      </c>
      <c r="E7" s="38">
        <v>1</v>
      </c>
      <c r="F7" s="38">
        <v>0</v>
      </c>
      <c r="G7" s="38">
        <v>1</v>
      </c>
      <c r="H7" s="38" t="s">
        <v>105</v>
      </c>
      <c r="I7" s="38" t="s">
        <v>106</v>
      </c>
      <c r="J7" s="38" t="s">
        <v>107</v>
      </c>
      <c r="K7" s="38" t="s">
        <v>108</v>
      </c>
      <c r="L7" s="38" t="s">
        <v>109</v>
      </c>
      <c r="M7" s="38"/>
      <c r="N7" s="39" t="s">
        <v>110</v>
      </c>
      <c r="O7" s="39">
        <v>55.81</v>
      </c>
      <c r="P7" s="39">
        <v>98.51</v>
      </c>
      <c r="Q7" s="39">
        <v>4682</v>
      </c>
      <c r="R7" s="39">
        <v>10617</v>
      </c>
      <c r="S7" s="39">
        <v>98.75</v>
      </c>
      <c r="T7" s="39">
        <v>107.51</v>
      </c>
      <c r="U7" s="39">
        <v>10370</v>
      </c>
      <c r="V7" s="39">
        <v>28.71</v>
      </c>
      <c r="W7" s="39">
        <v>361.2</v>
      </c>
      <c r="X7" s="39">
        <v>99.25</v>
      </c>
      <c r="Y7" s="39">
        <v>102.53</v>
      </c>
      <c r="Z7" s="39">
        <v>94.01</v>
      </c>
      <c r="AA7" s="39">
        <v>103.58</v>
      </c>
      <c r="AB7" s="39">
        <v>96.96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4509.5600000000004</v>
      </c>
      <c r="AU7" s="39">
        <v>1860.53</v>
      </c>
      <c r="AV7" s="39">
        <v>394.02</v>
      </c>
      <c r="AW7" s="39">
        <v>427.53</v>
      </c>
      <c r="AX7" s="39">
        <v>366.8</v>
      </c>
      <c r="AY7" s="39">
        <v>1159.4100000000001</v>
      </c>
      <c r="AZ7" s="39">
        <v>1081.23</v>
      </c>
      <c r="BA7" s="39">
        <v>406.37</v>
      </c>
      <c r="BB7" s="39">
        <v>398.29</v>
      </c>
      <c r="BC7" s="39">
        <v>388.67</v>
      </c>
      <c r="BD7" s="39">
        <v>262.87</v>
      </c>
      <c r="BE7" s="39">
        <v>1342.87</v>
      </c>
      <c r="BF7" s="39">
        <v>1275.3800000000001</v>
      </c>
      <c r="BG7" s="39">
        <v>1263.8499999999999</v>
      </c>
      <c r="BH7" s="39">
        <v>1211.32</v>
      </c>
      <c r="BI7" s="39">
        <v>1218.4100000000001</v>
      </c>
      <c r="BJ7" s="39">
        <v>458</v>
      </c>
      <c r="BK7" s="39">
        <v>443.13</v>
      </c>
      <c r="BL7" s="39">
        <v>442.54</v>
      </c>
      <c r="BM7" s="39">
        <v>431</v>
      </c>
      <c r="BN7" s="39">
        <v>422.5</v>
      </c>
      <c r="BO7" s="39">
        <v>270.87</v>
      </c>
      <c r="BP7" s="39">
        <v>60.81</v>
      </c>
      <c r="BQ7" s="39">
        <v>63.95</v>
      </c>
      <c r="BR7" s="39">
        <v>57.13</v>
      </c>
      <c r="BS7" s="39">
        <v>59.19</v>
      </c>
      <c r="BT7" s="39">
        <v>56.18</v>
      </c>
      <c r="BU7" s="39">
        <v>96.27</v>
      </c>
      <c r="BV7" s="39">
        <v>95.4</v>
      </c>
      <c r="BW7" s="39">
        <v>98.6</v>
      </c>
      <c r="BX7" s="39">
        <v>100.82</v>
      </c>
      <c r="BY7" s="39">
        <v>101.64</v>
      </c>
      <c r="BZ7" s="39">
        <v>105.59</v>
      </c>
      <c r="CA7" s="39">
        <v>429.11</v>
      </c>
      <c r="CB7" s="39">
        <v>409.09</v>
      </c>
      <c r="CC7" s="39">
        <v>459.23</v>
      </c>
      <c r="CD7" s="39">
        <v>446.8</v>
      </c>
      <c r="CE7" s="39">
        <v>469.35</v>
      </c>
      <c r="CF7" s="39">
        <v>186.94</v>
      </c>
      <c r="CG7" s="39">
        <v>186.15</v>
      </c>
      <c r="CH7" s="39">
        <v>181.67</v>
      </c>
      <c r="CI7" s="39">
        <v>179.55</v>
      </c>
      <c r="CJ7" s="39">
        <v>179.16</v>
      </c>
      <c r="CK7" s="39">
        <v>163.27000000000001</v>
      </c>
      <c r="CL7" s="39">
        <v>42.06</v>
      </c>
      <c r="CM7" s="39">
        <v>40.85</v>
      </c>
      <c r="CN7" s="39">
        <v>40.72</v>
      </c>
      <c r="CO7" s="39">
        <v>40.76</v>
      </c>
      <c r="CP7" s="39">
        <v>39.79</v>
      </c>
      <c r="CQ7" s="39">
        <v>54.51</v>
      </c>
      <c r="CR7" s="39">
        <v>54.47</v>
      </c>
      <c r="CS7" s="39">
        <v>53.61</v>
      </c>
      <c r="CT7" s="39">
        <v>53.52</v>
      </c>
      <c r="CU7" s="39">
        <v>54.24</v>
      </c>
      <c r="CV7" s="39">
        <v>59.94</v>
      </c>
      <c r="CW7" s="39">
        <v>81.22</v>
      </c>
      <c r="CX7" s="39">
        <v>84.42</v>
      </c>
      <c r="CY7" s="39">
        <v>81.69</v>
      </c>
      <c r="CZ7" s="39">
        <v>80.52</v>
      </c>
      <c r="DA7" s="39">
        <v>80.14</v>
      </c>
      <c r="DB7" s="39">
        <v>81.790000000000006</v>
      </c>
      <c r="DC7" s="39">
        <v>81.459999999999994</v>
      </c>
      <c r="DD7" s="39">
        <v>81.31</v>
      </c>
      <c r="DE7" s="39">
        <v>81.459999999999994</v>
      </c>
      <c r="DF7" s="39">
        <v>81.680000000000007</v>
      </c>
      <c r="DG7" s="39">
        <v>90.22</v>
      </c>
      <c r="DH7" s="39">
        <v>12.22</v>
      </c>
      <c r="DI7" s="39">
        <v>14.09</v>
      </c>
      <c r="DJ7" s="39">
        <v>29.38</v>
      </c>
      <c r="DK7" s="39">
        <v>32.11</v>
      </c>
      <c r="DL7" s="39">
        <v>34.31</v>
      </c>
      <c r="DM7" s="39">
        <v>37.799999999999997</v>
      </c>
      <c r="DN7" s="39">
        <v>38.520000000000003</v>
      </c>
      <c r="DO7" s="39">
        <v>46.67</v>
      </c>
      <c r="DP7" s="39">
        <v>47.7</v>
      </c>
      <c r="DQ7" s="39">
        <v>48.14</v>
      </c>
      <c r="DR7" s="39">
        <v>47.91</v>
      </c>
      <c r="DS7" s="39">
        <v>0.56000000000000005</v>
      </c>
      <c r="DT7" s="39">
        <v>0.56000000000000005</v>
      </c>
      <c r="DU7" s="39">
        <v>0.56000000000000005</v>
      </c>
      <c r="DV7" s="39">
        <v>4.72</v>
      </c>
      <c r="DW7" s="39">
        <v>7.47</v>
      </c>
      <c r="DX7" s="39">
        <v>8.2200000000000006</v>
      </c>
      <c r="DY7" s="39">
        <v>9.43</v>
      </c>
      <c r="DZ7" s="39">
        <v>10.029999999999999</v>
      </c>
      <c r="EA7" s="39">
        <v>7.26</v>
      </c>
      <c r="EB7" s="39">
        <v>11.13</v>
      </c>
      <c r="EC7" s="39">
        <v>15</v>
      </c>
      <c r="ED7" s="39">
        <v>0.13</v>
      </c>
      <c r="EE7" s="39">
        <v>0.43</v>
      </c>
      <c r="EF7" s="39">
        <v>0.36</v>
      </c>
      <c r="EG7" s="39">
        <v>0.49</v>
      </c>
      <c r="EH7" s="39">
        <v>0.53</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2018-02-20T02:22:04Z</cp:lastPrinted>
  <dcterms:created xsi:type="dcterms:W3CDTF">2017-12-25T01:32:05Z</dcterms:created>
  <dcterms:modified xsi:type="dcterms:W3CDTF">2018-02-27T03:50:46Z</dcterms:modified>
</cp:coreProperties>
</file>