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H85" i="4"/>
  <c r="G85" i="4"/>
  <c r="F85" i="4"/>
  <c r="E85" i="4"/>
  <c r="BB10" i="4"/>
  <c r="AT10" i="4"/>
  <c r="AL10" i="4"/>
  <c r="P10" i="4"/>
  <c r="BB8" i="4"/>
  <c r="AT8" i="4"/>
  <c r="AL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<sst xmlns="http://schemas.openxmlformats.org/spreadsheetml/2006/main" count="232" uniqueCount="120">
  <si>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</si>
  <si>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</si>
  <si>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</si>
  <si>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</si>
  <si>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</si>
  <si>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</si>
  <si>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</si>
  <si>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</si>
  <si>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</si>
  <si>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</si>
  <si>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</si>
  <si>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</si>
  <si>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</si>
  <si>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</si>
  <si>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</si>
  <si>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</si>
  <si>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</si>
  <si>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</si>
  <si>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</si>
  <si>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</si>
  <si>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</si>
  <si>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</si>
  <si>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</si>
  <si>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</si>
  <si>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</si>
  <si>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</si>
  <si>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</si>
  <si>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</si>
  <si>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</si>
  <si>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</si>
  <si>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</si>
  <si>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</si>
  <si>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</si>
  <si>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</si>
  <si>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</si>
  <si>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</si>
  <si>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</si>
  <si>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</si>
  <si>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</si>
  <si>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</si>
  <si>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</si>
  <si>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</si>
  <si>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</si>
  <si>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</si>
  <si>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</si>
  <si>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</si>
  <si>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</si>
  <si>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</si>
  <si>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</si>
  <si>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</si>
  <si>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</si>
  <si>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</si>
  <si>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</si>
  <si>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</si>
  <si>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</si>
  <si>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</si>
  <si>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</si>
  <si>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</si>
  <si>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</si>
  <si>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</si>
  <si>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</si>
  <si>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</si>
  <si>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</si>
  <si>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</si>
  <si>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</si>
  <si>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</si>
  <si>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</si>
  <si>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</si>
  <si>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</si>
  <si>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</si>
  <si>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</si>
  <si>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</si>
  <si>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</si>
  <si>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</si>
  <si>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</si>
  <si>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</si>
  <si>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</si>
  <si>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</si>
  <si>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</si>
  <si>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</si>
  <si>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</si>
  <si>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</si>
  <si>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</si>
  <si>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</si>
  <si>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</si>
  <si>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</si>
  <si>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</si>
  <si>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</si>
  <si>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</si>
  <si>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</si>
  <si>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</si>
  <si>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</si>
  <si>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</si>
  <si>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</si>
  <si>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</si>
  <si>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</si>
  <si>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</si>
  <si>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</si>
  <si>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</si>
  <si>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</si>
  <si>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</si>
  <si>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</si>
  <si>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</si>
  <si>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</si>
  <si>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</si>
  <si>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寝屋川市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</si>
  <si>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</si>
  <si>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</si>
  <si>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</si>
  <si>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</si>
  <si>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</si>
  <si>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</si>
  <si>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</si>
  <si>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</si>
  <si>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</si>
  <si>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</si>
  <si>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</si>
  <si>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老朽化の状況を表す指標については、何れも類似団体と比較して平均値を上回っており、管路の老朽化が進んでいる状況が見受けられる。
　これは、第８期施設等整備事業計画（平成23年度～27年度）では水道施設（配水場など）の更新に重点的に取り組んできたことに起因するものである。</t>
    <phoneticPr fontId="4"/>
  </si>
  <si>
    <t>　水道事業については、人口の減少など厳しい経営環境の中においても、健全経営を堅持しつつ、安定給水の確保に必要なライフラインを次世代に良好な状態で引き継ぐために、アセットマネジメント（資産管理）の推進などにより、施設の更新に必要な投資を適切に行っていく必要がある。
　また、施設更新時には配水能力に対する配水量の実態を考慮した施設の適正規模を精査する必要がある。
　第９期施設等整備事業計画（平成28年度～32年度）及び現在取組を進めているアセットマネジメントにおいては、それらの内容を踏まえ基幹管路を中心とした水道管路の更新及び耐震化を進めていくとともに、投資財源の均衡と財源確保を図るための「公営企業経営戦略」策定に向けた取組を進める。</t>
    <rPh sb="207" eb="208">
      <t>オヨ</t>
    </rPh>
    <rPh sb="209" eb="211">
      <t>ゲンザイ</t>
    </rPh>
    <rPh sb="211" eb="213">
      <t>トリクミ</t>
    </rPh>
    <rPh sb="214" eb="215">
      <t>スス</t>
    </rPh>
    <rPh sb="245" eb="247">
      <t>キカン</t>
    </rPh>
    <rPh sb="247" eb="249">
      <t>カンロ</t>
    </rPh>
    <rPh sb="250" eb="252">
      <t>チュウシン</t>
    </rPh>
    <rPh sb="278" eb="280">
      <t>トウシ</t>
    </rPh>
    <rPh sb="280" eb="282">
      <t>ザイゲン</t>
    </rPh>
    <rPh sb="283" eb="285">
      <t>キンコウ</t>
    </rPh>
    <rPh sb="286" eb="288">
      <t>ザイゲン</t>
    </rPh>
    <rPh sb="288" eb="290">
      <t>カクホ</t>
    </rPh>
    <rPh sb="291" eb="292">
      <t>ハカ</t>
    </rPh>
    <rPh sb="297" eb="299">
      <t>コウエイ</t>
    </rPh>
    <rPh sb="299" eb="301">
      <t>キギョウ</t>
    </rPh>
    <phoneticPr fontId="4"/>
  </si>
  <si>
    <t>　経営の健全性・効率性を表す指標については類似団体と比較しても概ね良好な数値で推移しており、比較的健全な経営を維持していると言える。
　但し、施設の効率的な利用率を示す施設利用率は節水型生活様式の進展による配水量減少のため平均値を下回っており、効率的な施設の利用が課題となるとともに、施設、管路のダウンサイジングによる施設規模の最適化についても検討を行う必要がある。
　なお、経常収支比率、料金回収率が昨年度と比較してやや改善しているのは、天候要因などにより配水量の減少が緩やかであったことに起因している。
　また、給水原価が前年度と比較して数値が減少しているのは、前述の配水量の減少が緩やかであったことに起因するもので、今後はいかに給水収益を確保していくかが課題となっている。</t>
    <rPh sb="142" eb="144">
      <t>シセツ</t>
    </rPh>
    <rPh sb="145" eb="147">
      <t>カンロ</t>
    </rPh>
    <rPh sb="159" eb="161">
      <t>シセツ</t>
    </rPh>
    <rPh sb="161" eb="163">
      <t>キボ</t>
    </rPh>
    <rPh sb="164" eb="167">
      <t>サイテキカ</t>
    </rPh>
    <rPh sb="172" eb="174">
      <t>ケントウ</t>
    </rPh>
    <rPh sb="175" eb="176">
      <t>オコナ</t>
    </rPh>
    <rPh sb="177" eb="179">
      <t>ヒツヨウ</t>
    </rPh>
    <rPh sb="201" eb="204">
      <t>サクネンド</t>
    </rPh>
    <rPh sb="205" eb="207">
      <t>ヒカク</t>
    </rPh>
    <rPh sb="211" eb="213">
      <t>カイゼン</t>
    </rPh>
    <rPh sb="220" eb="222">
      <t>テンコウ</t>
    </rPh>
    <rPh sb="222" eb="224">
      <t>ヨウイン</t>
    </rPh>
    <rPh sb="229" eb="231">
      <t>ハイスイ</t>
    </rPh>
    <rPh sb="231" eb="232">
      <t>リョウ</t>
    </rPh>
    <rPh sb="233" eb="235">
      <t>ゲンショウ</t>
    </rPh>
    <rPh sb="236" eb="237">
      <t>ユル</t>
    </rPh>
    <rPh sb="246" eb="248">
      <t>キイン</t>
    </rPh>
    <rPh sb="274" eb="276">
      <t>ゲンショウ</t>
    </rPh>
    <rPh sb="283" eb="285">
      <t>ゼンジュツ</t>
    </rPh>
    <rPh sb="293" eb="294">
      <t>ユル</t>
    </rPh>
    <rPh sb="311" eb="313">
      <t>コンゴ</t>
    </rPh>
    <rPh sb="317" eb="319">
      <t>キュウスイ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</si>
</sst>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0.46</c:v>
                </c:pt>
                <c:pt idx="1">
                  <c:v>0.48</c:v>
                </c:pt>
                <c:pt idx="2">
                  <c:v>0.43</c:v>
                </c:pt>
                <c:pt idx="3">
                  <c:v>0.52</c:v>
                </c:pt>
                <c:pt idx="4">
                  <c:v>0.49</c:v>
                </c:pt>
              </c:numCache>
            </c:numRef>
          </c:val>
        </c:ser>
        <c:dLbls>
          <c:showLegendKey val="0"/>
          <c:showVal val="0"/>
          <c:showCatName val="0"/>
          <c:showSerName val="0"/>
          <c:showPercent val="0"/>
          <c:showBubbleSize val="0"/>
        </c:dLbls>
        <c:gapWidth val="150"/>
        <c:axId val="87480192"/>
        <c:axId val="878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87480192"/>
        <c:axId val="87891968"/>
      </c:lineChart>
      <c:dateAx>
        <c:axId val="87480192"/>
        <c:scaling>
          <c:orientation val="minMax"/>
        </c:scaling>
        <c:delete val="1"/>
        <c:axPos val="b"/>
        <c:numFmt formatCode="ge" sourceLinked="1"/>
        <c:majorTickMark val="none"/>
        <c:minorTickMark val="none"/>
        <c:tickLblPos val="none"/>
        <c:crossAx val="87891968"/>
        <c:crosses val="autoZero"/>
        <c:auto val="1"/>
        <c:lblOffset val="100"/>
        <c:baseTimeUnit val="years"/>
      </c:dateAx>
      <c:valAx>
        <c:axId val="878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54.59</c:v>
                </c:pt>
                <c:pt idx="1">
                  <c:v>54.27</c:v>
                </c:pt>
                <c:pt idx="2">
                  <c:v>53.26</c:v>
                </c:pt>
                <c:pt idx="3">
                  <c:v>52.4</c:v>
                </c:pt>
                <c:pt idx="4">
                  <c:v>52.11</c:v>
                </c:pt>
              </c:numCache>
            </c:numRef>
          </c:val>
        </c:ser>
        <c:dLbls>
          <c:showLegendKey val="0"/>
          <c:showVal val="0"/>
          <c:showCatName val="0"/>
          <c:showSerName val="0"/>
          <c:showPercent val="0"/>
          <c:showBubbleSize val="0"/>
        </c:dLbls>
        <c:gapWidth val="150"/>
        <c:axId val="88680704"/>
        <c:axId val="886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88680704"/>
        <c:axId val="88699264"/>
      </c:lineChart>
      <c:dateAx>
        <c:axId val="88680704"/>
        <c:scaling>
          <c:orientation val="minMax"/>
        </c:scaling>
        <c:delete val="1"/>
        <c:axPos val="b"/>
        <c:numFmt formatCode="ge" sourceLinked="1"/>
        <c:majorTickMark val="none"/>
        <c:minorTickMark val="none"/>
        <c:tickLblPos val="none"/>
        <c:crossAx val="88699264"/>
        <c:crosses val="autoZero"/>
        <c:auto val="1"/>
        <c:lblOffset val="100"/>
        <c:baseTimeUnit val="years"/>
      </c:dateAx>
      <c:valAx>
        <c:axId val="886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96.85</c:v>
                </c:pt>
                <c:pt idx="1">
                  <c:v>96.51</c:v>
                </c:pt>
                <c:pt idx="2">
                  <c:v>96.18</c:v>
                </c:pt>
                <c:pt idx="3">
                  <c:v>96.37</c:v>
                </c:pt>
                <c:pt idx="4">
                  <c:v>97.35</c:v>
                </c:pt>
              </c:numCache>
            </c:numRef>
          </c:val>
        </c:ser>
        <c:dLbls>
          <c:showLegendKey val="0"/>
          <c:showVal val="0"/>
          <c:showCatName val="0"/>
          <c:showSerName val="0"/>
          <c:showPercent val="0"/>
          <c:showBubbleSize val="0"/>
        </c:dLbls>
        <c:gapWidth val="150"/>
        <c:axId val="89003904"/>
        <c:axId val="890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89003904"/>
        <c:axId val="89006080"/>
      </c:lineChart>
      <c:dateAx>
        <c:axId val="89003904"/>
        <c:scaling>
          <c:orientation val="minMax"/>
        </c:scaling>
        <c:delete val="1"/>
        <c:axPos val="b"/>
        <c:numFmt formatCode="ge" sourceLinked="1"/>
        <c:majorTickMark val="none"/>
        <c:minorTickMark val="none"/>
        <c:tickLblPos val="none"/>
        <c:crossAx val="89006080"/>
        <c:crosses val="autoZero"/>
        <c:auto val="1"/>
        <c:lblOffset val="100"/>
        <c:baseTimeUnit val="years"/>
      </c:dateAx>
      <c:valAx>
        <c:axId val="890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105.37</c:v>
                </c:pt>
                <c:pt idx="1">
                  <c:v>106.31</c:v>
                </c:pt>
                <c:pt idx="2">
                  <c:v>111.11</c:v>
                </c:pt>
                <c:pt idx="3">
                  <c:v>100.39</c:v>
                </c:pt>
                <c:pt idx="4">
                  <c:v>104.48</c:v>
                </c:pt>
              </c:numCache>
            </c:numRef>
          </c:val>
        </c:ser>
        <c:dLbls>
          <c:showLegendKey val="0"/>
          <c:showVal val="0"/>
          <c:showCatName val="0"/>
          <c:showSerName val="0"/>
          <c:showPercent val="0"/>
          <c:showBubbleSize val="0"/>
        </c:dLbls>
        <c:gapWidth val="150"/>
        <c:axId val="87922176"/>
        <c:axId val="879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87922176"/>
        <c:axId val="87924096"/>
      </c:lineChart>
      <c:dateAx>
        <c:axId val="87922176"/>
        <c:scaling>
          <c:orientation val="minMax"/>
        </c:scaling>
        <c:delete val="1"/>
        <c:axPos val="b"/>
        <c:numFmt formatCode="ge" sourceLinked="1"/>
        <c:majorTickMark val="none"/>
        <c:minorTickMark val="none"/>
        <c:tickLblPos val="none"/>
        <c:crossAx val="87924096"/>
        <c:crosses val="autoZero"/>
        <c:auto val="1"/>
        <c:lblOffset val="100"/>
        <c:baseTimeUnit val="years"/>
      </c:dateAx>
      <c:valAx>
        <c:axId val="8792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55.5</c:v>
                </c:pt>
                <c:pt idx="1">
                  <c:v>55.26</c:v>
                </c:pt>
                <c:pt idx="2">
                  <c:v>57.72</c:v>
                </c:pt>
                <c:pt idx="3">
                  <c:v>57.4</c:v>
                </c:pt>
                <c:pt idx="4">
                  <c:v>57.99</c:v>
                </c:pt>
              </c:numCache>
            </c:numRef>
          </c:val>
        </c:ser>
        <c:dLbls>
          <c:showLegendKey val="0"/>
          <c:showVal val="0"/>
          <c:showCatName val="0"/>
          <c:showSerName val="0"/>
          <c:showPercent val="0"/>
          <c:showBubbleSize val="0"/>
        </c:dLbls>
        <c:gapWidth val="150"/>
        <c:axId val="88290432"/>
        <c:axId val="882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88290432"/>
        <c:axId val="88292352"/>
      </c:lineChart>
      <c:dateAx>
        <c:axId val="88290432"/>
        <c:scaling>
          <c:orientation val="minMax"/>
        </c:scaling>
        <c:delete val="1"/>
        <c:axPos val="b"/>
        <c:numFmt formatCode="ge" sourceLinked="1"/>
        <c:majorTickMark val="none"/>
        <c:minorTickMark val="none"/>
        <c:tickLblPos val="none"/>
        <c:crossAx val="88292352"/>
        <c:crosses val="autoZero"/>
        <c:auto val="1"/>
        <c:lblOffset val="100"/>
        <c:baseTimeUnit val="years"/>
      </c:dateAx>
      <c:valAx>
        <c:axId val="882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14.71</c:v>
                </c:pt>
                <c:pt idx="1">
                  <c:v>15.46</c:v>
                </c:pt>
                <c:pt idx="2">
                  <c:v>16.62</c:v>
                </c:pt>
                <c:pt idx="3">
                  <c:v>19.75</c:v>
                </c:pt>
                <c:pt idx="4">
                  <c:v>19.97</c:v>
                </c:pt>
              </c:numCache>
            </c:numRef>
          </c:val>
        </c:ser>
        <c:dLbls>
          <c:showLegendKey val="0"/>
          <c:showVal val="0"/>
          <c:showCatName val="0"/>
          <c:showSerName val="0"/>
          <c:showPercent val="0"/>
          <c:showBubbleSize val="0"/>
        </c:dLbls>
        <c:gapWidth val="150"/>
        <c:axId val="88331008"/>
        <c:axId val="883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88331008"/>
        <c:axId val="88332928"/>
      </c:lineChart>
      <c:dateAx>
        <c:axId val="88331008"/>
        <c:scaling>
          <c:orientation val="minMax"/>
        </c:scaling>
        <c:delete val="1"/>
        <c:axPos val="b"/>
        <c:numFmt formatCode="ge" sourceLinked="1"/>
        <c:majorTickMark val="none"/>
        <c:minorTickMark val="none"/>
        <c:tickLblPos val="none"/>
        <c:crossAx val="88332928"/>
        <c:crosses val="autoZero"/>
        <c:auto val="1"/>
        <c:lblOffset val="100"/>
        <c:baseTimeUnit val="years"/>
      </c:dateAx>
      <c:valAx>
        <c:axId val="883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453888"/>
        <c:axId val="884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8453888"/>
        <c:axId val="88455808"/>
      </c:lineChart>
      <c:dateAx>
        <c:axId val="88453888"/>
        <c:scaling>
          <c:orientation val="minMax"/>
        </c:scaling>
        <c:delete val="1"/>
        <c:axPos val="b"/>
        <c:numFmt formatCode="ge" sourceLinked="1"/>
        <c:majorTickMark val="none"/>
        <c:minorTickMark val="none"/>
        <c:tickLblPos val="none"/>
        <c:crossAx val="88455808"/>
        <c:crosses val="autoZero"/>
        <c:auto val="1"/>
        <c:lblOffset val="100"/>
        <c:baseTimeUnit val="years"/>
      </c:dateAx>
      <c:valAx>
        <c:axId val="8845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4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1220.56</c:v>
                </c:pt>
                <c:pt idx="1">
                  <c:v>461.28</c:v>
                </c:pt>
                <c:pt idx="2">
                  <c:v>386.49</c:v>
                </c:pt>
                <c:pt idx="3">
                  <c:v>567.28</c:v>
                </c:pt>
                <c:pt idx="4">
                  <c:v>563.78</c:v>
                </c:pt>
              </c:numCache>
            </c:numRef>
          </c:val>
        </c:ser>
        <c:dLbls>
          <c:showLegendKey val="0"/>
          <c:showVal val="0"/>
          <c:showCatName val="0"/>
          <c:showSerName val="0"/>
          <c:showPercent val="0"/>
          <c:showBubbleSize val="0"/>
        </c:dLbls>
        <c:gapWidth val="150"/>
        <c:axId val="88492288"/>
        <c:axId val="884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88492288"/>
        <c:axId val="88498560"/>
      </c:lineChart>
      <c:dateAx>
        <c:axId val="88492288"/>
        <c:scaling>
          <c:orientation val="minMax"/>
        </c:scaling>
        <c:delete val="1"/>
        <c:axPos val="b"/>
        <c:numFmt formatCode="ge" sourceLinked="1"/>
        <c:majorTickMark val="none"/>
        <c:minorTickMark val="none"/>
        <c:tickLblPos val="none"/>
        <c:crossAx val="88498560"/>
        <c:crosses val="autoZero"/>
        <c:auto val="1"/>
        <c:lblOffset val="100"/>
        <c:baseTimeUnit val="years"/>
      </c:dateAx>
      <c:valAx>
        <c:axId val="8849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4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203.86</c:v>
                </c:pt>
                <c:pt idx="1">
                  <c:v>225.93</c:v>
                </c:pt>
                <c:pt idx="2">
                  <c:v>247.81</c:v>
                </c:pt>
                <c:pt idx="3">
                  <c:v>264.27999999999997</c:v>
                </c:pt>
                <c:pt idx="4">
                  <c:v>261.26</c:v>
                </c:pt>
              </c:numCache>
            </c:numRef>
          </c:val>
        </c:ser>
        <c:dLbls>
          <c:showLegendKey val="0"/>
          <c:showVal val="0"/>
          <c:showCatName val="0"/>
          <c:showSerName val="0"/>
          <c:showPercent val="0"/>
          <c:showBubbleSize val="0"/>
        </c:dLbls>
        <c:gapWidth val="150"/>
        <c:axId val="88528768"/>
        <c:axId val="885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88528768"/>
        <c:axId val="88543232"/>
      </c:lineChart>
      <c:dateAx>
        <c:axId val="88528768"/>
        <c:scaling>
          <c:orientation val="minMax"/>
        </c:scaling>
        <c:delete val="1"/>
        <c:axPos val="b"/>
        <c:numFmt formatCode="ge" sourceLinked="1"/>
        <c:majorTickMark val="none"/>
        <c:minorTickMark val="none"/>
        <c:tickLblPos val="none"/>
        <c:crossAx val="88543232"/>
        <c:crosses val="autoZero"/>
        <c:auto val="1"/>
        <c:lblOffset val="100"/>
        <c:baseTimeUnit val="years"/>
      </c:dateAx>
      <c:valAx>
        <c:axId val="8854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5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100.99</c:v>
                </c:pt>
                <c:pt idx="1">
                  <c:v>99.3</c:v>
                </c:pt>
                <c:pt idx="2">
                  <c:v>105.64</c:v>
                </c:pt>
                <c:pt idx="3">
                  <c:v>96.68</c:v>
                </c:pt>
                <c:pt idx="4">
                  <c:v>99.89</c:v>
                </c:pt>
              </c:numCache>
            </c:numRef>
          </c:val>
        </c:ser>
        <c:dLbls>
          <c:showLegendKey val="0"/>
          <c:showVal val="0"/>
          <c:showCatName val="0"/>
          <c:showSerName val="0"/>
          <c:showPercent val="0"/>
          <c:showBubbleSize val="0"/>
        </c:dLbls>
        <c:gapWidth val="150"/>
        <c:axId val="88550784"/>
        <c:axId val="885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88550784"/>
        <c:axId val="88573440"/>
      </c:lineChart>
      <c:dateAx>
        <c:axId val="88550784"/>
        <c:scaling>
          <c:orientation val="minMax"/>
        </c:scaling>
        <c:delete val="1"/>
        <c:axPos val="b"/>
        <c:numFmt formatCode="ge" sourceLinked="1"/>
        <c:majorTickMark val="none"/>
        <c:minorTickMark val="none"/>
        <c:tickLblPos val="none"/>
        <c:crossAx val="88573440"/>
        <c:crosses val="autoZero"/>
        <c:auto val="1"/>
        <c:lblOffset val="100"/>
        <c:baseTimeUnit val="years"/>
      </c:dateAx>
      <c:valAx>
        <c:axId val="885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151.57</c:v>
                </c:pt>
                <c:pt idx="1">
                  <c:v>154.19</c:v>
                </c:pt>
                <c:pt idx="2">
                  <c:v>144.21</c:v>
                </c:pt>
                <c:pt idx="3">
                  <c:v>156.93</c:v>
                </c:pt>
                <c:pt idx="4">
                  <c:v>152.46</c:v>
                </c:pt>
              </c:numCache>
            </c:numRef>
          </c:val>
        </c:ser>
        <c:dLbls>
          <c:showLegendKey val="0"/>
          <c:showVal val="0"/>
          <c:showCatName val="0"/>
          <c:showSerName val="0"/>
          <c:showPercent val="0"/>
          <c:showBubbleSize val="0"/>
        </c:dLbls>
        <c:gapWidth val="150"/>
        <c:axId val="88599168"/>
        <c:axId val="886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88599168"/>
        <c:axId val="88601344"/>
      </c:lineChart>
      <c:dateAx>
        <c:axId val="88599168"/>
        <c:scaling>
          <c:orientation val="minMax"/>
        </c:scaling>
        <c:delete val="1"/>
        <c:axPos val="b"/>
        <c:numFmt formatCode="ge" sourceLinked="1"/>
        <c:majorTickMark val="none"/>
        <c:minorTickMark val="none"/>
        <c:tickLblPos val="none"/>
        <c:crossAx val="88601344"/>
        <c:crosses val="autoZero"/>
        <c:auto val="1"/>
        <c:lblOffset val="100"/>
        <c:baseTimeUnit val="years"/>
      </c:dateAx>
      <c:valAx>
        <c:axId val="886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寝屋川市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116</v>
      </c>
      <c r="AE8" s="60"/>
      <c r="AF8" s="60"/>
      <c r="AG8" s="60"/>
      <c r="AH8" s="60"/>
      <c r="AI8" s="60"/>
      <c r="AJ8" s="60"/>
      <c r="AK8" s="5"/>
      <c r="AL8" s="61">
        <f>データ!$R$6</f>
        <v>237441</v>
      </c>
      <c r="AM8" s="61"/>
      <c r="AN8" s="61"/>
      <c r="AO8" s="61"/>
      <c r="AP8" s="61"/>
      <c r="AQ8" s="61"/>
      <c r="AR8" s="61"/>
      <c r="AS8" s="61"/>
      <c r="AT8" s="51">
        <f>データ!$S$6</f>
        <v>24.7</v>
      </c>
      <c r="AU8" s="52"/>
      <c r="AV8" s="52"/>
      <c r="AW8" s="52"/>
      <c r="AX8" s="52"/>
      <c r="AY8" s="52"/>
      <c r="AZ8" s="52"/>
      <c r="BA8" s="52"/>
      <c r="BB8" s="53">
        <f>データ!$T$6</f>
        <v>9613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50.44</v>
      </c>
      <c r="J10" s="52"/>
      <c r="K10" s="52"/>
      <c r="L10" s="52"/>
      <c r="M10" s="52"/>
      <c r="N10" s="52"/>
      <c r="O10" s="64"/>
      <c r="P10" s="53">
        <f>データ!$P$6</f>
        <v>100</v>
      </c>
      <c r="Q10" s="53"/>
      <c r="R10" s="53"/>
      <c r="S10" s="53"/>
      <c r="T10" s="53"/>
      <c r="U10" s="53"/>
      <c r="V10" s="53"/>
      <c r="W10" s="61">
        <f>データ!$Q$6</f>
        <v>2553</v>
      </c>
      <c r="X10" s="61"/>
      <c r="Y10" s="61"/>
      <c r="Z10" s="61"/>
      <c r="AA10" s="61"/>
      <c r="AB10" s="61"/>
      <c r="AC10" s="61"/>
      <c r="AD10" s="2"/>
      <c r="AE10" s="2"/>
      <c r="AF10" s="2"/>
      <c r="AG10" s="2"/>
      <c r="AH10" s="5"/>
      <c r="AI10" s="5"/>
      <c r="AJ10" s="5"/>
      <c r="AK10" s="5"/>
      <c r="AL10" s="61">
        <f>データ!$U$6</f>
        <v>236758</v>
      </c>
      <c r="AM10" s="61"/>
      <c r="AN10" s="61"/>
      <c r="AO10" s="61"/>
      <c r="AP10" s="61"/>
      <c r="AQ10" s="61"/>
      <c r="AR10" s="61"/>
      <c r="AS10" s="61"/>
      <c r="AT10" s="51">
        <f>データ!$V$6</f>
        <v>24.7</v>
      </c>
      <c r="AU10" s="52"/>
      <c r="AV10" s="52"/>
      <c r="AW10" s="52"/>
      <c r="AX10" s="52"/>
      <c r="AY10" s="52"/>
      <c r="AZ10" s="52"/>
      <c r="BA10" s="52"/>
      <c r="BB10" s="53">
        <f>データ!$W$6</f>
        <v>9585.34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272159</v>
      </c>
      <c r="D6" s="34">
        <f t="shared" si="3"/>
        <v>46</v>
      </c>
      <c r="E6" s="34">
        <f t="shared" si="3"/>
        <v>1</v>
      </c>
      <c r="F6" s="34">
        <f t="shared" si="3"/>
        <v>0</v>
      </c>
      <c r="G6" s="34">
        <f t="shared" si="3"/>
        <v>1</v>
      </c>
      <c r="H6" s="34" t="str">
        <f t="shared" si="3"/>
        <v>大阪府　寝屋川市</v>
      </c>
      <c r="I6" s="34" t="str">
        <f t="shared" si="3"/>
        <v>法適用</v>
      </c>
      <c r="J6" s="34" t="str">
        <f t="shared" si="3"/>
        <v>水道事業</v>
      </c>
      <c r="K6" s="34" t="str">
        <f t="shared" si="3"/>
        <v>末端給水事業</v>
      </c>
      <c r="L6" s="34" t="str">
        <f t="shared" si="3"/>
        <v>A2</v>
      </c>
      <c r="M6" s="34">
        <f t="shared" si="3"/>
        <v>0</v>
      </c>
      <c r="N6" s="35" t="str">
        <f t="shared" si="3"/>
        <v>-</v>
      </c>
      <c r="O6" s="35">
        <f t="shared" si="3"/>
        <v>50.44</v>
      </c>
      <c r="P6" s="35">
        <f t="shared" si="3"/>
        <v>100</v>
      </c>
      <c r="Q6" s="35">
        <f t="shared" si="3"/>
        <v>2553</v>
      </c>
      <c r="R6" s="35">
        <f t="shared" si="3"/>
        <v>237441</v>
      </c>
      <c r="S6" s="35">
        <f t="shared" si="3"/>
        <v>24.7</v>
      </c>
      <c r="T6" s="35">
        <f t="shared" si="3"/>
        <v>9613</v>
      </c>
      <c r="U6" s="35">
        <f t="shared" si="3"/>
        <v>236758</v>
      </c>
      <c r="V6" s="35">
        <f t="shared" si="3"/>
        <v>24.7</v>
      </c>
      <c r="W6" s="35">
        <f t="shared" si="3"/>
        <v>9585.34</v>
      </c>
      <c r="X6" s="36">
        <f>IF(X7="",NA(),X7)</f>
        <v>105.37</v>
      </c>
      <c r="Y6" s="36">
        <f t="shared" ref="Y6:AG6" si="4">IF(Y7="",NA(),Y7)</f>
        <v>106.31</v>
      </c>
      <c r="Z6" s="36">
        <f t="shared" si="4"/>
        <v>111.11</v>
      </c>
      <c r="AA6" s="36">
        <f t="shared" si="4"/>
        <v>100.39</v>
      </c>
      <c r="AB6" s="36">
        <f t="shared" si="4"/>
        <v>104.48</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1220.56</v>
      </c>
      <c r="AU6" s="36">
        <f t="shared" ref="AU6:BC6" si="6">IF(AU7="",NA(),AU7)</f>
        <v>461.28</v>
      </c>
      <c r="AV6" s="36">
        <f t="shared" si="6"/>
        <v>386.49</v>
      </c>
      <c r="AW6" s="36">
        <f t="shared" si="6"/>
        <v>567.28</v>
      </c>
      <c r="AX6" s="36">
        <f t="shared" si="6"/>
        <v>563.78</v>
      </c>
      <c r="AY6" s="36">
        <f t="shared" si="6"/>
        <v>590.46</v>
      </c>
      <c r="AZ6" s="36">
        <f t="shared" si="6"/>
        <v>628.34</v>
      </c>
      <c r="BA6" s="36">
        <f t="shared" si="6"/>
        <v>289.8</v>
      </c>
      <c r="BB6" s="36">
        <f t="shared" si="6"/>
        <v>299.44</v>
      </c>
      <c r="BC6" s="36">
        <f t="shared" si="6"/>
        <v>311.99</v>
      </c>
      <c r="BD6" s="35" t="str">
        <f>IF(BD7="","",IF(BD7="-","【-】","【"&amp;SUBSTITUTE(TEXT(BD7,"#,##0.00"),"-","△")&amp;"】"))</f>
        <v>【262.87】</v>
      </c>
      <c r="BE6" s="36">
        <f>IF(BE7="",NA(),BE7)</f>
        <v>203.86</v>
      </c>
      <c r="BF6" s="36">
        <f t="shared" ref="BF6:BN6" si="7">IF(BF7="",NA(),BF7)</f>
        <v>225.93</v>
      </c>
      <c r="BG6" s="36">
        <f t="shared" si="7"/>
        <v>247.81</v>
      </c>
      <c r="BH6" s="36">
        <f t="shared" si="7"/>
        <v>264.27999999999997</v>
      </c>
      <c r="BI6" s="36">
        <f t="shared" si="7"/>
        <v>261.26</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100.99</v>
      </c>
      <c r="BQ6" s="36">
        <f t="shared" ref="BQ6:BY6" si="8">IF(BQ7="",NA(),BQ7)</f>
        <v>99.3</v>
      </c>
      <c r="BR6" s="36">
        <f t="shared" si="8"/>
        <v>105.64</v>
      </c>
      <c r="BS6" s="36">
        <f t="shared" si="8"/>
        <v>96.68</v>
      </c>
      <c r="BT6" s="36">
        <f t="shared" si="8"/>
        <v>99.89</v>
      </c>
      <c r="BU6" s="36">
        <f t="shared" si="8"/>
        <v>99.91</v>
      </c>
      <c r="BV6" s="36">
        <f t="shared" si="8"/>
        <v>99.89</v>
      </c>
      <c r="BW6" s="36">
        <f t="shared" si="8"/>
        <v>107.05</v>
      </c>
      <c r="BX6" s="36">
        <f t="shared" si="8"/>
        <v>106.4</v>
      </c>
      <c r="BY6" s="36">
        <f t="shared" si="8"/>
        <v>107.61</v>
      </c>
      <c r="BZ6" s="35" t="str">
        <f>IF(BZ7="","",IF(BZ7="-","【-】","【"&amp;SUBSTITUTE(TEXT(BZ7,"#,##0.00"),"-","△")&amp;"】"))</f>
        <v>【105.59】</v>
      </c>
      <c r="CA6" s="36">
        <f>IF(CA7="",NA(),CA7)</f>
        <v>151.57</v>
      </c>
      <c r="CB6" s="36">
        <f t="shared" ref="CB6:CJ6" si="9">IF(CB7="",NA(),CB7)</f>
        <v>154.19</v>
      </c>
      <c r="CC6" s="36">
        <f t="shared" si="9"/>
        <v>144.21</v>
      </c>
      <c r="CD6" s="36">
        <f t="shared" si="9"/>
        <v>156.93</v>
      </c>
      <c r="CE6" s="36">
        <f t="shared" si="9"/>
        <v>152.46</v>
      </c>
      <c r="CF6" s="36">
        <f t="shared" si="9"/>
        <v>164.25</v>
      </c>
      <c r="CG6" s="36">
        <f t="shared" si="9"/>
        <v>165.34</v>
      </c>
      <c r="CH6" s="36">
        <f t="shared" si="9"/>
        <v>155.09</v>
      </c>
      <c r="CI6" s="36">
        <f t="shared" si="9"/>
        <v>156.29</v>
      </c>
      <c r="CJ6" s="36">
        <f t="shared" si="9"/>
        <v>155.69</v>
      </c>
      <c r="CK6" s="35" t="str">
        <f>IF(CK7="","",IF(CK7="-","【-】","【"&amp;SUBSTITUTE(TEXT(CK7,"#,##0.00"),"-","△")&amp;"】"))</f>
        <v>【163.27】</v>
      </c>
      <c r="CL6" s="36">
        <f>IF(CL7="",NA(),CL7)</f>
        <v>54.59</v>
      </c>
      <c r="CM6" s="36">
        <f t="shared" ref="CM6:CU6" si="10">IF(CM7="",NA(),CM7)</f>
        <v>54.27</v>
      </c>
      <c r="CN6" s="36">
        <f t="shared" si="10"/>
        <v>53.26</v>
      </c>
      <c r="CO6" s="36">
        <f t="shared" si="10"/>
        <v>52.4</v>
      </c>
      <c r="CP6" s="36">
        <f t="shared" si="10"/>
        <v>52.11</v>
      </c>
      <c r="CQ6" s="36">
        <f t="shared" si="10"/>
        <v>62.71</v>
      </c>
      <c r="CR6" s="36">
        <f t="shared" si="10"/>
        <v>62.15</v>
      </c>
      <c r="CS6" s="36">
        <f t="shared" si="10"/>
        <v>61.61</v>
      </c>
      <c r="CT6" s="36">
        <f t="shared" si="10"/>
        <v>62.34</v>
      </c>
      <c r="CU6" s="36">
        <f t="shared" si="10"/>
        <v>62.46</v>
      </c>
      <c r="CV6" s="35" t="str">
        <f>IF(CV7="","",IF(CV7="-","【-】","【"&amp;SUBSTITUTE(TEXT(CV7,"#,##0.00"),"-","△")&amp;"】"))</f>
        <v>【59.94】</v>
      </c>
      <c r="CW6" s="36">
        <f>IF(CW7="",NA(),CW7)</f>
        <v>96.85</v>
      </c>
      <c r="CX6" s="36">
        <f t="shared" ref="CX6:DF6" si="11">IF(CX7="",NA(),CX7)</f>
        <v>96.51</v>
      </c>
      <c r="CY6" s="36">
        <f t="shared" si="11"/>
        <v>96.18</v>
      </c>
      <c r="CZ6" s="36">
        <f t="shared" si="11"/>
        <v>96.37</v>
      </c>
      <c r="DA6" s="36">
        <f t="shared" si="11"/>
        <v>97.35</v>
      </c>
      <c r="DB6" s="36">
        <f t="shared" si="11"/>
        <v>90.54</v>
      </c>
      <c r="DC6" s="36">
        <f t="shared" si="11"/>
        <v>90.64</v>
      </c>
      <c r="DD6" s="36">
        <f t="shared" si="11"/>
        <v>90.23</v>
      </c>
      <c r="DE6" s="36">
        <f t="shared" si="11"/>
        <v>90.15</v>
      </c>
      <c r="DF6" s="36">
        <f t="shared" si="11"/>
        <v>90.62</v>
      </c>
      <c r="DG6" s="35" t="str">
        <f>IF(DG7="","",IF(DG7="-","【-】","【"&amp;SUBSTITUTE(TEXT(DG7,"#,##0.00"),"-","△")&amp;"】"))</f>
        <v>【90.22】</v>
      </c>
      <c r="DH6" s="36">
        <f>IF(DH7="",NA(),DH7)</f>
        <v>55.5</v>
      </c>
      <c r="DI6" s="36">
        <f t="shared" ref="DI6:DQ6" si="12">IF(DI7="",NA(),DI7)</f>
        <v>55.26</v>
      </c>
      <c r="DJ6" s="36">
        <f t="shared" si="12"/>
        <v>57.72</v>
      </c>
      <c r="DK6" s="36">
        <f t="shared" si="12"/>
        <v>57.4</v>
      </c>
      <c r="DL6" s="36">
        <f t="shared" si="12"/>
        <v>57.99</v>
      </c>
      <c r="DM6" s="36">
        <f t="shared" si="12"/>
        <v>42.43</v>
      </c>
      <c r="DN6" s="36">
        <f t="shared" si="12"/>
        <v>43.24</v>
      </c>
      <c r="DO6" s="36">
        <f t="shared" si="12"/>
        <v>46.36</v>
      </c>
      <c r="DP6" s="36">
        <f t="shared" si="12"/>
        <v>47.37</v>
      </c>
      <c r="DQ6" s="36">
        <f t="shared" si="12"/>
        <v>48.01</v>
      </c>
      <c r="DR6" s="35" t="str">
        <f>IF(DR7="","",IF(DR7="-","【-】","【"&amp;SUBSTITUTE(TEXT(DR7,"#,##0.00"),"-","△")&amp;"】"))</f>
        <v>【47.91】</v>
      </c>
      <c r="DS6" s="36">
        <f>IF(DS7="",NA(),DS7)</f>
        <v>14.71</v>
      </c>
      <c r="DT6" s="36">
        <f t="shared" ref="DT6:EB6" si="13">IF(DT7="",NA(),DT7)</f>
        <v>15.46</v>
      </c>
      <c r="DU6" s="36">
        <f t="shared" si="13"/>
        <v>16.62</v>
      </c>
      <c r="DV6" s="36">
        <f t="shared" si="13"/>
        <v>19.75</v>
      </c>
      <c r="DW6" s="36">
        <f t="shared" si="13"/>
        <v>19.97</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0.46</v>
      </c>
      <c r="EE6" s="36">
        <f t="shared" ref="EE6:EM6" si="14">IF(EE7="",NA(),EE7)</f>
        <v>0.48</v>
      </c>
      <c r="EF6" s="36">
        <f t="shared" si="14"/>
        <v>0.43</v>
      </c>
      <c r="EG6" s="36">
        <f t="shared" si="14"/>
        <v>0.52</v>
      </c>
      <c r="EH6" s="36">
        <f t="shared" si="14"/>
        <v>0.49</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272159</v>
      </c>
      <c r="D7" s="38">
        <v>46</v>
      </c>
      <c r="E7" s="38">
        <v>1</v>
      </c>
      <c r="F7" s="38">
        <v>0</v>
      </c>
      <c r="G7" s="38">
        <v>1</v>
      </c>
      <c r="H7" s="38" t="s">
        <v>105</v>
      </c>
      <c r="I7" s="38" t="s">
        <v>106</v>
      </c>
      <c r="J7" s="38" t="s">
        <v>107</v>
      </c>
      <c r="K7" s="38" t="s">
        <v>108</v>
      </c>
      <c r="L7" s="38" t="s">
        <v>109</v>
      </c>
      <c r="M7" s="38"/>
      <c r="N7" s="39" t="s">
        <v>110</v>
      </c>
      <c r="O7" s="39">
        <v>50.44</v>
      </c>
      <c r="P7" s="39">
        <v>100</v>
      </c>
      <c r="Q7" s="39">
        <v>2553</v>
      </c>
      <c r="R7" s="39">
        <v>237441</v>
      </c>
      <c r="S7" s="39">
        <v>24.7</v>
      </c>
      <c r="T7" s="39">
        <v>9613</v>
      </c>
      <c r="U7" s="39">
        <v>236758</v>
      </c>
      <c r="V7" s="39">
        <v>24.7</v>
      </c>
      <c r="W7" s="39">
        <v>9585.34</v>
      </c>
      <c r="X7" s="39">
        <v>105.37</v>
      </c>
      <c r="Y7" s="39">
        <v>106.31</v>
      </c>
      <c r="Z7" s="39">
        <v>111.11</v>
      </c>
      <c r="AA7" s="39">
        <v>100.39</v>
      </c>
      <c r="AB7" s="39">
        <v>104.48</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1220.56</v>
      </c>
      <c r="AU7" s="39">
        <v>461.28</v>
      </c>
      <c r="AV7" s="39">
        <v>386.49</v>
      </c>
      <c r="AW7" s="39">
        <v>567.28</v>
      </c>
      <c r="AX7" s="39">
        <v>563.78</v>
      </c>
      <c r="AY7" s="39">
        <v>590.46</v>
      </c>
      <c r="AZ7" s="39">
        <v>628.34</v>
      </c>
      <c r="BA7" s="39">
        <v>289.8</v>
      </c>
      <c r="BB7" s="39">
        <v>299.44</v>
      </c>
      <c r="BC7" s="39">
        <v>311.99</v>
      </c>
      <c r="BD7" s="39">
        <v>262.87</v>
      </c>
      <c r="BE7" s="39">
        <v>203.86</v>
      </c>
      <c r="BF7" s="39">
        <v>225.93</v>
      </c>
      <c r="BG7" s="39">
        <v>247.81</v>
      </c>
      <c r="BH7" s="39">
        <v>264.27999999999997</v>
      </c>
      <c r="BI7" s="39">
        <v>261.26</v>
      </c>
      <c r="BJ7" s="39">
        <v>299.16000000000003</v>
      </c>
      <c r="BK7" s="39">
        <v>297.13</v>
      </c>
      <c r="BL7" s="39">
        <v>301.99</v>
      </c>
      <c r="BM7" s="39">
        <v>298.08999999999997</v>
      </c>
      <c r="BN7" s="39">
        <v>291.77999999999997</v>
      </c>
      <c r="BO7" s="39">
        <v>270.87</v>
      </c>
      <c r="BP7" s="39">
        <v>100.99</v>
      </c>
      <c r="BQ7" s="39">
        <v>99.3</v>
      </c>
      <c r="BR7" s="39">
        <v>105.64</v>
      </c>
      <c r="BS7" s="39">
        <v>96.68</v>
      </c>
      <c r="BT7" s="39">
        <v>99.89</v>
      </c>
      <c r="BU7" s="39">
        <v>99.91</v>
      </c>
      <c r="BV7" s="39">
        <v>99.89</v>
      </c>
      <c r="BW7" s="39">
        <v>107.05</v>
      </c>
      <c r="BX7" s="39">
        <v>106.4</v>
      </c>
      <c r="BY7" s="39">
        <v>107.61</v>
      </c>
      <c r="BZ7" s="39">
        <v>105.59</v>
      </c>
      <c r="CA7" s="39">
        <v>151.57</v>
      </c>
      <c r="CB7" s="39">
        <v>154.19</v>
      </c>
      <c r="CC7" s="39">
        <v>144.21</v>
      </c>
      <c r="CD7" s="39">
        <v>156.93</v>
      </c>
      <c r="CE7" s="39">
        <v>152.46</v>
      </c>
      <c r="CF7" s="39">
        <v>164.25</v>
      </c>
      <c r="CG7" s="39">
        <v>165.34</v>
      </c>
      <c r="CH7" s="39">
        <v>155.09</v>
      </c>
      <c r="CI7" s="39">
        <v>156.29</v>
      </c>
      <c r="CJ7" s="39">
        <v>155.69</v>
      </c>
      <c r="CK7" s="39">
        <v>163.27000000000001</v>
      </c>
      <c r="CL7" s="39">
        <v>54.59</v>
      </c>
      <c r="CM7" s="39">
        <v>54.27</v>
      </c>
      <c r="CN7" s="39">
        <v>53.26</v>
      </c>
      <c r="CO7" s="39">
        <v>52.4</v>
      </c>
      <c r="CP7" s="39">
        <v>52.11</v>
      </c>
      <c r="CQ7" s="39">
        <v>62.71</v>
      </c>
      <c r="CR7" s="39">
        <v>62.15</v>
      </c>
      <c r="CS7" s="39">
        <v>61.61</v>
      </c>
      <c r="CT7" s="39">
        <v>62.34</v>
      </c>
      <c r="CU7" s="39">
        <v>62.46</v>
      </c>
      <c r="CV7" s="39">
        <v>59.94</v>
      </c>
      <c r="CW7" s="39">
        <v>96.85</v>
      </c>
      <c r="CX7" s="39">
        <v>96.51</v>
      </c>
      <c r="CY7" s="39">
        <v>96.18</v>
      </c>
      <c r="CZ7" s="39">
        <v>96.37</v>
      </c>
      <c r="DA7" s="39">
        <v>97.35</v>
      </c>
      <c r="DB7" s="39">
        <v>90.54</v>
      </c>
      <c r="DC7" s="39">
        <v>90.64</v>
      </c>
      <c r="DD7" s="39">
        <v>90.23</v>
      </c>
      <c r="DE7" s="39">
        <v>90.15</v>
      </c>
      <c r="DF7" s="39">
        <v>90.62</v>
      </c>
      <c r="DG7" s="39">
        <v>90.22</v>
      </c>
      <c r="DH7" s="39">
        <v>55.5</v>
      </c>
      <c r="DI7" s="39">
        <v>55.26</v>
      </c>
      <c r="DJ7" s="39">
        <v>57.72</v>
      </c>
      <c r="DK7" s="39">
        <v>57.4</v>
      </c>
      <c r="DL7" s="39">
        <v>57.99</v>
      </c>
      <c r="DM7" s="39">
        <v>42.43</v>
      </c>
      <c r="DN7" s="39">
        <v>43.24</v>
      </c>
      <c r="DO7" s="39">
        <v>46.36</v>
      </c>
      <c r="DP7" s="39">
        <v>47.37</v>
      </c>
      <c r="DQ7" s="39">
        <v>48.01</v>
      </c>
      <c r="DR7" s="39">
        <v>47.91</v>
      </c>
      <c r="DS7" s="39">
        <v>14.71</v>
      </c>
      <c r="DT7" s="39">
        <v>15.46</v>
      </c>
      <c r="DU7" s="39">
        <v>16.62</v>
      </c>
      <c r="DV7" s="39">
        <v>19.75</v>
      </c>
      <c r="DW7" s="39">
        <v>19.97</v>
      </c>
      <c r="DX7" s="39">
        <v>11.07</v>
      </c>
      <c r="DY7" s="39">
        <v>12.21</v>
      </c>
      <c r="DZ7" s="39">
        <v>13.57</v>
      </c>
      <c r="EA7" s="39">
        <v>14.27</v>
      </c>
      <c r="EB7" s="39">
        <v>16.170000000000002</v>
      </c>
      <c r="EC7" s="39">
        <v>15</v>
      </c>
      <c r="ED7" s="39">
        <v>0.46</v>
      </c>
      <c r="EE7" s="39">
        <v>0.48</v>
      </c>
      <c r="EF7" s="39">
        <v>0.43</v>
      </c>
      <c r="EG7" s="39">
        <v>0.52</v>
      </c>
      <c r="EH7" s="39">
        <v>0.49</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2018-02-21T07:59:14Z</cp:lastPrinted>
  <dcterms:created xsi:type="dcterms:W3CDTF">2017-12-25T01:31:47Z</dcterms:created>
  <dcterms:modified xsi:type="dcterms:W3CDTF">2018-02-27T03:04:42Z</dcterms:modified>
</cp:coreProperties>
</file>