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W10" i="4"/>
  <c r="I10" i="4"/>
  <c r="BB8" i="4"/>
  <c r="AL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<sst xmlns="http://schemas.openxmlformats.org/spreadsheetml/2006/main" count="256" uniqueCount="123">
  <si>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</si>
  <si>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</si>
  <si>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</si>
  <si>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</si>
  <si>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</si>
  <si>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</si>
  <si>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</si>
  <si>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</si>
  <si>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</si>
  <si>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</si>
  <si>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</si>
  <si>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</si>
  <si>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</si>
  <si>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</si>
  <si>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</si>
  <si>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</si>
  <si>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</si>
  <si>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</si>
  <si>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</si>
  <si>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</si>
  <si>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</si>
  <si>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</si>
  <si>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</si>
  <si>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</si>
  <si>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</si>
  <si>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</si>
  <si>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</si>
  <si>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</si>
  <si>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</si>
  <si>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</si>
  <si>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</si>
  <si>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</si>
  <si>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</si>
  <si>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</si>
  <si>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</si>
  <si>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</si>
  <si>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</si>
  <si>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</si>
  <si>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</si>
  <si>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</si>
  <si>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</si>
  <si>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</si>
  <si>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</si>
  <si>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</si>
  <si>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</si>
  <si>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</si>
  <si>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</si>
  <si>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</si>
  <si>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</si>
  <si>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</si>
  <si>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</si>
  <si>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</si>
  <si>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</si>
  <si>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</si>
  <si>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</si>
  <si>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</si>
  <si>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</si>
  <si>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</si>
  <si>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</si>
  <si>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</si>
  <si>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</si>
  <si>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</si>
  <si>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</si>
  <si>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</si>
  <si>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</si>
  <si>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</si>
  <si>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</si>
  <si>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</si>
  <si>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</si>
  <si>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</si>
  <si>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</si>
  <si>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</si>
  <si>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</si>
  <si>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</si>
  <si>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</si>
  <si>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</si>
  <si>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</si>
  <si>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</si>
  <si>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</si>
  <si>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</si>
  <si>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</si>
  <si>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</si>
  <si>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</si>
  <si>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</si>
  <si>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</si>
  <si>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</si>
  <si>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</si>
  <si>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</si>
  <si>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</si>
  <si>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</si>
  <si>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</si>
  <si>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</si>
  <si>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</si>
  <si>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</si>
  <si>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</si>
  <si>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</si>
  <si>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</si>
  <si>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</si>
  <si>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</si>
  <si>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</si>
  <si>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</si>
  <si>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</si>
  <si>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</si>
  <si>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</si>
  <si>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</si>
  <si>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</si>
  <si>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</si>
  <si>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</si>
  <si>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豊中市</t>
  </si>
  <si>
    <t>法適用</t>
  </si>
  <si>
    <t>下水道事業</t>
  </si>
  <si>
    <t>流域下水道</t>
  </si>
  <si>
    <t>E1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</si>
  <si>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</si>
  <si>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</si>
  <si>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</si>
  <si>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</si>
  <si>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</si>
  <si>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</si>
  <si>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流域下水道事業において、管渠は維持管理の対象外となっています。
　処理場については、供用開始後50年を迎えており、施設全体の老朽化が進行しています。</t>
    <rPh sb="1" eb="3">
      <t>リュウイキ</t>
    </rPh>
    <rPh sb="3" eb="6">
      <t>ゲスイドウ</t>
    </rPh>
    <rPh sb="6" eb="8">
      <t>ジギョウ</t>
    </rPh>
    <rPh sb="13" eb="15">
      <t>カンキョ</t>
    </rPh>
    <rPh sb="16" eb="18">
      <t>イジ</t>
    </rPh>
    <rPh sb="18" eb="20">
      <t>カンリ</t>
    </rPh>
    <rPh sb="21" eb="24">
      <t>タイショウガイ</t>
    </rPh>
    <rPh sb="34" eb="37">
      <t>ショリジョウ</t>
    </rPh>
    <rPh sb="43" eb="45">
      <t>キョウヨウ</t>
    </rPh>
    <rPh sb="45" eb="48">
      <t>カイシゴ</t>
    </rPh>
    <rPh sb="50" eb="51">
      <t>ネン</t>
    </rPh>
    <rPh sb="52" eb="53">
      <t>ムカ</t>
    </rPh>
    <rPh sb="58" eb="60">
      <t>シセツ</t>
    </rPh>
    <rPh sb="60" eb="62">
      <t>ゼンタイ</t>
    </rPh>
    <rPh sb="63" eb="66">
      <t>ロウキュウカ</t>
    </rPh>
    <rPh sb="67" eb="69">
      <t>シンコウ</t>
    </rPh>
    <phoneticPr fontId="7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</si>
  <si>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rPh sb="1" eb="4">
      <t>イナガワ</t>
    </rPh>
    <rPh sb="4" eb="6">
      <t>リュウイキ</t>
    </rPh>
    <rPh sb="6" eb="9">
      <t>ゲスイドウ</t>
    </rPh>
    <rPh sb="11" eb="14">
      <t>オオサカフ</t>
    </rPh>
    <rPh sb="15" eb="18">
      <t>ヒョウゴケン</t>
    </rPh>
    <rPh sb="23" eb="26">
      <t>ショリジョウ</t>
    </rPh>
    <rPh sb="30" eb="32">
      <t>ザイサン</t>
    </rPh>
    <rPh sb="33" eb="34">
      <t>スベ</t>
    </rPh>
    <rPh sb="35" eb="37">
      <t>フケン</t>
    </rPh>
    <rPh sb="38" eb="40">
      <t>ショユウ</t>
    </rPh>
    <rPh sb="45" eb="48">
      <t>トヨナカシ</t>
    </rPh>
    <rPh sb="49" eb="51">
      <t>ジギョウ</t>
    </rPh>
    <rPh sb="51" eb="53">
      <t>シュタイ</t>
    </rPh>
    <rPh sb="63" eb="66">
      <t>イナガワ</t>
    </rPh>
    <rPh sb="66" eb="68">
      <t>リュウイキ</t>
    </rPh>
    <rPh sb="68" eb="71">
      <t>ゲスイドウ</t>
    </rPh>
    <rPh sb="72" eb="73">
      <t>カン</t>
    </rPh>
    <rPh sb="75" eb="77">
      <t>ケンセツ</t>
    </rPh>
    <rPh sb="78" eb="80">
      <t>イジ</t>
    </rPh>
    <rPh sb="80" eb="82">
      <t>カンリ</t>
    </rPh>
    <rPh sb="82" eb="84">
      <t>ギョウム</t>
    </rPh>
    <rPh sb="86" eb="89">
      <t>トヨナカシ</t>
    </rPh>
    <phoneticPr fontId="7"/>
  </si>
  <si>
    <t>非設置</t>
    <rPh sb="0" eb="1">
      <t>ヒ</t>
    </rPh>
    <rPh sb="1" eb="3">
      <t>セッチ</t>
    </rPh>
    <phoneticPr fontId="4"/>
  </si>
  <si>
    <t>　経営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汚水処理原価は、毎年25円程度で推移していますが、この費用には資本費（建設費用や利息）が含まれていません。
　施設利用率は、流域参画市町全体の数値で、高度処理施設の増設に伴い、施設能力が増加したため、減少しています。なお、処理水量は概ね平年並みです。
　水洗化率は、ほぼ100％に達しており、全国的にみても高い水準にあります。</t>
    <rPh sb="1" eb="3">
      <t>ケイエイ</t>
    </rPh>
    <rPh sb="3" eb="5">
      <t>シュウシ</t>
    </rPh>
    <rPh sb="5" eb="7">
      <t>ヒリツ</t>
    </rPh>
    <rPh sb="13" eb="15">
      <t>ケンセツ</t>
    </rPh>
    <rPh sb="16" eb="18">
      <t>イジ</t>
    </rPh>
    <rPh sb="18" eb="20">
      <t>カンリ</t>
    </rPh>
    <rPh sb="21" eb="22">
      <t>ヨウ</t>
    </rPh>
    <rPh sb="24" eb="26">
      <t>ヒヨウ</t>
    </rPh>
    <rPh sb="27" eb="28">
      <t>スベ</t>
    </rPh>
    <rPh sb="29" eb="31">
      <t>フケン</t>
    </rPh>
    <rPh sb="32" eb="34">
      <t>リュウイキ</t>
    </rPh>
    <rPh sb="34" eb="36">
      <t>サンカク</t>
    </rPh>
    <rPh sb="36" eb="38">
      <t>シチョウ</t>
    </rPh>
    <rPh sb="39" eb="42">
      <t>トヨナカシ</t>
    </rPh>
    <rPh sb="43" eb="46">
      <t>イケダシ</t>
    </rPh>
    <rPh sb="47" eb="50">
      <t>ミノオシ</t>
    </rPh>
    <rPh sb="51" eb="54">
      <t>トヨノチョウ</t>
    </rPh>
    <rPh sb="55" eb="58">
      <t>イタミシ</t>
    </rPh>
    <rPh sb="59" eb="62">
      <t>カワニシシ</t>
    </rPh>
    <rPh sb="63" eb="66">
      <t>タカラヅカシ</t>
    </rPh>
    <rPh sb="67" eb="71">
      <t>イナガワチョウ</t>
    </rPh>
    <rPh sb="73" eb="75">
      <t>フタン</t>
    </rPh>
    <rPh sb="82" eb="84">
      <t>シュウニュウ</t>
    </rPh>
    <rPh sb="85" eb="87">
      <t>シシュツ</t>
    </rPh>
    <rPh sb="88" eb="90">
      <t>イッチ</t>
    </rPh>
    <rPh sb="92" eb="94">
      <t>マイトシ</t>
    </rPh>
    <rPh sb="108" eb="110">
      <t>オスイ</t>
    </rPh>
    <rPh sb="110" eb="112">
      <t>ショリ</t>
    </rPh>
    <rPh sb="112" eb="114">
      <t>ゲンカ</t>
    </rPh>
    <rPh sb="116" eb="118">
      <t>マイトシ</t>
    </rPh>
    <rPh sb="120" eb="121">
      <t>エン</t>
    </rPh>
    <rPh sb="121" eb="123">
      <t>テイド</t>
    </rPh>
    <rPh sb="124" eb="126">
      <t>スイイ</t>
    </rPh>
    <rPh sb="135" eb="137">
      <t>ヒヨウ</t>
    </rPh>
    <rPh sb="139" eb="141">
      <t>シホン</t>
    </rPh>
    <rPh sb="141" eb="142">
      <t>ヒ</t>
    </rPh>
    <rPh sb="143" eb="145">
      <t>ケンセツ</t>
    </rPh>
    <rPh sb="145" eb="147">
      <t>ヒヨウ</t>
    </rPh>
    <rPh sb="148" eb="150">
      <t>リソク</t>
    </rPh>
    <rPh sb="152" eb="153">
      <t>フク</t>
    </rPh>
    <rPh sb="163" eb="165">
      <t>シセツ</t>
    </rPh>
    <rPh sb="165" eb="167">
      <t>リヨウ</t>
    </rPh>
    <rPh sb="167" eb="168">
      <t>リツ</t>
    </rPh>
    <rPh sb="170" eb="172">
      <t>リュウイキ</t>
    </rPh>
    <rPh sb="172" eb="174">
      <t>サンカク</t>
    </rPh>
    <rPh sb="174" eb="176">
      <t>シチョウ</t>
    </rPh>
    <rPh sb="176" eb="178">
      <t>ゼンタイ</t>
    </rPh>
    <rPh sb="179" eb="181">
      <t>スウチ</t>
    </rPh>
    <rPh sb="183" eb="185">
      <t>コウド</t>
    </rPh>
    <rPh sb="185" eb="187">
      <t>ショリ</t>
    </rPh>
    <rPh sb="187" eb="189">
      <t>シセツ</t>
    </rPh>
    <rPh sb="190" eb="192">
      <t>ゾウセツ</t>
    </rPh>
    <rPh sb="193" eb="194">
      <t>トモナ</t>
    </rPh>
    <rPh sb="196" eb="198">
      <t>シセツ</t>
    </rPh>
    <rPh sb="198" eb="200">
      <t>ノウリョク</t>
    </rPh>
    <rPh sb="201" eb="203">
      <t>ゾウカ</t>
    </rPh>
    <rPh sb="208" eb="210">
      <t>ゲンショウ</t>
    </rPh>
    <rPh sb="219" eb="221">
      <t>ショリ</t>
    </rPh>
    <rPh sb="221" eb="223">
      <t>スイリョウ</t>
    </rPh>
    <rPh sb="224" eb="225">
      <t>オオム</t>
    </rPh>
    <rPh sb="226" eb="228">
      <t>ヘイネン</t>
    </rPh>
    <rPh sb="228" eb="229">
      <t>ナ</t>
    </rPh>
    <rPh sb="235" eb="238">
      <t>スイセンカ</t>
    </rPh>
    <rPh sb="238" eb="239">
      <t>リツ</t>
    </rPh>
    <rPh sb="248" eb="249">
      <t>タッ</t>
    </rPh>
    <rPh sb="254" eb="257">
      <t>ゼンコクテキ</t>
    </rPh>
    <rPh sb="261" eb="262">
      <t>タカ</t>
    </rPh>
    <rPh sb="263" eb="265">
      <t>スイジュン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</si>
</sst>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4288"/>
        <c:axId val="877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4288"/>
        <c:axId val="87724032"/>
      </c:lineChart>
      <c:dateAx>
        <c:axId val="874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24032"/>
        <c:crosses val="autoZero"/>
        <c:auto val="1"/>
        <c:lblOffset val="100"/>
        <c:baseTimeUnit val="years"/>
      </c:dateAx>
      <c:valAx>
        <c:axId val="877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8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68.89</c:v>
                </c:pt>
                <c:pt idx="1">
                  <c:v>68.36</c:v>
                </c:pt>
                <c:pt idx="2">
                  <c:v>69.84</c:v>
                </c:pt>
                <c:pt idx="3">
                  <c:v>69.66</c:v>
                </c:pt>
                <c:pt idx="4">
                  <c:v>63.03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70976"/>
        <c:axId val="8708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71.87</c:v>
                </c:pt>
                <c:pt idx="1">
                  <c:v>65.430000000000007</c:v>
                </c:pt>
                <c:pt idx="2">
                  <c:v>64.930000000000007</c:v>
                </c:pt>
                <c:pt idx="3">
                  <c:v>66.02</c:v>
                </c:pt>
                <c:pt idx="4">
                  <c:v>65.900000000000006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0976"/>
        <c:axId val="87089536"/>
      </c:lineChart>
      <c:dateAx>
        <c:axId val="8707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89536"/>
        <c:crosses val="autoZero"/>
        <c:auto val="1"/>
        <c:lblOffset val="100"/>
        <c:baseTimeUnit val="years"/>
      </c:dateAx>
      <c:valAx>
        <c:axId val="8708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7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99.5</c:v>
                </c:pt>
                <c:pt idx="1">
                  <c:v>99.54</c:v>
                </c:pt>
                <c:pt idx="2">
                  <c:v>99.56</c:v>
                </c:pt>
                <c:pt idx="3">
                  <c:v>99.6</c:v>
                </c:pt>
                <c:pt idx="4">
                  <c:v>99.68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4560"/>
        <c:axId val="9100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92.39</c:v>
                </c:pt>
                <c:pt idx="1">
                  <c:v>92.51</c:v>
                </c:pt>
                <c:pt idx="2">
                  <c:v>92.69</c:v>
                </c:pt>
                <c:pt idx="3">
                  <c:v>92.96</c:v>
                </c:pt>
                <c:pt idx="4">
                  <c:v>92.8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4560"/>
        <c:axId val="91000832"/>
      </c:lineChart>
      <c:dateAx>
        <c:axId val="9099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00832"/>
        <c:crosses val="autoZero"/>
        <c:auto val="1"/>
        <c:lblOffset val="100"/>
        <c:baseTimeUnit val="years"/>
      </c:dateAx>
      <c:valAx>
        <c:axId val="9100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9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31360"/>
        <c:axId val="8763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</c:v>
                </c:pt>
                <c:pt idx="1">
                  <c:v>95.24</c:v>
                </c:pt>
                <c:pt idx="2">
                  <c:v>101.19</c:v>
                </c:pt>
                <c:pt idx="3">
                  <c:v>103.03</c:v>
                </c:pt>
                <c:pt idx="4">
                  <c:v>103.77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31360"/>
        <c:axId val="87633280"/>
      </c:lineChart>
      <c:dateAx>
        <c:axId val="876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33280"/>
        <c:crosses val="autoZero"/>
        <c:auto val="1"/>
        <c:lblOffset val="100"/>
        <c:baseTimeUnit val="years"/>
      </c:dateAx>
      <c:valAx>
        <c:axId val="8763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3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7840"/>
        <c:axId val="876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7.98</c:v>
                </c:pt>
                <c:pt idx="1">
                  <c:v>8.5399999999999991</c:v>
                </c:pt>
                <c:pt idx="2">
                  <c:v>38.700000000000003</c:v>
                </c:pt>
                <c:pt idx="3">
                  <c:v>40.409999999999997</c:v>
                </c:pt>
                <c:pt idx="4">
                  <c:v>42.2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7840"/>
        <c:axId val="87669760"/>
      </c:lineChart>
      <c:dateAx>
        <c:axId val="876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9760"/>
        <c:crosses val="autoZero"/>
        <c:auto val="1"/>
        <c:lblOffset val="100"/>
        <c:baseTimeUnit val="years"/>
      </c:dateAx>
      <c:valAx>
        <c:axId val="876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25920"/>
        <c:axId val="886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5920"/>
        <c:axId val="88627840"/>
      </c:lineChart>
      <c:dateAx>
        <c:axId val="8862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27840"/>
        <c:crosses val="autoZero"/>
        <c:auto val="1"/>
        <c:lblOffset val="100"/>
        <c:baseTimeUnit val="years"/>
      </c:dateAx>
      <c:valAx>
        <c:axId val="8862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2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81088"/>
        <c:axId val="8868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81088"/>
        <c:axId val="88683264"/>
      </c:lineChart>
      <c:dateAx>
        <c:axId val="8868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83264"/>
        <c:crosses val="autoZero"/>
        <c:auto val="1"/>
        <c:lblOffset val="100"/>
        <c:baseTimeUnit val="years"/>
      </c:dateAx>
      <c:valAx>
        <c:axId val="8868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8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23840"/>
        <c:axId val="8872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223.67</c:v>
                </c:pt>
                <c:pt idx="1">
                  <c:v>215.43</c:v>
                </c:pt>
                <c:pt idx="2">
                  <c:v>124.27</c:v>
                </c:pt>
                <c:pt idx="3">
                  <c:v>130.33000000000001</c:v>
                </c:pt>
                <c:pt idx="4">
                  <c:v>138.21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3840"/>
        <c:axId val="88725760"/>
      </c:lineChart>
      <c:dateAx>
        <c:axId val="8872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25760"/>
        <c:crosses val="autoZero"/>
        <c:auto val="1"/>
        <c:lblOffset val="100"/>
        <c:baseTimeUnit val="years"/>
      </c:dateAx>
      <c:valAx>
        <c:axId val="8872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2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60320"/>
        <c:axId val="8876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469.84</c:v>
                </c:pt>
                <c:pt idx="1">
                  <c:v>438.59</c:v>
                </c:pt>
                <c:pt idx="2">
                  <c:v>407.62</c:v>
                </c:pt>
                <c:pt idx="3">
                  <c:v>359.02</c:v>
                </c:pt>
                <c:pt idx="4">
                  <c:v>306.97000000000003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0320"/>
        <c:axId val="88763008"/>
      </c:lineChart>
      <c:dateAx>
        <c:axId val="8876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63008"/>
        <c:crosses val="autoZero"/>
        <c:auto val="1"/>
        <c:lblOffset val="100"/>
        <c:baseTimeUnit val="years"/>
      </c:dateAx>
      <c:valAx>
        <c:axId val="8876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6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2192"/>
        <c:axId val="8703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2192"/>
        <c:axId val="87033344"/>
      </c:lineChart>
      <c:dateAx>
        <c:axId val="8703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3344"/>
        <c:crosses val="autoZero"/>
        <c:auto val="1"/>
        <c:lblOffset val="100"/>
        <c:baseTimeUnit val="years"/>
      </c:dateAx>
      <c:valAx>
        <c:axId val="8703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3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26.38</c:v>
                </c:pt>
                <c:pt idx="1">
                  <c:v>26.81</c:v>
                </c:pt>
                <c:pt idx="2">
                  <c:v>24.29</c:v>
                </c:pt>
                <c:pt idx="3">
                  <c:v>28.33</c:v>
                </c:pt>
                <c:pt idx="4">
                  <c:v>27.91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4976"/>
        <c:axId val="8705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62.17</c:v>
                </c:pt>
                <c:pt idx="1">
                  <c:v>61.27</c:v>
                </c:pt>
                <c:pt idx="2">
                  <c:v>66.680000000000007</c:v>
                </c:pt>
                <c:pt idx="3">
                  <c:v>60.18</c:v>
                </c:pt>
                <c:pt idx="4">
                  <c:v>58.19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4976"/>
        <c:axId val="87057152"/>
      </c:lineChart>
      <c:dateAx>
        <c:axId val="870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57152"/>
        <c:crosses val="autoZero"/>
        <c:auto val="1"/>
        <c:lblOffset val="100"/>
        <c:baseTimeUnit val="years"/>
      </c:dateAx>
      <c:valAx>
        <c:axId val="8705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5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【306.90】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大阪府　豊中市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流域下水道</v>
      </c>
      <c r="Q8" s="73"/>
      <c r="R8" s="73"/>
      <c r="S8" s="73"/>
      <c r="T8" s="73"/>
      <c r="U8" s="73"/>
      <c r="V8" s="73"/>
      <c r="W8" s="73" t="str">
        <f>データ!L6</f>
        <v>E1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4"/>
      <c r="AL8" s="68">
        <f>データ!S6</f>
        <v>403991</v>
      </c>
      <c r="AM8" s="68"/>
      <c r="AN8" s="68"/>
      <c r="AO8" s="68"/>
      <c r="AP8" s="68"/>
      <c r="AQ8" s="68"/>
      <c r="AR8" s="68"/>
      <c r="AS8" s="68"/>
      <c r="AT8" s="67">
        <f>データ!T6</f>
        <v>36.39</v>
      </c>
      <c r="AU8" s="67"/>
      <c r="AV8" s="67"/>
      <c r="AW8" s="67"/>
      <c r="AX8" s="67"/>
      <c r="AY8" s="67"/>
      <c r="AZ8" s="67"/>
      <c r="BA8" s="67"/>
      <c r="BB8" s="67">
        <f>データ!U6</f>
        <v>11101.7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-</v>
      </c>
      <c r="J10" s="67"/>
      <c r="K10" s="67"/>
      <c r="L10" s="67"/>
      <c r="M10" s="67"/>
      <c r="N10" s="67"/>
      <c r="O10" s="67"/>
      <c r="P10" s="67">
        <f>データ!P6</f>
        <v>59.97</v>
      </c>
      <c r="Q10" s="67"/>
      <c r="R10" s="67"/>
      <c r="S10" s="67"/>
      <c r="T10" s="67"/>
      <c r="U10" s="67"/>
      <c r="V10" s="67"/>
      <c r="W10" s="67">
        <f>データ!Q6</f>
        <v>75.09</v>
      </c>
      <c r="X10" s="67"/>
      <c r="Y10" s="67"/>
      <c r="Z10" s="67"/>
      <c r="AA10" s="67"/>
      <c r="AB10" s="67"/>
      <c r="AC10" s="67"/>
      <c r="AD10" s="68">
        <f>データ!R6</f>
        <v>0</v>
      </c>
      <c r="AE10" s="68"/>
      <c r="AF10" s="68"/>
      <c r="AG10" s="68"/>
      <c r="AH10" s="68"/>
      <c r="AI10" s="68"/>
      <c r="AJ10" s="68"/>
      <c r="AK10" s="2"/>
      <c r="AL10" s="68">
        <f>データ!V6</f>
        <v>774509</v>
      </c>
      <c r="AM10" s="68"/>
      <c r="AN10" s="68"/>
      <c r="AO10" s="68"/>
      <c r="AP10" s="68"/>
      <c r="AQ10" s="68"/>
      <c r="AR10" s="68"/>
      <c r="AS10" s="68"/>
      <c r="AT10" s="67">
        <f>データ!W6</f>
        <v>91.16</v>
      </c>
      <c r="AU10" s="67"/>
      <c r="AV10" s="67"/>
      <c r="AW10" s="67"/>
      <c r="AX10" s="67"/>
      <c r="AY10" s="67"/>
      <c r="AZ10" s="67"/>
      <c r="BA10" s="67"/>
      <c r="BB10" s="67">
        <f>データ!X6</f>
        <v>8496.15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【103.77】</v>
      </c>
      <c r="F86" s="27" t="str">
        <f>データ!AT6</f>
        <v>【0.00】</v>
      </c>
      <c r="G86" s="27" t="str">
        <f>データ!BE6</f>
        <v>【138.21】</v>
      </c>
      <c r="H86" s="27" t="str">
        <f>データ!BP6</f>
        <v>【306.90】</v>
      </c>
      <c r="I86" s="27" t="str">
        <f>データ!CA6</f>
        <v>【0.00】</v>
      </c>
      <c r="J86" s="27" t="str">
        <f>データ!CL6</f>
        <v>【60.62】</v>
      </c>
      <c r="K86" s="27" t="str">
        <f>データ!CW6</f>
        <v>【65.75】</v>
      </c>
      <c r="L86" s="27" t="str">
        <f>データ!DH6</f>
        <v>【92.25】</v>
      </c>
      <c r="M86" s="27" t="str">
        <f>データ!DS6</f>
        <v>【42.20】</v>
      </c>
      <c r="N86" s="27" t="str">
        <f>データ!ED6</f>
        <v>【0.00】</v>
      </c>
      <c r="O86" s="27" t="str">
        <f>データ!EO6</f>
        <v>【0.07】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272035</v>
      </c>
      <c r="D6" s="34">
        <f t="shared" si="3"/>
        <v>46</v>
      </c>
      <c r="E6" s="34">
        <f t="shared" si="3"/>
        <v>17</v>
      </c>
      <c r="F6" s="34">
        <f t="shared" si="3"/>
        <v>3</v>
      </c>
      <c r="G6" s="34">
        <f t="shared" si="3"/>
        <v>0</v>
      </c>
      <c r="H6" s="34" t="str">
        <f t="shared" si="3"/>
        <v>大阪府　豊中市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流域下水道</v>
      </c>
      <c r="L6" s="34" t="str">
        <f t="shared" si="3"/>
        <v>E1</v>
      </c>
      <c r="M6" s="34">
        <f t="shared" si="3"/>
        <v>0</v>
      </c>
      <c r="N6" s="35" t="str">
        <f t="shared" si="3"/>
        <v>-</v>
      </c>
      <c r="O6" s="35" t="str">
        <f t="shared" si="3"/>
        <v>-</v>
      </c>
      <c r="P6" s="35">
        <f t="shared" si="3"/>
        <v>59.97</v>
      </c>
      <c r="Q6" s="35">
        <f t="shared" si="3"/>
        <v>75.09</v>
      </c>
      <c r="R6" s="35">
        <f t="shared" si="3"/>
        <v>0</v>
      </c>
      <c r="S6" s="35">
        <f t="shared" si="3"/>
        <v>403991</v>
      </c>
      <c r="T6" s="35">
        <f t="shared" si="3"/>
        <v>36.39</v>
      </c>
      <c r="U6" s="35">
        <f t="shared" si="3"/>
        <v>11101.7</v>
      </c>
      <c r="V6" s="35">
        <f t="shared" si="3"/>
        <v>774509</v>
      </c>
      <c r="W6" s="35">
        <f t="shared" si="3"/>
        <v>91.16</v>
      </c>
      <c r="X6" s="35">
        <f t="shared" si="3"/>
        <v>8496.15</v>
      </c>
      <c r="Y6" s="36">
        <f>IF(Y7="",NA(),Y7)</f>
        <v>100</v>
      </c>
      <c r="Z6" s="36">
        <f t="shared" ref="Z6:AH6" si="4">IF(Z7="",NA(),Z7)</f>
        <v>100</v>
      </c>
      <c r="AA6" s="36">
        <f t="shared" si="4"/>
        <v>100</v>
      </c>
      <c r="AB6" s="36">
        <f t="shared" si="4"/>
        <v>100</v>
      </c>
      <c r="AC6" s="36">
        <f t="shared" si="4"/>
        <v>100</v>
      </c>
      <c r="AD6" s="36">
        <f t="shared" si="4"/>
        <v>100.8</v>
      </c>
      <c r="AE6" s="36">
        <f t="shared" si="4"/>
        <v>95.24</v>
      </c>
      <c r="AF6" s="36">
        <f t="shared" si="4"/>
        <v>101.19</v>
      </c>
      <c r="AG6" s="36">
        <f t="shared" si="4"/>
        <v>103.03</v>
      </c>
      <c r="AH6" s="36">
        <f t="shared" si="4"/>
        <v>103.77</v>
      </c>
      <c r="AI6" s="35" t="str">
        <f>IF(AI7="","",IF(AI7="-","【-】","【"&amp;SUBSTITUTE(TEXT(AI7,"#,##0.00"),"-","△")&amp;"】"))</f>
        <v>【103.77】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>
        <f t="shared" si="5"/>
        <v>0</v>
      </c>
      <c r="AT6" s="35" t="str">
        <f>IF(AT7="","",IF(AT7="-","【-】","【"&amp;SUBSTITUTE(TEXT(AT7,"#,##0.00"),"-","△")&amp;"】"))</f>
        <v>【0.00】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 t="str">
        <f t="shared" si="6"/>
        <v>-</v>
      </c>
      <c r="AY6" s="36" t="str">
        <f t="shared" si="6"/>
        <v>-</v>
      </c>
      <c r="AZ6" s="36">
        <f t="shared" si="6"/>
        <v>223.67</v>
      </c>
      <c r="BA6" s="36">
        <f t="shared" si="6"/>
        <v>215.43</v>
      </c>
      <c r="BB6" s="36">
        <f t="shared" si="6"/>
        <v>124.27</v>
      </c>
      <c r="BC6" s="36">
        <f t="shared" si="6"/>
        <v>130.33000000000001</v>
      </c>
      <c r="BD6" s="36">
        <f t="shared" si="6"/>
        <v>138.21</v>
      </c>
      <c r="BE6" s="35" t="str">
        <f>IF(BE7="","",IF(BE7="-","【-】","【"&amp;SUBSTITUTE(TEXT(BE7,"#,##0.00"),"-","△")&amp;"】"))</f>
        <v>【138.21】</v>
      </c>
      <c r="BF6" s="35">
        <f>IF(BF7="",NA(),BF7)</f>
        <v>0</v>
      </c>
      <c r="BG6" s="35">
        <f t="shared" ref="BG6:BO6" si="7">IF(BG7="",NA(),BG7)</f>
        <v>0</v>
      </c>
      <c r="BH6" s="35">
        <f t="shared" si="7"/>
        <v>0</v>
      </c>
      <c r="BI6" s="35">
        <f t="shared" si="7"/>
        <v>0</v>
      </c>
      <c r="BJ6" s="35">
        <f t="shared" si="7"/>
        <v>0</v>
      </c>
      <c r="BK6" s="36">
        <f t="shared" si="7"/>
        <v>469.84</v>
      </c>
      <c r="BL6" s="36">
        <f t="shared" si="7"/>
        <v>438.59</v>
      </c>
      <c r="BM6" s="36">
        <f t="shared" si="7"/>
        <v>407.62</v>
      </c>
      <c r="BN6" s="36">
        <f t="shared" si="7"/>
        <v>359.02</v>
      </c>
      <c r="BO6" s="36">
        <f t="shared" si="7"/>
        <v>306.97000000000003</v>
      </c>
      <c r="BP6" s="35" t="str">
        <f>IF(BP7="","",IF(BP7="-","【-】","【"&amp;SUBSTITUTE(TEXT(BP7,"#,##0.00"),"-","△")&amp;"】"))</f>
        <v>【306.90】</v>
      </c>
      <c r="BQ6" s="35">
        <f>IF(BQ7="",NA(),BQ7)</f>
        <v>0</v>
      </c>
      <c r="BR6" s="35">
        <f t="shared" ref="BR6:BZ6" si="8">IF(BR7="",NA(),BR7)</f>
        <v>0</v>
      </c>
      <c r="BS6" s="35">
        <f t="shared" si="8"/>
        <v>0</v>
      </c>
      <c r="BT6" s="35">
        <f t="shared" si="8"/>
        <v>0</v>
      </c>
      <c r="BU6" s="35">
        <f t="shared" si="8"/>
        <v>0</v>
      </c>
      <c r="BV6" s="35">
        <f t="shared" si="8"/>
        <v>0</v>
      </c>
      <c r="BW6" s="35">
        <f t="shared" si="8"/>
        <v>0</v>
      </c>
      <c r="BX6" s="35">
        <f t="shared" si="8"/>
        <v>0</v>
      </c>
      <c r="BY6" s="35">
        <f t="shared" si="8"/>
        <v>0</v>
      </c>
      <c r="BZ6" s="35">
        <f t="shared" si="8"/>
        <v>0</v>
      </c>
      <c r="CA6" s="35" t="str">
        <f>IF(CA7="","",IF(CA7="-","【-】","【"&amp;SUBSTITUTE(TEXT(CA7,"#,##0.00"),"-","△")&amp;"】"))</f>
        <v>【0.00】</v>
      </c>
      <c r="CB6" s="36">
        <f>IF(CB7="",NA(),CB7)</f>
        <v>26.38</v>
      </c>
      <c r="CC6" s="36">
        <f t="shared" ref="CC6:CK6" si="9">IF(CC7="",NA(),CC7)</f>
        <v>26.81</v>
      </c>
      <c r="CD6" s="36">
        <f t="shared" si="9"/>
        <v>24.29</v>
      </c>
      <c r="CE6" s="36">
        <f t="shared" si="9"/>
        <v>28.33</v>
      </c>
      <c r="CF6" s="36">
        <f t="shared" si="9"/>
        <v>27.91</v>
      </c>
      <c r="CG6" s="36">
        <f t="shared" si="9"/>
        <v>62.17</v>
      </c>
      <c r="CH6" s="36">
        <f t="shared" si="9"/>
        <v>61.27</v>
      </c>
      <c r="CI6" s="36">
        <f t="shared" si="9"/>
        <v>66.680000000000007</v>
      </c>
      <c r="CJ6" s="36">
        <f t="shared" si="9"/>
        <v>60.18</v>
      </c>
      <c r="CK6" s="36">
        <f t="shared" si="9"/>
        <v>58.19</v>
      </c>
      <c r="CL6" s="35" t="str">
        <f>IF(CL7="","",IF(CL7="-","【-】","【"&amp;SUBSTITUTE(TEXT(CL7,"#,##0.00"),"-","△")&amp;"】"))</f>
        <v>【60.62】</v>
      </c>
      <c r="CM6" s="36">
        <f>IF(CM7="",NA(),CM7)</f>
        <v>68.89</v>
      </c>
      <c r="CN6" s="36">
        <f t="shared" ref="CN6:CV6" si="10">IF(CN7="",NA(),CN7)</f>
        <v>68.36</v>
      </c>
      <c r="CO6" s="36">
        <f t="shared" si="10"/>
        <v>69.84</v>
      </c>
      <c r="CP6" s="36">
        <f t="shared" si="10"/>
        <v>69.66</v>
      </c>
      <c r="CQ6" s="36">
        <f t="shared" si="10"/>
        <v>63.03</v>
      </c>
      <c r="CR6" s="36">
        <f t="shared" si="10"/>
        <v>71.87</v>
      </c>
      <c r="CS6" s="36">
        <f t="shared" si="10"/>
        <v>65.430000000000007</v>
      </c>
      <c r="CT6" s="36">
        <f t="shared" si="10"/>
        <v>64.930000000000007</v>
      </c>
      <c r="CU6" s="36">
        <f t="shared" si="10"/>
        <v>66.02</v>
      </c>
      <c r="CV6" s="36">
        <f t="shared" si="10"/>
        <v>65.900000000000006</v>
      </c>
      <c r="CW6" s="35" t="str">
        <f>IF(CW7="","",IF(CW7="-","【-】","【"&amp;SUBSTITUTE(TEXT(CW7,"#,##0.00"),"-","△")&amp;"】"))</f>
        <v>【65.75】</v>
      </c>
      <c r="CX6" s="36">
        <f>IF(CX7="",NA(),CX7)</f>
        <v>99.5</v>
      </c>
      <c r="CY6" s="36">
        <f t="shared" ref="CY6:DG6" si="11">IF(CY7="",NA(),CY7)</f>
        <v>99.54</v>
      </c>
      <c r="CZ6" s="36">
        <f t="shared" si="11"/>
        <v>99.56</v>
      </c>
      <c r="DA6" s="36">
        <f t="shared" si="11"/>
        <v>99.6</v>
      </c>
      <c r="DB6" s="36">
        <f t="shared" si="11"/>
        <v>99.68</v>
      </c>
      <c r="DC6" s="36">
        <f t="shared" si="11"/>
        <v>92.39</v>
      </c>
      <c r="DD6" s="36">
        <f t="shared" si="11"/>
        <v>92.51</v>
      </c>
      <c r="DE6" s="36">
        <f t="shared" si="11"/>
        <v>92.69</v>
      </c>
      <c r="DF6" s="36">
        <f t="shared" si="11"/>
        <v>92.96</v>
      </c>
      <c r="DG6" s="36">
        <f t="shared" si="11"/>
        <v>92.8</v>
      </c>
      <c r="DH6" s="35" t="str">
        <f>IF(DH7="","",IF(DH7="-","【-】","【"&amp;SUBSTITUTE(TEXT(DH7,"#,##0.00"),"-","△")&amp;"】"))</f>
        <v>【92.25】</v>
      </c>
      <c r="DI6" s="36" t="str">
        <f>IF(DI7="",NA(),DI7)</f>
        <v>-</v>
      </c>
      <c r="DJ6" s="36" t="str">
        <f t="shared" ref="DJ6:DR6" si="12">IF(DJ7="",NA(),DJ7)</f>
        <v>-</v>
      </c>
      <c r="DK6" s="36" t="str">
        <f t="shared" si="12"/>
        <v>-</v>
      </c>
      <c r="DL6" s="36" t="str">
        <f t="shared" si="12"/>
        <v>-</v>
      </c>
      <c r="DM6" s="36" t="str">
        <f t="shared" si="12"/>
        <v>-</v>
      </c>
      <c r="DN6" s="36">
        <f t="shared" si="12"/>
        <v>7.98</v>
      </c>
      <c r="DO6" s="36">
        <f t="shared" si="12"/>
        <v>8.5399999999999991</v>
      </c>
      <c r="DP6" s="36">
        <f t="shared" si="12"/>
        <v>38.700000000000003</v>
      </c>
      <c r="DQ6" s="36">
        <f t="shared" si="12"/>
        <v>40.409999999999997</v>
      </c>
      <c r="DR6" s="36">
        <f t="shared" si="12"/>
        <v>42.2</v>
      </c>
      <c r="DS6" s="35" t="str">
        <f>IF(DS7="","",IF(DS7="-","【-】","【"&amp;SUBSTITUTE(TEXT(DS7,"#,##0.00"),"-","△")&amp;"】"))</f>
        <v>【42.20】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>
        <f t="shared" si="14"/>
        <v>0.13</v>
      </c>
      <c r="EK6" s="36">
        <f t="shared" si="14"/>
        <v>0.09</v>
      </c>
      <c r="EL6" s="36">
        <f t="shared" si="14"/>
        <v>0.12</v>
      </c>
      <c r="EM6" s="36">
        <f t="shared" si="14"/>
        <v>7.0000000000000007E-2</v>
      </c>
      <c r="EN6" s="36">
        <f t="shared" si="14"/>
        <v>7.0000000000000007E-2</v>
      </c>
      <c r="EO6" s="35" t="str">
        <f>IF(EO7="","",IF(EO7="-","【-】","【"&amp;SUBSTITUTE(TEXT(EO7,"#,##0.00"),"-","△")&amp;"】"))</f>
        <v>【0.07】</v>
      </c>
    </row>
    <row r="7" spans="1:148" s="37" customFormat="1">
      <c r="A7" s="29"/>
      <c r="B7" s="38">
        <v>2016</v>
      </c>
      <c r="C7" s="38">
        <v>272035</v>
      </c>
      <c r="D7" s="38">
        <v>46</v>
      </c>
      <c r="E7" s="38">
        <v>17</v>
      </c>
      <c r="F7" s="38">
        <v>3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113</v>
      </c>
      <c r="P7" s="39">
        <v>59.97</v>
      </c>
      <c r="Q7" s="39">
        <v>75.09</v>
      </c>
      <c r="R7" s="39">
        <v>0</v>
      </c>
      <c r="S7" s="39">
        <v>403991</v>
      </c>
      <c r="T7" s="39">
        <v>36.39</v>
      </c>
      <c r="U7" s="39">
        <v>11101.7</v>
      </c>
      <c r="V7" s="39">
        <v>774509</v>
      </c>
      <c r="W7" s="39">
        <v>91.16</v>
      </c>
      <c r="X7" s="39">
        <v>8496.15</v>
      </c>
      <c r="Y7" s="39">
        <v>100</v>
      </c>
      <c r="Z7" s="39">
        <v>100</v>
      </c>
      <c r="AA7" s="39">
        <v>100</v>
      </c>
      <c r="AB7" s="39">
        <v>100</v>
      </c>
      <c r="AC7" s="39">
        <v>100</v>
      </c>
      <c r="AD7" s="39">
        <v>100.8</v>
      </c>
      <c r="AE7" s="39">
        <v>95.24</v>
      </c>
      <c r="AF7" s="39">
        <v>101.19</v>
      </c>
      <c r="AG7" s="39">
        <v>103.03</v>
      </c>
      <c r="AH7" s="39">
        <v>103.77</v>
      </c>
      <c r="AI7" s="39">
        <v>103.77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 t="s">
        <v>113</v>
      </c>
      <c r="AV7" s="39" t="s">
        <v>113</v>
      </c>
      <c r="AW7" s="39" t="s">
        <v>113</v>
      </c>
      <c r="AX7" s="39" t="s">
        <v>113</v>
      </c>
      <c r="AY7" s="39" t="s">
        <v>113</v>
      </c>
      <c r="AZ7" s="39">
        <v>223.67</v>
      </c>
      <c r="BA7" s="39">
        <v>215.43</v>
      </c>
      <c r="BB7" s="39">
        <v>124.27</v>
      </c>
      <c r="BC7" s="39">
        <v>130.33000000000001</v>
      </c>
      <c r="BD7" s="39">
        <v>138.21</v>
      </c>
      <c r="BE7" s="39">
        <v>138.21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469.84</v>
      </c>
      <c r="BL7" s="39">
        <v>438.59</v>
      </c>
      <c r="BM7" s="39">
        <v>407.62</v>
      </c>
      <c r="BN7" s="39">
        <v>359.02</v>
      </c>
      <c r="BO7" s="39">
        <v>306.97000000000003</v>
      </c>
      <c r="BP7" s="39">
        <v>306.89999999999998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26.38</v>
      </c>
      <c r="CC7" s="39">
        <v>26.81</v>
      </c>
      <c r="CD7" s="39">
        <v>24.29</v>
      </c>
      <c r="CE7" s="39">
        <v>28.33</v>
      </c>
      <c r="CF7" s="39">
        <v>27.91</v>
      </c>
      <c r="CG7" s="39">
        <v>62.17</v>
      </c>
      <c r="CH7" s="39">
        <v>61.27</v>
      </c>
      <c r="CI7" s="39">
        <v>66.680000000000007</v>
      </c>
      <c r="CJ7" s="39">
        <v>60.18</v>
      </c>
      <c r="CK7" s="39">
        <v>58.19</v>
      </c>
      <c r="CL7" s="39">
        <v>60.62</v>
      </c>
      <c r="CM7" s="39">
        <v>68.89</v>
      </c>
      <c r="CN7" s="39">
        <v>68.36</v>
      </c>
      <c r="CO7" s="39">
        <v>69.84</v>
      </c>
      <c r="CP7" s="39">
        <v>69.66</v>
      </c>
      <c r="CQ7" s="39">
        <v>63.03</v>
      </c>
      <c r="CR7" s="39">
        <v>71.87</v>
      </c>
      <c r="CS7" s="39">
        <v>65.430000000000007</v>
      </c>
      <c r="CT7" s="39">
        <v>64.930000000000007</v>
      </c>
      <c r="CU7" s="39">
        <v>66.02</v>
      </c>
      <c r="CV7" s="39">
        <v>65.900000000000006</v>
      </c>
      <c r="CW7" s="39">
        <v>65.75</v>
      </c>
      <c r="CX7" s="39">
        <v>99.5</v>
      </c>
      <c r="CY7" s="39">
        <v>99.54</v>
      </c>
      <c r="CZ7" s="39">
        <v>99.56</v>
      </c>
      <c r="DA7" s="39">
        <v>99.6</v>
      </c>
      <c r="DB7" s="39">
        <v>99.68</v>
      </c>
      <c r="DC7" s="39">
        <v>92.39</v>
      </c>
      <c r="DD7" s="39">
        <v>92.51</v>
      </c>
      <c r="DE7" s="39">
        <v>92.69</v>
      </c>
      <c r="DF7" s="39">
        <v>92.96</v>
      </c>
      <c r="DG7" s="39">
        <v>92.8</v>
      </c>
      <c r="DH7" s="39">
        <v>92.25</v>
      </c>
      <c r="DI7" s="39" t="s">
        <v>113</v>
      </c>
      <c r="DJ7" s="39" t="s">
        <v>113</v>
      </c>
      <c r="DK7" s="39" t="s">
        <v>113</v>
      </c>
      <c r="DL7" s="39" t="s">
        <v>113</v>
      </c>
      <c r="DM7" s="39" t="s">
        <v>113</v>
      </c>
      <c r="DN7" s="39">
        <v>7.98</v>
      </c>
      <c r="DO7" s="39">
        <v>8.5399999999999991</v>
      </c>
      <c r="DP7" s="39">
        <v>38.700000000000003</v>
      </c>
      <c r="DQ7" s="39">
        <v>40.409999999999997</v>
      </c>
      <c r="DR7" s="39">
        <v>42.2</v>
      </c>
      <c r="DS7" s="39">
        <v>42.2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>
        <v>0.13</v>
      </c>
      <c r="EK7" s="39">
        <v>0.09</v>
      </c>
      <c r="EL7" s="39">
        <v>0.12</v>
      </c>
      <c r="EM7" s="39">
        <v>7.0000000000000007E-2</v>
      </c>
      <c r="EN7" s="39">
        <v>7.0000000000000007E-2</v>
      </c>
      <c r="EO7" s="39">
        <v>7.0000000000000007E-2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2018-02-08T01:10:37Z</cp:lastPrinted>
  <dcterms:created xsi:type="dcterms:W3CDTF">2017-12-25T01:54:25Z</dcterms:created>
  <dcterms:modified xsi:type="dcterms:W3CDTF">2018-02-27T02:21:31Z</dcterms:modified>
  <cp:category/>
</cp:coreProperties>
</file>