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<sst xmlns="http://schemas.openxmlformats.org/spreadsheetml/2006/main" count="226" uniqueCount="111">
  <si>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</si>
  <si>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</si>
  <si>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</si>
  <si>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</si>
  <si>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</si>
  <si>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</si>
  <si>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</si>
  <si>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</si>
  <si>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</si>
  <si>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</si>
  <si>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</si>
  <si>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</si>
  <si>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</si>
  <si>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</si>
  <si>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</si>
  <si>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</si>
  <si>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</si>
  <si>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</si>
  <si>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</si>
  <si>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</si>
  <si>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</si>
  <si>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</si>
  <si>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</si>
  <si>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</si>
  <si>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</si>
  <si>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</si>
  <si>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</si>
  <si>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</si>
  <si>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</si>
  <si>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</si>
  <si>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</si>
  <si>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</si>
  <si>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</si>
  <si>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</si>
  <si>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</si>
  <si>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</si>
  <si>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</si>
  <si>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</si>
  <si>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</si>
  <si>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</si>
  <si>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</si>
  <si>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</si>
  <si>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</si>
  <si>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</si>
  <si>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</si>
  <si>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</si>
  <si>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</si>
  <si>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</si>
  <si>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</si>
  <si>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</si>
  <si>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</si>
  <si>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</si>
  <si>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</si>
  <si>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</si>
  <si>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</si>
  <si>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</si>
  <si>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</si>
  <si>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</si>
  <si>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</si>
  <si>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</si>
  <si>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</si>
  <si>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</si>
  <si>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</si>
  <si>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</si>
  <si>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</si>
  <si>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</si>
  <si>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</si>
  <si>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</si>
  <si>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</si>
  <si>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</si>
  <si>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</si>
  <si>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</si>
  <si>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</si>
  <si>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</si>
  <si>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</si>
  <si>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</si>
  <si>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</si>
  <si>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</si>
  <si>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</si>
  <si>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</si>
  <si>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</si>
  <si>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</si>
  <si>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</si>
  <si>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</si>
  <si>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</si>
  <si>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</si>
  <si>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</si>
  <si>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</si>
  <si>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</si>
  <si>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</si>
  <si>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</si>
  <si>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</si>
  <si>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</si>
  <si>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</si>
  <si>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</si>
  <si>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</si>
  <si>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忠岡町</t>
  </si>
  <si>
    <t>法非適用</t>
  </si>
  <si>
    <t>下水道事業</t>
  </si>
  <si>
    <t>公共下水道</t>
  </si>
  <si>
    <t>Cb2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</si>
  <si>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</si>
  <si>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</si>
  <si>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</si>
  <si>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</si>
  <si>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</si>
  <si>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</si>
  <si>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</si>
  <si>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>　①収益的収支比率（％）
　　H23、24年度は企業債（借入金）を繰り上げて返済し
　たため、Ｈ27年度と比較して10ポイント以上低くなって
　いる。可能な限り施設等の予防保全は行わずに支出
　を抑えているが、H25からは70％台となっており、黒字
　となる100％には届いておらず、支出に占める企業債
　の返済額（元金・利子）が大きな負担となっている。
　④企業債残高対事業規模比率（％）
　　H3年度からH12年度に下水道整備を集中的に進め
　たことにより、借入金残高も高い水準であるが、H13
　年度から事業費を抑制し、借入額を減らすことにより
　比率は減少傾向となっている。
　⑤経費回収率（％）
　　汚水処理に要した費用を下水道使用料収入で、ど
　の程度賄えているかを表しており、類似団体平均を
　上回り概ね100％前後を推移している。
　⑥汚水処理原価（円）
　　汚水1㎥あたりの処理に必要な費用で、各年度150
　円前後で推移しており、類似団体平均を下回っている
　。主な要因としては単独で下水処理場を持たず、</t>
    </r>
    <r>
      <rPr>
        <sz val="11"/>
        <rFont val="ＭＳ Ｐゴシック"/>
        <family val="3"/>
        <charset val="128"/>
        <scheme val="minor"/>
      </rPr>
      <t>複数
　の市町から出る汚水とまとめて流域下水道で処理し
　ている効果によるものである。</t>
    </r>
    <r>
      <rPr>
        <sz val="11"/>
        <color theme="1"/>
        <rFont val="ＭＳ Ｐゴシック"/>
        <family val="3"/>
        <charset val="128"/>
        <scheme val="minor"/>
      </rPr>
      <t xml:space="preserve">
　⑧水洗化率（％）
　　下水道が整備されている区域の人口のうち、実際に
　水洗便所で汚水を流している人の割合を表しており、
　類似団体より下回っているが、広報、ホームページで
　の水洗化啓発や未水洗家屋への戸別訪問を行って
　おり、既設建物、新築の下水道接続により各年度約
　1％向上している。
</t>
    </r>
    <rPh sb="75" eb="77">
      <t>カノウ</t>
    </rPh>
    <rPh sb="78" eb="79">
      <t>カギ</t>
    </rPh>
    <rPh sb="80" eb="82">
      <t>シセツ</t>
    </rPh>
    <rPh sb="82" eb="83">
      <t>ナド</t>
    </rPh>
    <rPh sb="257" eb="258">
      <t>ヒ</t>
    </rPh>
    <rPh sb="259" eb="261">
      <t>ヨクセイ</t>
    </rPh>
    <rPh sb="263" eb="265">
      <t>カリイレ</t>
    </rPh>
    <rPh sb="265" eb="266">
      <t>ガク</t>
    </rPh>
    <rPh sb="267" eb="268">
      <t>ヘ</t>
    </rPh>
    <rPh sb="277" eb="279">
      <t>ヒリツ</t>
    </rPh>
    <rPh sb="280" eb="282">
      <t>ゲンショウ</t>
    </rPh>
    <rPh sb="282" eb="284">
      <t>ケイコウ</t>
    </rPh>
    <rPh sb="471" eb="472">
      <t>デ</t>
    </rPh>
    <rPh sb="473" eb="475">
      <t>オスイ</t>
    </rPh>
    <rPh sb="480" eb="482">
      <t>リュウイキ</t>
    </rPh>
    <rPh sb="482" eb="485">
      <t>ゲスイドウ</t>
    </rPh>
    <phoneticPr fontId="4"/>
  </si>
  <si>
    <t xml:space="preserve">　　分析の結果から、下水道普及率が96.81％と整備が
　進んでいるが、建設事業に伴う企業債（借入金）の
　償還（返済）が大きな負担となっている。
　　また、水洗化率をみても類似団体平均を下回る状
　況であり、下水道に接続可能な地域が多いにもかか
　わらず水洗化が鈍い状況である。
　　以前から取り組んでいるが、今後も新規事業につい
　ては、効率的に効果が見込めるものを対象に進める
　ことにより企業債の発行を抑えるとともに、水洗化促
　進のための啓発に努める。
　　また、下水道事業の状況把握、安定的な運営のた
　め、H32年度移行を目標に公営企業会計の適用に取
　り組み、あわせて、「経営戦略」の策定を進めます。
</t>
    <rPh sb="294" eb="296">
      <t>ケイエイ</t>
    </rPh>
    <rPh sb="296" eb="298">
      <t>センリャク</t>
    </rPh>
    <rPh sb="300" eb="302">
      <t>サクテイ</t>
    </rPh>
    <rPh sb="303" eb="304">
      <t>スス</t>
    </rPh>
    <phoneticPr fontId="4"/>
  </si>
  <si>
    <t>　③ 管渠改善率（％）
　　管渠の改善状況については、S62年に下水道管の
　供用を開始してから29年であり、H27年度も更新が必
　要な管渠が無かったため、着手していない。
　　雨水ポンプ場についてはH23年度に長寿命化計画
　を策定し、H24年度から施設の延命を図るため事業を
　進めている。</t>
    <rPh sb="58" eb="60">
      <t>ネンド</t>
    </rPh>
    <rPh sb="61" eb="63">
      <t>コウシン</t>
    </rPh>
    <rPh sb="69" eb="71">
      <t>カンキョ</t>
    </rPh>
    <rPh sb="90" eb="92">
      <t>ウスイ</t>
    </rPh>
    <rPh sb="95" eb="96">
      <t>ジョウ</t>
    </rPh>
    <rPh sb="104" eb="106">
      <t>ネンド</t>
    </rPh>
    <rPh sb="107" eb="111">
      <t>チョウジュミョウカ</t>
    </rPh>
    <rPh sb="111" eb="113">
      <t>ケイカク</t>
    </rPh>
    <rPh sb="116" eb="118">
      <t>サクテイ</t>
    </rPh>
    <rPh sb="123" eb="125">
      <t>ネンド</t>
    </rPh>
    <rPh sb="127" eb="129">
      <t>シセツ</t>
    </rPh>
    <rPh sb="130" eb="132">
      <t>エンメイ</t>
    </rPh>
    <rPh sb="133" eb="134">
      <t>ハカ</t>
    </rPh>
    <rPh sb="137" eb="139">
      <t>ジギョウ</t>
    </rPh>
    <rPh sb="142" eb="143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</si>
</sst>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3" fillId="0" borderId="6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7" xfId="0" applyFont="1" applyBorder="1" applyAlignment="1" applyProtection="1">
      <alignment horizontal="left" vertical="top" wrapText="1"/>
      <protection locked="0"/>
    </xf>
    <xf numFmtId="0" fontId="23" fillId="0" borderId="8" xfId="0" applyFont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 applyProtection="1">
      <alignment horizontal="left" vertical="top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42432"/>
        <c:axId val="9186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0.17</c:v>
                </c:pt>
                <c:pt idx="2">
                  <c:v>0.12</c:v>
                </c:pt>
                <c:pt idx="3">
                  <c:v>0.11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42432"/>
        <c:axId val="91865088"/>
      </c:lineChart>
      <c:dateAx>
        <c:axId val="9184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65088"/>
        <c:crosses val="autoZero"/>
        <c:auto val="1"/>
        <c:lblOffset val="100"/>
        <c:baseTimeUnit val="years"/>
      </c:dateAx>
      <c:valAx>
        <c:axId val="9186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4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94208"/>
        <c:axId val="9371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54.91</c:v>
                </c:pt>
                <c:pt idx="1">
                  <c:v>51.83</c:v>
                </c:pt>
                <c:pt idx="2">
                  <c:v>50.27</c:v>
                </c:pt>
                <c:pt idx="3">
                  <c:v>51.08</c:v>
                </c:pt>
                <c:pt idx="4">
                  <c:v>49.75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4208"/>
        <c:axId val="93712768"/>
      </c:lineChart>
      <c:dateAx>
        <c:axId val="9369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12768"/>
        <c:crosses val="autoZero"/>
        <c:auto val="1"/>
        <c:lblOffset val="100"/>
        <c:baseTimeUnit val="years"/>
      </c:dateAx>
      <c:valAx>
        <c:axId val="9371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9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82.01</c:v>
                </c:pt>
                <c:pt idx="1">
                  <c:v>82.75</c:v>
                </c:pt>
                <c:pt idx="2">
                  <c:v>84.33</c:v>
                </c:pt>
                <c:pt idx="3">
                  <c:v>85.69</c:v>
                </c:pt>
                <c:pt idx="4">
                  <c:v>86.75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04416"/>
        <c:axId val="9380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89.2</c:v>
                </c:pt>
                <c:pt idx="1">
                  <c:v>88.67</c:v>
                </c:pt>
                <c:pt idx="2">
                  <c:v>89.13</c:v>
                </c:pt>
                <c:pt idx="3">
                  <c:v>88.59</c:v>
                </c:pt>
                <c:pt idx="4">
                  <c:v>87.85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4416"/>
        <c:axId val="93806592"/>
      </c:lineChart>
      <c:dateAx>
        <c:axId val="9380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06592"/>
        <c:crosses val="autoZero"/>
        <c:auto val="1"/>
        <c:lblOffset val="100"/>
        <c:baseTimeUnit val="years"/>
      </c:dateAx>
      <c:valAx>
        <c:axId val="9380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80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60.37</c:v>
                </c:pt>
                <c:pt idx="1">
                  <c:v>58.22</c:v>
                </c:pt>
                <c:pt idx="2">
                  <c:v>70.319999999999993</c:v>
                </c:pt>
                <c:pt idx="3">
                  <c:v>71.52</c:v>
                </c:pt>
                <c:pt idx="4">
                  <c:v>72.59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70848"/>
        <c:axId val="9307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70848"/>
        <c:axId val="93072768"/>
      </c:lineChart>
      <c:dateAx>
        <c:axId val="9307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72768"/>
        <c:crosses val="autoZero"/>
        <c:auto val="1"/>
        <c:lblOffset val="100"/>
        <c:baseTimeUnit val="years"/>
      </c:dateAx>
      <c:valAx>
        <c:axId val="9307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7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03232"/>
        <c:axId val="9310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03232"/>
        <c:axId val="93105152"/>
      </c:lineChart>
      <c:dateAx>
        <c:axId val="9310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05152"/>
        <c:crosses val="autoZero"/>
        <c:auto val="1"/>
        <c:lblOffset val="100"/>
        <c:baseTimeUnit val="years"/>
      </c:dateAx>
      <c:valAx>
        <c:axId val="9310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0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52000"/>
        <c:axId val="9315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2000"/>
        <c:axId val="93153920"/>
      </c:lineChart>
      <c:dateAx>
        <c:axId val="9315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53920"/>
        <c:crosses val="autoZero"/>
        <c:auto val="1"/>
        <c:lblOffset val="100"/>
        <c:baseTimeUnit val="years"/>
      </c:dateAx>
      <c:valAx>
        <c:axId val="9315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5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2176"/>
        <c:axId val="9353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2176"/>
        <c:axId val="93532544"/>
      </c:lineChart>
      <c:dateAx>
        <c:axId val="9352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32544"/>
        <c:crosses val="autoZero"/>
        <c:auto val="1"/>
        <c:lblOffset val="100"/>
        <c:baseTimeUnit val="years"/>
      </c:dateAx>
      <c:valAx>
        <c:axId val="9353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2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71328"/>
        <c:axId val="9357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1328"/>
        <c:axId val="93577600"/>
      </c:lineChart>
      <c:dateAx>
        <c:axId val="9357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77600"/>
        <c:crosses val="autoZero"/>
        <c:auto val="1"/>
        <c:lblOffset val="100"/>
        <c:baseTimeUnit val="years"/>
      </c:dateAx>
      <c:valAx>
        <c:axId val="9357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7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1778.09</c:v>
                </c:pt>
                <c:pt idx="1">
                  <c:v>1663.17</c:v>
                </c:pt>
                <c:pt idx="2">
                  <c:v>1524.4</c:v>
                </c:pt>
                <c:pt idx="3">
                  <c:v>1449.6</c:v>
                </c:pt>
                <c:pt idx="4">
                  <c:v>1508.48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99616"/>
        <c:axId val="9360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1258.6099999999999</c:v>
                </c:pt>
                <c:pt idx="1">
                  <c:v>1252.8800000000001</c:v>
                </c:pt>
                <c:pt idx="2">
                  <c:v>1119.4100000000001</c:v>
                </c:pt>
                <c:pt idx="3">
                  <c:v>1067.74</c:v>
                </c:pt>
                <c:pt idx="4">
                  <c:v>1018.27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99616"/>
        <c:axId val="93605888"/>
      </c:lineChart>
      <c:dateAx>
        <c:axId val="9359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05888"/>
        <c:crosses val="autoZero"/>
        <c:auto val="1"/>
        <c:lblOffset val="100"/>
        <c:baseTimeUnit val="years"/>
      </c:dateAx>
      <c:valAx>
        <c:axId val="9360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9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98.83</c:v>
                </c:pt>
                <c:pt idx="1">
                  <c:v>97.79</c:v>
                </c:pt>
                <c:pt idx="2">
                  <c:v>100.55</c:v>
                </c:pt>
                <c:pt idx="3">
                  <c:v>103.86</c:v>
                </c:pt>
                <c:pt idx="4">
                  <c:v>105.84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44288"/>
        <c:axId val="9364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66.02</c:v>
                </c:pt>
                <c:pt idx="1">
                  <c:v>66.87</c:v>
                </c:pt>
                <c:pt idx="2">
                  <c:v>71.349999999999994</c:v>
                </c:pt>
                <c:pt idx="3">
                  <c:v>73.569999999999993</c:v>
                </c:pt>
                <c:pt idx="4">
                  <c:v>71.569999999999993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44288"/>
        <c:axId val="93646208"/>
      </c:lineChart>
      <c:dateAx>
        <c:axId val="9364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46208"/>
        <c:crosses val="autoZero"/>
        <c:auto val="1"/>
        <c:lblOffset val="100"/>
        <c:baseTimeUnit val="years"/>
      </c:dateAx>
      <c:valAx>
        <c:axId val="9364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4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148.24</c:v>
                </c:pt>
                <c:pt idx="1">
                  <c:v>152.75</c:v>
                </c:pt>
                <c:pt idx="2">
                  <c:v>152.86000000000001</c:v>
                </c:pt>
                <c:pt idx="3">
                  <c:v>154.53</c:v>
                </c:pt>
                <c:pt idx="4">
                  <c:v>151.86000000000001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57728"/>
        <c:axId val="9367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196.8</c:v>
                </c:pt>
                <c:pt idx="1">
                  <c:v>195.15</c:v>
                </c:pt>
                <c:pt idx="2">
                  <c:v>182.55</c:v>
                </c:pt>
                <c:pt idx="3">
                  <c:v>184.87</c:v>
                </c:pt>
                <c:pt idx="4">
                  <c:v>195.88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7728"/>
        <c:axId val="93676288"/>
      </c:lineChart>
      <c:dateAx>
        <c:axId val="936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76288"/>
        <c:crosses val="autoZero"/>
        <c:auto val="1"/>
        <c:lblOffset val="100"/>
        <c:baseTimeUnit val="years"/>
      </c:dateAx>
      <c:valAx>
        <c:axId val="9367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大阪府　忠岡町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Cb2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17526</v>
      </c>
      <c r="AM8" s="64"/>
      <c r="AN8" s="64"/>
      <c r="AO8" s="64"/>
      <c r="AP8" s="64"/>
      <c r="AQ8" s="64"/>
      <c r="AR8" s="64"/>
      <c r="AS8" s="64"/>
      <c r="AT8" s="63">
        <f>データ!S6</f>
        <v>3.97</v>
      </c>
      <c r="AU8" s="63"/>
      <c r="AV8" s="63"/>
      <c r="AW8" s="63"/>
      <c r="AX8" s="63"/>
      <c r="AY8" s="63"/>
      <c r="AZ8" s="63"/>
      <c r="BA8" s="63"/>
      <c r="BB8" s="63">
        <f>データ!T6</f>
        <v>4414.6099999999997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96.81</v>
      </c>
      <c r="Q10" s="63"/>
      <c r="R10" s="63"/>
      <c r="S10" s="63"/>
      <c r="T10" s="63"/>
      <c r="U10" s="63"/>
      <c r="V10" s="63"/>
      <c r="W10" s="63">
        <f>データ!P6</f>
        <v>78.89</v>
      </c>
      <c r="X10" s="63"/>
      <c r="Y10" s="63"/>
      <c r="Z10" s="63"/>
      <c r="AA10" s="63"/>
      <c r="AB10" s="63"/>
      <c r="AC10" s="63"/>
      <c r="AD10" s="64">
        <f>データ!Q6</f>
        <v>2489</v>
      </c>
      <c r="AE10" s="64"/>
      <c r="AF10" s="64"/>
      <c r="AG10" s="64"/>
      <c r="AH10" s="64"/>
      <c r="AI10" s="64"/>
      <c r="AJ10" s="64"/>
      <c r="AK10" s="2"/>
      <c r="AL10" s="64">
        <f>データ!U6</f>
        <v>16924</v>
      </c>
      <c r="AM10" s="64"/>
      <c r="AN10" s="64"/>
      <c r="AO10" s="64"/>
      <c r="AP10" s="64"/>
      <c r="AQ10" s="64"/>
      <c r="AR10" s="64"/>
      <c r="AS10" s="64"/>
      <c r="AT10" s="63">
        <f>データ!V6</f>
        <v>2.78</v>
      </c>
      <c r="AU10" s="63"/>
      <c r="AV10" s="63"/>
      <c r="AW10" s="63"/>
      <c r="AX10" s="63"/>
      <c r="AY10" s="63"/>
      <c r="AZ10" s="63"/>
      <c r="BA10" s="63"/>
      <c r="BB10" s="63">
        <f>データ!W6</f>
        <v>6087.77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273414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大阪府　忠岡町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Cb2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96.81</v>
      </c>
      <c r="P6" s="32">
        <f t="shared" si="3"/>
        <v>78.89</v>
      </c>
      <c r="Q6" s="32">
        <f t="shared" si="3"/>
        <v>2489</v>
      </c>
      <c r="R6" s="32">
        <f t="shared" si="3"/>
        <v>17526</v>
      </c>
      <c r="S6" s="32">
        <f t="shared" si="3"/>
        <v>3.97</v>
      </c>
      <c r="T6" s="32">
        <f t="shared" si="3"/>
        <v>4414.6099999999997</v>
      </c>
      <c r="U6" s="32">
        <f t="shared" si="3"/>
        <v>16924</v>
      </c>
      <c r="V6" s="32">
        <f t="shared" si="3"/>
        <v>2.78</v>
      </c>
      <c r="W6" s="32">
        <f t="shared" si="3"/>
        <v>6087.77</v>
      </c>
      <c r="X6" s="33">
        <f>IF(X7="",NA(),X7)</f>
        <v>60.37</v>
      </c>
      <c r="Y6" s="33">
        <f t="shared" ref="Y6:AG6" si="4">IF(Y7="",NA(),Y7)</f>
        <v>58.22</v>
      </c>
      <c r="Z6" s="33">
        <f t="shared" si="4"/>
        <v>70.319999999999993</v>
      </c>
      <c r="AA6" s="33">
        <f t="shared" si="4"/>
        <v>71.52</v>
      </c>
      <c r="AB6" s="33">
        <f t="shared" si="4"/>
        <v>72.59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1778.09</v>
      </c>
      <c r="BF6" s="33">
        <f t="shared" ref="BF6:BN6" si="7">IF(BF7="",NA(),BF7)</f>
        <v>1663.17</v>
      </c>
      <c r="BG6" s="33">
        <f t="shared" si="7"/>
        <v>1524.4</v>
      </c>
      <c r="BH6" s="33">
        <f t="shared" si="7"/>
        <v>1449.6</v>
      </c>
      <c r="BI6" s="33">
        <f t="shared" si="7"/>
        <v>1508.48</v>
      </c>
      <c r="BJ6" s="33">
        <f t="shared" si="7"/>
        <v>1258.6099999999999</v>
      </c>
      <c r="BK6" s="33">
        <f t="shared" si="7"/>
        <v>1252.8800000000001</v>
      </c>
      <c r="BL6" s="33">
        <f t="shared" si="7"/>
        <v>1119.4100000000001</v>
      </c>
      <c r="BM6" s="33">
        <f t="shared" si="7"/>
        <v>1067.74</v>
      </c>
      <c r="BN6" s="33">
        <f t="shared" si="7"/>
        <v>1018.27</v>
      </c>
      <c r="BO6" s="32" t="str">
        <f>IF(BO7="","",IF(BO7="-","【-】","【"&amp;SUBSTITUTE(TEXT(BO7,"#,##0.00"),"-","△")&amp;"】"))</f>
        <v>【763.62】</v>
      </c>
      <c r="BP6" s="33">
        <f>IF(BP7="",NA(),BP7)</f>
        <v>98.83</v>
      </c>
      <c r="BQ6" s="33">
        <f t="shared" ref="BQ6:BY6" si="8">IF(BQ7="",NA(),BQ7)</f>
        <v>97.79</v>
      </c>
      <c r="BR6" s="33">
        <f t="shared" si="8"/>
        <v>100.55</v>
      </c>
      <c r="BS6" s="33">
        <f t="shared" si="8"/>
        <v>103.86</v>
      </c>
      <c r="BT6" s="33">
        <f t="shared" si="8"/>
        <v>105.84</v>
      </c>
      <c r="BU6" s="33">
        <f t="shared" si="8"/>
        <v>66.02</v>
      </c>
      <c r="BV6" s="33">
        <f t="shared" si="8"/>
        <v>66.87</v>
      </c>
      <c r="BW6" s="33">
        <f t="shared" si="8"/>
        <v>71.349999999999994</v>
      </c>
      <c r="BX6" s="33">
        <f t="shared" si="8"/>
        <v>73.569999999999993</v>
      </c>
      <c r="BY6" s="33">
        <f t="shared" si="8"/>
        <v>71.569999999999993</v>
      </c>
      <c r="BZ6" s="32" t="str">
        <f>IF(BZ7="","",IF(BZ7="-","【-】","【"&amp;SUBSTITUTE(TEXT(BZ7,"#,##0.00"),"-","△")&amp;"】"))</f>
        <v>【98.53】</v>
      </c>
      <c r="CA6" s="33">
        <f>IF(CA7="",NA(),CA7)</f>
        <v>148.24</v>
      </c>
      <c r="CB6" s="33">
        <f t="shared" ref="CB6:CJ6" si="9">IF(CB7="",NA(),CB7)</f>
        <v>152.75</v>
      </c>
      <c r="CC6" s="33">
        <f t="shared" si="9"/>
        <v>152.86000000000001</v>
      </c>
      <c r="CD6" s="33">
        <f t="shared" si="9"/>
        <v>154.53</v>
      </c>
      <c r="CE6" s="33">
        <f t="shared" si="9"/>
        <v>151.86000000000001</v>
      </c>
      <c r="CF6" s="33">
        <f t="shared" si="9"/>
        <v>196.8</v>
      </c>
      <c r="CG6" s="33">
        <f t="shared" si="9"/>
        <v>195.15</v>
      </c>
      <c r="CH6" s="33">
        <f t="shared" si="9"/>
        <v>182.55</v>
      </c>
      <c r="CI6" s="33">
        <f t="shared" si="9"/>
        <v>184.87</v>
      </c>
      <c r="CJ6" s="33">
        <f t="shared" si="9"/>
        <v>195.88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54.91</v>
      </c>
      <c r="CR6" s="33">
        <f t="shared" si="10"/>
        <v>51.83</v>
      </c>
      <c r="CS6" s="33">
        <f t="shared" si="10"/>
        <v>50.27</v>
      </c>
      <c r="CT6" s="33">
        <f t="shared" si="10"/>
        <v>51.08</v>
      </c>
      <c r="CU6" s="33">
        <f t="shared" si="10"/>
        <v>49.75</v>
      </c>
      <c r="CV6" s="32" t="str">
        <f>IF(CV7="","",IF(CV7="-","【-】","【"&amp;SUBSTITUTE(TEXT(CV7,"#,##0.00"),"-","△")&amp;"】"))</f>
        <v>【60.01】</v>
      </c>
      <c r="CW6" s="33">
        <f>IF(CW7="",NA(),CW7)</f>
        <v>82.01</v>
      </c>
      <c r="CX6" s="33">
        <f t="shared" ref="CX6:DF6" si="11">IF(CX7="",NA(),CX7)</f>
        <v>82.75</v>
      </c>
      <c r="CY6" s="33">
        <f t="shared" si="11"/>
        <v>84.33</v>
      </c>
      <c r="CZ6" s="33">
        <f t="shared" si="11"/>
        <v>85.69</v>
      </c>
      <c r="DA6" s="33">
        <f t="shared" si="11"/>
        <v>86.75</v>
      </c>
      <c r="DB6" s="33">
        <f t="shared" si="11"/>
        <v>89.2</v>
      </c>
      <c r="DC6" s="33">
        <f t="shared" si="11"/>
        <v>88.67</v>
      </c>
      <c r="DD6" s="33">
        <f t="shared" si="11"/>
        <v>89.13</v>
      </c>
      <c r="DE6" s="33">
        <f t="shared" si="11"/>
        <v>88.59</v>
      </c>
      <c r="DF6" s="33">
        <f t="shared" si="11"/>
        <v>87.85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0.13</v>
      </c>
      <c r="EJ6" s="33">
        <f t="shared" si="14"/>
        <v>0.17</v>
      </c>
      <c r="EK6" s="33">
        <f t="shared" si="14"/>
        <v>0.12</v>
      </c>
      <c r="EL6" s="33">
        <f t="shared" si="14"/>
        <v>0.11</v>
      </c>
      <c r="EM6" s="33">
        <f t="shared" si="14"/>
        <v>0.16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273414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96.81</v>
      </c>
      <c r="P7" s="36">
        <v>78.89</v>
      </c>
      <c r="Q7" s="36">
        <v>2489</v>
      </c>
      <c r="R7" s="36">
        <v>17526</v>
      </c>
      <c r="S7" s="36">
        <v>3.97</v>
      </c>
      <c r="T7" s="36">
        <v>4414.6099999999997</v>
      </c>
      <c r="U7" s="36">
        <v>16924</v>
      </c>
      <c r="V7" s="36">
        <v>2.78</v>
      </c>
      <c r="W7" s="36">
        <v>6087.77</v>
      </c>
      <c r="X7" s="36">
        <v>60.37</v>
      </c>
      <c r="Y7" s="36">
        <v>58.22</v>
      </c>
      <c r="Z7" s="36">
        <v>70.319999999999993</v>
      </c>
      <c r="AA7" s="36">
        <v>71.52</v>
      </c>
      <c r="AB7" s="36">
        <v>72.59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1778.09</v>
      </c>
      <c r="BF7" s="36">
        <v>1663.17</v>
      </c>
      <c r="BG7" s="36">
        <v>1524.4</v>
      </c>
      <c r="BH7" s="36">
        <v>1449.6</v>
      </c>
      <c r="BI7" s="36">
        <v>1508.48</v>
      </c>
      <c r="BJ7" s="36">
        <v>1258.6099999999999</v>
      </c>
      <c r="BK7" s="36">
        <v>1252.8800000000001</v>
      </c>
      <c r="BL7" s="36">
        <v>1119.4100000000001</v>
      </c>
      <c r="BM7" s="36">
        <v>1067.74</v>
      </c>
      <c r="BN7" s="36">
        <v>1018.27</v>
      </c>
      <c r="BO7" s="36">
        <v>763.62</v>
      </c>
      <c r="BP7" s="36">
        <v>98.83</v>
      </c>
      <c r="BQ7" s="36">
        <v>97.79</v>
      </c>
      <c r="BR7" s="36">
        <v>100.55</v>
      </c>
      <c r="BS7" s="36">
        <v>103.86</v>
      </c>
      <c r="BT7" s="36">
        <v>105.84</v>
      </c>
      <c r="BU7" s="36">
        <v>66.02</v>
      </c>
      <c r="BV7" s="36">
        <v>66.87</v>
      </c>
      <c r="BW7" s="36">
        <v>71.349999999999994</v>
      </c>
      <c r="BX7" s="36">
        <v>73.569999999999993</v>
      </c>
      <c r="BY7" s="36">
        <v>71.569999999999993</v>
      </c>
      <c r="BZ7" s="36">
        <v>98.53</v>
      </c>
      <c r="CA7" s="36">
        <v>148.24</v>
      </c>
      <c r="CB7" s="36">
        <v>152.75</v>
      </c>
      <c r="CC7" s="36">
        <v>152.86000000000001</v>
      </c>
      <c r="CD7" s="36">
        <v>154.53</v>
      </c>
      <c r="CE7" s="36">
        <v>151.86000000000001</v>
      </c>
      <c r="CF7" s="36">
        <v>196.8</v>
      </c>
      <c r="CG7" s="36">
        <v>195.15</v>
      </c>
      <c r="CH7" s="36">
        <v>182.55</v>
      </c>
      <c r="CI7" s="36">
        <v>184.87</v>
      </c>
      <c r="CJ7" s="36">
        <v>195.88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54.91</v>
      </c>
      <c r="CR7" s="36">
        <v>51.83</v>
      </c>
      <c r="CS7" s="36">
        <v>50.27</v>
      </c>
      <c r="CT7" s="36">
        <v>51.08</v>
      </c>
      <c r="CU7" s="36">
        <v>49.75</v>
      </c>
      <c r="CV7" s="36">
        <v>60.01</v>
      </c>
      <c r="CW7" s="36">
        <v>82.01</v>
      </c>
      <c r="CX7" s="36">
        <v>82.75</v>
      </c>
      <c r="CY7" s="36">
        <v>84.33</v>
      </c>
      <c r="CZ7" s="36">
        <v>85.69</v>
      </c>
      <c r="DA7" s="36">
        <v>86.75</v>
      </c>
      <c r="DB7" s="36">
        <v>89.2</v>
      </c>
      <c r="DC7" s="36">
        <v>88.67</v>
      </c>
      <c r="DD7" s="36">
        <v>89.13</v>
      </c>
      <c r="DE7" s="36">
        <v>88.59</v>
      </c>
      <c r="DF7" s="36">
        <v>87.85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0.13</v>
      </c>
      <c r="EJ7" s="36">
        <v>0.17</v>
      </c>
      <c r="EK7" s="36">
        <v>0.12</v>
      </c>
      <c r="EL7" s="36">
        <v>0.11</v>
      </c>
      <c r="EM7" s="36">
        <v>0.16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HOSTNAME</cp:lastModifiedBy>
  <cp:lastPrinted>2017-02-22T04:19:39Z</cp:lastPrinted>
  <dcterms:created xsi:type="dcterms:W3CDTF">2017-02-08T02:52:18Z</dcterms:created>
  <dcterms:modified xsi:type="dcterms:W3CDTF">2017-02-22T04:19:42Z</dcterms:modified>
  <cp:category/>
</cp:coreProperties>
</file>