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3090" yWindow="-75"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<sst xmlns="http://schemas.openxmlformats.org/spreadsheetml/2006/main" count="221" uniqueCount="111">
  <si>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</si>
  <si>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</si>
  <si>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</si>
  <si>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</si>
  <si>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</si>
  <si>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</si>
  <si>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</si>
  <si>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</si>
  <si>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</si>
  <si>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</si>
  <si>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</si>
  <si>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</si>
  <si>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</si>
  <si>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</si>
  <si>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</si>
  <si>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</si>
  <si>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</si>
  <si>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</si>
  <si>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</si>
  <si>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</si>
  <si>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</si>
  <si>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</si>
  <si>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</si>
  <si>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</si>
  <si>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</si>
  <si>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</si>
  <si>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</si>
  <si>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</si>
  <si>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</si>
  <si>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</si>
  <si>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</si>
  <si>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</si>
  <si>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</si>
  <si>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</si>
  <si>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</si>
  <si>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</si>
  <si>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</si>
  <si>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</si>
  <si>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</si>
  <si>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</si>
  <si>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</si>
  <si>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</si>
  <si>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</si>
  <si>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</si>
  <si>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</si>
  <si>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</si>
  <si>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</si>
  <si>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</si>
  <si>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</si>
  <si>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</si>
  <si>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</si>
  <si>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</si>
  <si>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</si>
  <si>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</si>
  <si>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</si>
  <si>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</si>
  <si>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</si>
  <si>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</si>
  <si>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</si>
  <si>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</si>
  <si>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</si>
  <si>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</si>
  <si>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</si>
  <si>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</si>
  <si>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</si>
  <si>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</si>
  <si>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</si>
  <si>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</si>
  <si>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</si>
  <si>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</si>
  <si>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</si>
  <si>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</si>
  <si>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</si>
  <si>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</si>
  <si>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</si>
  <si>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</si>
  <si>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</si>
  <si>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</si>
  <si>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</si>
  <si>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</si>
  <si>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</si>
  <si>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</si>
  <si>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</si>
  <si>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</si>
  <si>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</si>
  <si>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</si>
  <si>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</si>
  <si>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</si>
  <si>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</si>
  <si>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</si>
  <si>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</si>
  <si>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</si>
  <si>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</si>
  <si>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</si>
  <si>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</si>
  <si>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</si>
  <si>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能勢町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</si>
  <si>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</si>
  <si>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</si>
  <si>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</si>
  <si>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</si>
  <si>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</si>
  <si>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</si>
  <si>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</si>
  <si>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</si>
  <si>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</si>
  <si>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</si>
  <si>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</si>
  <si>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企業債残高対事業規模比率は、平均値を下回っているものの、収益的収支比率が100％を大きく下回っており健全な経営状況とは言えない。
   施設利用率、水洗化率は平均値近くで推移しているものの、経費回収率、汚水処理原価においては、処理区域内の人口が少なく有収水量も少ないため、かなり低い水準となっている。そのため、一般会計からの繰入金に依存した状況となっており、引き続き費用の縮減や水洗化の促進等、経営の効率性についても改善が必要である。　　　　　　　　　</t>
    <rPh sb="17" eb="20">
      <t>ヘイキンチ</t>
    </rPh>
    <rPh sb="21" eb="23">
      <t>シタマワ</t>
    </rPh>
    <rPh sb="31" eb="34">
      <t>シュウエキテキ</t>
    </rPh>
    <rPh sb="34" eb="36">
      <t>シュウシ</t>
    </rPh>
    <rPh sb="36" eb="38">
      <t>ヒリツ</t>
    </rPh>
    <rPh sb="44" eb="45">
      <t>オオ</t>
    </rPh>
    <rPh sb="47" eb="49">
      <t>シタマワ</t>
    </rPh>
    <rPh sb="53" eb="55">
      <t>ケンゼン</t>
    </rPh>
    <rPh sb="56" eb="58">
      <t>ケイエイ</t>
    </rPh>
    <rPh sb="58" eb="60">
      <t>ジョウキョウ</t>
    </rPh>
    <rPh sb="62" eb="63">
      <t>イ</t>
    </rPh>
    <rPh sb="71" eb="73">
      <t>シセツ</t>
    </rPh>
    <rPh sb="73" eb="75">
      <t>リヨウ</t>
    </rPh>
    <rPh sb="75" eb="76">
      <t>リツ</t>
    </rPh>
    <rPh sb="77" eb="80">
      <t>スイセンカ</t>
    </rPh>
    <rPh sb="80" eb="81">
      <t>リツ</t>
    </rPh>
    <rPh sb="82" eb="85">
      <t>ヘイキンチ</t>
    </rPh>
    <rPh sb="85" eb="86">
      <t>チカ</t>
    </rPh>
    <rPh sb="88" eb="90">
      <t>スイイ</t>
    </rPh>
    <rPh sb="98" eb="100">
      <t>ケイヒ</t>
    </rPh>
    <rPh sb="100" eb="102">
      <t>カイシュウ</t>
    </rPh>
    <rPh sb="102" eb="103">
      <t>リツ</t>
    </rPh>
    <rPh sb="104" eb="106">
      <t>オスイ</t>
    </rPh>
    <rPh sb="106" eb="108">
      <t>ショリ</t>
    </rPh>
    <rPh sb="108" eb="110">
      <t>ゲンカ</t>
    </rPh>
    <rPh sb="116" eb="118">
      <t>ショリ</t>
    </rPh>
    <rPh sb="118" eb="120">
      <t>クイキ</t>
    </rPh>
    <rPh sb="120" eb="121">
      <t>ナイ</t>
    </rPh>
    <rPh sb="122" eb="124">
      <t>ジンコウ</t>
    </rPh>
    <rPh sb="125" eb="126">
      <t>スク</t>
    </rPh>
    <rPh sb="128" eb="130">
      <t>ユウシュウ</t>
    </rPh>
    <rPh sb="130" eb="132">
      <t>スイリョウ</t>
    </rPh>
    <rPh sb="133" eb="134">
      <t>スク</t>
    </rPh>
    <rPh sb="142" eb="143">
      <t>ヒク</t>
    </rPh>
    <rPh sb="144" eb="146">
      <t>スイジュン</t>
    </rPh>
    <rPh sb="158" eb="160">
      <t>イッパン</t>
    </rPh>
    <rPh sb="160" eb="162">
      <t>カイケイ</t>
    </rPh>
    <rPh sb="165" eb="167">
      <t>クリイレ</t>
    </rPh>
    <rPh sb="167" eb="168">
      <t>キン</t>
    </rPh>
    <rPh sb="169" eb="171">
      <t>イゾン</t>
    </rPh>
    <rPh sb="173" eb="175">
      <t>ジョウキョウ</t>
    </rPh>
    <rPh sb="182" eb="183">
      <t>ヒ</t>
    </rPh>
    <rPh sb="184" eb="185">
      <t>ツヅ</t>
    </rPh>
    <rPh sb="186" eb="188">
      <t>ヒヨウ</t>
    </rPh>
    <rPh sb="189" eb="191">
      <t>シュクゲン</t>
    </rPh>
    <rPh sb="192" eb="195">
      <t>スイセンカ</t>
    </rPh>
    <rPh sb="196" eb="198">
      <t>ソクシン</t>
    </rPh>
    <rPh sb="198" eb="199">
      <t>トウ</t>
    </rPh>
    <rPh sb="200" eb="202">
      <t>ケイエイ</t>
    </rPh>
    <rPh sb="203" eb="206">
      <t>コウリツセイ</t>
    </rPh>
    <rPh sb="211" eb="213">
      <t>カイゼン</t>
    </rPh>
    <rPh sb="214" eb="216">
      <t>ヒツヨウ</t>
    </rPh>
    <phoneticPr fontId="4"/>
  </si>
  <si>
    <t>　 平成10年4月の供用開始後、あまり年数が経っていないため対象施設がない。</t>
    <rPh sb="2" eb="4">
      <t>ヘイセイ</t>
    </rPh>
    <rPh sb="6" eb="7">
      <t>ネン</t>
    </rPh>
    <rPh sb="8" eb="9">
      <t>ツキ</t>
    </rPh>
    <rPh sb="14" eb="15">
      <t>ゴ</t>
    </rPh>
    <rPh sb="22" eb="23">
      <t>タ</t>
    </rPh>
    <rPh sb="30" eb="32">
      <t>タイショウ</t>
    </rPh>
    <rPh sb="32" eb="34">
      <t>シセツ</t>
    </rPh>
    <phoneticPr fontId="4"/>
  </si>
  <si>
    <t xml:space="preserve">   各指標とも平均値と比較してかなり低い状況であり、かつ、一般会計からの繰入金に大きく依存している状況であるため、早急に、自立した経営に向けて適切な料金水準について検討を行うとともに、経費の縮減、水洗化の促進等一層の経営努力を続けていく。</t>
    <rPh sb="3" eb="6">
      <t>カクシヒョウ</t>
    </rPh>
    <rPh sb="8" eb="10">
      <t>ヘイキン</t>
    </rPh>
    <rPh sb="10" eb="11">
      <t>チ</t>
    </rPh>
    <rPh sb="12" eb="14">
      <t>ヒカク</t>
    </rPh>
    <rPh sb="19" eb="20">
      <t>ヒク</t>
    </rPh>
    <rPh sb="21" eb="23">
      <t>ジョウキョウ</t>
    </rPh>
    <rPh sb="30" eb="32">
      <t>イッパン</t>
    </rPh>
    <rPh sb="32" eb="34">
      <t>カイケイ</t>
    </rPh>
    <rPh sb="37" eb="39">
      <t>クリイレ</t>
    </rPh>
    <rPh sb="39" eb="40">
      <t>キン</t>
    </rPh>
    <rPh sb="41" eb="42">
      <t>オオ</t>
    </rPh>
    <rPh sb="44" eb="46">
      <t>イゾン</t>
    </rPh>
    <rPh sb="50" eb="52">
      <t>ジョウキョウ</t>
    </rPh>
    <rPh sb="58" eb="60">
      <t>ソウキュウ</t>
    </rPh>
    <rPh sb="62" eb="64">
      <t>ジリツ</t>
    </rPh>
    <rPh sb="66" eb="68">
      <t>ケイエイ</t>
    </rPh>
    <rPh sb="69" eb="70">
      <t>ム</t>
    </rPh>
    <rPh sb="72" eb="74">
      <t>テキセツ</t>
    </rPh>
    <rPh sb="75" eb="77">
      <t>リョウキン</t>
    </rPh>
    <rPh sb="77" eb="79">
      <t>スイジュン</t>
    </rPh>
    <rPh sb="83" eb="85">
      <t>ケントウ</t>
    </rPh>
    <rPh sb="86" eb="87">
      <t>オコナ</t>
    </rPh>
    <rPh sb="93" eb="95">
      <t>ケイヒ</t>
    </rPh>
    <rPh sb="96" eb="98">
      <t>シュクゲン</t>
    </rPh>
    <rPh sb="99" eb="102">
      <t>スイセンカ</t>
    </rPh>
    <rPh sb="103" eb="105">
      <t>ソクシン</t>
    </rPh>
    <rPh sb="105" eb="106">
      <t>トウ</t>
    </rPh>
    <rPh sb="106" eb="108">
      <t>イッソウ</t>
    </rPh>
    <rPh sb="109" eb="111">
      <t>ケイエイ</t>
    </rPh>
    <rPh sb="111" eb="113">
      <t>ドリョク</t>
    </rPh>
    <rPh sb="114" eb="115">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</si>
</sst>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979968"/>
        <c:axId val="949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94979968"/>
        <c:axId val="94998528"/>
      </c:lineChart>
      <c:dateAx>
        <c:axId val="94979968"/>
        <c:scaling>
          <c:orientation val="minMax"/>
        </c:scaling>
        <c:delete val="1"/>
        <c:axPos val="b"/>
        <c:numFmt formatCode="ge" sourceLinked="1"/>
        <c:majorTickMark val="none"/>
        <c:minorTickMark val="none"/>
        <c:tickLblPos val="none"/>
        <c:crossAx val="94998528"/>
        <c:crosses val="autoZero"/>
        <c:auto val="1"/>
        <c:lblOffset val="100"/>
        <c:baseTimeUnit val="years"/>
      </c:dateAx>
      <c:valAx>
        <c:axId val="949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c:v>
                </c:pt>
                <c:pt idx="1">
                  <c:v>61</c:v>
                </c:pt>
                <c:pt idx="2">
                  <c:v>61</c:v>
                </c:pt>
                <c:pt idx="3">
                  <c:v>62</c:v>
                </c:pt>
                <c:pt idx="4">
                  <c:v>70</c:v>
                </c:pt>
              </c:numCache>
            </c:numRef>
          </c:val>
        </c:ser>
        <c:dLbls>
          <c:showLegendKey val="0"/>
          <c:showVal val="0"/>
          <c:showCatName val="0"/>
          <c:showSerName val="0"/>
          <c:showPercent val="0"/>
          <c:showBubbleSize val="0"/>
        </c:dLbls>
        <c:gapWidth val="150"/>
        <c:axId val="95205632"/>
        <c:axId val="952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95205632"/>
        <c:axId val="95289728"/>
      </c:lineChart>
      <c:dateAx>
        <c:axId val="95205632"/>
        <c:scaling>
          <c:orientation val="minMax"/>
        </c:scaling>
        <c:delete val="1"/>
        <c:axPos val="b"/>
        <c:numFmt formatCode="ge" sourceLinked="1"/>
        <c:majorTickMark val="none"/>
        <c:minorTickMark val="none"/>
        <c:tickLblPos val="none"/>
        <c:crossAx val="95289728"/>
        <c:crosses val="autoZero"/>
        <c:auto val="1"/>
        <c:lblOffset val="100"/>
        <c:baseTimeUnit val="years"/>
      </c:dateAx>
      <c:valAx>
        <c:axId val="952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72.69</c:v>
                </c:pt>
                <c:pt idx="1">
                  <c:v>81.28</c:v>
                </c:pt>
                <c:pt idx="2">
                  <c:v>82.83</c:v>
                </c:pt>
                <c:pt idx="3">
                  <c:v>84.58</c:v>
                </c:pt>
                <c:pt idx="4">
                  <c:v>91.16</c:v>
                </c:pt>
              </c:numCache>
            </c:numRef>
          </c:val>
        </c:ser>
        <c:dLbls>
          <c:showLegendKey val="0"/>
          <c:showVal val="0"/>
          <c:showCatName val="0"/>
          <c:showSerName val="0"/>
          <c:showPercent val="0"/>
          <c:showBubbleSize val="0"/>
        </c:dLbls>
        <c:gapWidth val="150"/>
        <c:axId val="95315840"/>
        <c:axId val="9531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95315840"/>
        <c:axId val="95318016"/>
      </c:lineChart>
      <c:dateAx>
        <c:axId val="95315840"/>
        <c:scaling>
          <c:orientation val="minMax"/>
        </c:scaling>
        <c:delete val="1"/>
        <c:axPos val="b"/>
        <c:numFmt formatCode="ge" sourceLinked="1"/>
        <c:majorTickMark val="none"/>
        <c:minorTickMark val="none"/>
        <c:tickLblPos val="none"/>
        <c:crossAx val="95318016"/>
        <c:crosses val="autoZero"/>
        <c:auto val="1"/>
        <c:lblOffset val="100"/>
        <c:baseTimeUnit val="years"/>
      </c:dateAx>
      <c:valAx>
        <c:axId val="953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91.82</c:v>
                </c:pt>
                <c:pt idx="1">
                  <c:v>94.57</c:v>
                </c:pt>
                <c:pt idx="2">
                  <c:v>90.4</c:v>
                </c:pt>
                <c:pt idx="3">
                  <c:v>96.91</c:v>
                </c:pt>
                <c:pt idx="4">
                  <c:v>94.54</c:v>
                </c:pt>
              </c:numCache>
            </c:numRef>
          </c:val>
        </c:ser>
        <c:dLbls>
          <c:showLegendKey val="0"/>
          <c:showVal val="0"/>
          <c:showCatName val="0"/>
          <c:showSerName val="0"/>
          <c:showPercent val="0"/>
          <c:showBubbleSize val="0"/>
        </c:dLbls>
        <c:gapWidth val="150"/>
        <c:axId val="88606208"/>
        <c:axId val="8860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06208"/>
        <c:axId val="88608128"/>
      </c:lineChart>
      <c:dateAx>
        <c:axId val="88606208"/>
        <c:scaling>
          <c:orientation val="minMax"/>
        </c:scaling>
        <c:delete val="1"/>
        <c:axPos val="b"/>
        <c:numFmt formatCode="ge" sourceLinked="1"/>
        <c:majorTickMark val="none"/>
        <c:minorTickMark val="none"/>
        <c:tickLblPos val="none"/>
        <c:crossAx val="88608128"/>
        <c:crosses val="autoZero"/>
        <c:auto val="1"/>
        <c:lblOffset val="100"/>
        <c:baseTimeUnit val="years"/>
      </c:dateAx>
      <c:valAx>
        <c:axId val="886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42688"/>
        <c:axId val="8864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42688"/>
        <c:axId val="88644608"/>
      </c:lineChart>
      <c:dateAx>
        <c:axId val="88642688"/>
        <c:scaling>
          <c:orientation val="minMax"/>
        </c:scaling>
        <c:delete val="1"/>
        <c:axPos val="b"/>
        <c:numFmt formatCode="ge" sourceLinked="1"/>
        <c:majorTickMark val="none"/>
        <c:minorTickMark val="none"/>
        <c:tickLblPos val="none"/>
        <c:crossAx val="88644608"/>
        <c:crosses val="autoZero"/>
        <c:auto val="1"/>
        <c:lblOffset val="100"/>
        <c:baseTimeUnit val="years"/>
      </c:dateAx>
      <c:valAx>
        <c:axId val="8864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85600"/>
        <c:axId val="945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85600"/>
        <c:axId val="94587520"/>
      </c:lineChart>
      <c:dateAx>
        <c:axId val="94585600"/>
        <c:scaling>
          <c:orientation val="minMax"/>
        </c:scaling>
        <c:delete val="1"/>
        <c:axPos val="b"/>
        <c:numFmt formatCode="ge" sourceLinked="1"/>
        <c:majorTickMark val="none"/>
        <c:minorTickMark val="none"/>
        <c:tickLblPos val="none"/>
        <c:crossAx val="94587520"/>
        <c:crosses val="autoZero"/>
        <c:auto val="1"/>
        <c:lblOffset val="100"/>
        <c:baseTimeUnit val="years"/>
      </c:dateAx>
      <c:valAx>
        <c:axId val="945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30656"/>
        <c:axId val="946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30656"/>
        <c:axId val="94632576"/>
      </c:lineChart>
      <c:dateAx>
        <c:axId val="94630656"/>
        <c:scaling>
          <c:orientation val="minMax"/>
        </c:scaling>
        <c:delete val="1"/>
        <c:axPos val="b"/>
        <c:numFmt formatCode="ge" sourceLinked="1"/>
        <c:majorTickMark val="none"/>
        <c:minorTickMark val="none"/>
        <c:tickLblPos val="none"/>
        <c:crossAx val="94632576"/>
        <c:crosses val="autoZero"/>
        <c:auto val="1"/>
        <c:lblOffset val="100"/>
        <c:baseTimeUnit val="years"/>
      </c:dateAx>
      <c:valAx>
        <c:axId val="946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080832"/>
        <c:axId val="950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80832"/>
        <c:axId val="95082752"/>
      </c:lineChart>
      <c:dateAx>
        <c:axId val="95080832"/>
        <c:scaling>
          <c:orientation val="minMax"/>
        </c:scaling>
        <c:delete val="1"/>
        <c:axPos val="b"/>
        <c:numFmt formatCode="ge" sourceLinked="1"/>
        <c:majorTickMark val="none"/>
        <c:minorTickMark val="none"/>
        <c:tickLblPos val="none"/>
        <c:crossAx val="95082752"/>
        <c:crosses val="autoZero"/>
        <c:auto val="1"/>
        <c:lblOffset val="100"/>
        <c:baseTimeUnit val="years"/>
      </c:dateAx>
      <c:valAx>
        <c:axId val="950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1108.99</c:v>
                </c:pt>
                <c:pt idx="1">
                  <c:v>988.14</c:v>
                </c:pt>
                <c:pt idx="2">
                  <c:v>1131.31</c:v>
                </c:pt>
                <c:pt idx="3">
                  <c:v>1086.43</c:v>
                </c:pt>
                <c:pt idx="4">
                  <c:v>1112.3</c:v>
                </c:pt>
              </c:numCache>
            </c:numRef>
          </c:val>
        </c:ser>
        <c:dLbls>
          <c:showLegendKey val="0"/>
          <c:showVal val="0"/>
          <c:showCatName val="0"/>
          <c:showSerName val="0"/>
          <c:showPercent val="0"/>
          <c:showBubbleSize val="0"/>
        </c:dLbls>
        <c:gapWidth val="150"/>
        <c:axId val="95113216"/>
        <c:axId val="951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95113216"/>
        <c:axId val="95115136"/>
      </c:lineChart>
      <c:dateAx>
        <c:axId val="95113216"/>
        <c:scaling>
          <c:orientation val="minMax"/>
        </c:scaling>
        <c:delete val="1"/>
        <c:axPos val="b"/>
        <c:numFmt formatCode="ge" sourceLinked="1"/>
        <c:majorTickMark val="none"/>
        <c:minorTickMark val="none"/>
        <c:tickLblPos val="none"/>
        <c:crossAx val="95115136"/>
        <c:crosses val="autoZero"/>
        <c:auto val="1"/>
        <c:lblOffset val="100"/>
        <c:baseTimeUnit val="years"/>
      </c:dateAx>
      <c:valAx>
        <c:axId val="951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12.53</c:v>
                </c:pt>
                <c:pt idx="1">
                  <c:v>14.19</c:v>
                </c:pt>
                <c:pt idx="2">
                  <c:v>14.23</c:v>
                </c:pt>
                <c:pt idx="3">
                  <c:v>14.27</c:v>
                </c:pt>
                <c:pt idx="4">
                  <c:v>11.06</c:v>
                </c:pt>
              </c:numCache>
            </c:numRef>
          </c:val>
        </c:ser>
        <c:dLbls>
          <c:showLegendKey val="0"/>
          <c:showVal val="0"/>
          <c:showCatName val="0"/>
          <c:showSerName val="0"/>
          <c:showPercent val="0"/>
          <c:showBubbleSize val="0"/>
        </c:dLbls>
        <c:gapWidth val="150"/>
        <c:axId val="95145344"/>
        <c:axId val="951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95145344"/>
        <c:axId val="95155712"/>
      </c:lineChart>
      <c:dateAx>
        <c:axId val="95145344"/>
        <c:scaling>
          <c:orientation val="minMax"/>
        </c:scaling>
        <c:delete val="1"/>
        <c:axPos val="b"/>
        <c:numFmt formatCode="ge" sourceLinked="1"/>
        <c:majorTickMark val="none"/>
        <c:minorTickMark val="none"/>
        <c:tickLblPos val="none"/>
        <c:crossAx val="95155712"/>
        <c:crosses val="autoZero"/>
        <c:auto val="1"/>
        <c:lblOffset val="100"/>
        <c:baseTimeUnit val="years"/>
      </c:dateAx>
      <c:valAx>
        <c:axId val="951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1078.52</c:v>
                </c:pt>
                <c:pt idx="1">
                  <c:v>935.05</c:v>
                </c:pt>
                <c:pt idx="2">
                  <c:v>931.96</c:v>
                </c:pt>
                <c:pt idx="3">
                  <c:v>1029.49</c:v>
                </c:pt>
                <c:pt idx="4">
                  <c:v>1211.32</c:v>
                </c:pt>
              </c:numCache>
            </c:numRef>
          </c:val>
        </c:ser>
        <c:dLbls>
          <c:showLegendKey val="0"/>
          <c:showVal val="0"/>
          <c:showCatName val="0"/>
          <c:showSerName val="0"/>
          <c:showPercent val="0"/>
          <c:showBubbleSize val="0"/>
        </c:dLbls>
        <c:gapWidth val="150"/>
        <c:axId val="95181440"/>
        <c:axId val="9518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95181440"/>
        <c:axId val="95187712"/>
      </c:lineChart>
      <c:dateAx>
        <c:axId val="95181440"/>
        <c:scaling>
          <c:orientation val="minMax"/>
        </c:scaling>
        <c:delete val="1"/>
        <c:axPos val="b"/>
        <c:numFmt formatCode="ge" sourceLinked="1"/>
        <c:majorTickMark val="none"/>
        <c:minorTickMark val="none"/>
        <c:tickLblPos val="none"/>
        <c:crossAx val="95187712"/>
        <c:crosses val="autoZero"/>
        <c:auto val="1"/>
        <c:lblOffset val="100"/>
        <c:baseTimeUnit val="years"/>
      </c:dateAx>
      <c:valAx>
        <c:axId val="951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大阪府　能勢町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x14ac:dyDescent="0.15">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F2</v>
      </c>
      <c r="X8" s="76"/>
      <c r="Y8" s="76"/>
      <c r="Z8" s="76"/>
      <c r="AA8" s="76"/>
      <c r="AB8" s="76"/>
      <c r="AC8" s="76"/>
      <c r="AD8" s="3"/>
      <c r="AE8" s="3"/>
      <c r="AF8" s="3"/>
      <c r="AG8" s="3"/>
      <c r="AH8" s="3"/>
      <c r="AI8" s="3"/>
      <c r="AJ8" s="3"/>
      <c r="AK8" s="3"/>
      <c r="AL8" s="70">
        <f>データ!R6</f>
        <v>10893</v>
      </c>
      <c r="AM8" s="70"/>
      <c r="AN8" s="70"/>
      <c r="AO8" s="70"/>
      <c r="AP8" s="70"/>
      <c r="AQ8" s="70"/>
      <c r="AR8" s="70"/>
      <c r="AS8" s="70"/>
      <c r="AT8" s="69">
        <f>データ!S6</f>
        <v>98.75</v>
      </c>
      <c r="AU8" s="69"/>
      <c r="AV8" s="69"/>
      <c r="AW8" s="69"/>
      <c r="AX8" s="69"/>
      <c r="AY8" s="69"/>
      <c r="AZ8" s="69"/>
      <c r="BA8" s="69"/>
      <c r="BB8" s="69">
        <f>データ!T6</f>
        <v>110.31</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x14ac:dyDescent="0.15">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x14ac:dyDescent="0.15">
      <c r="A10" s="2"/>
      <c r="B10" s="69" t="str">
        <f>データ!M6</f>
        <v>-</v>
      </c>
      <c r="C10" s="69"/>
      <c r="D10" s="69"/>
      <c r="E10" s="69"/>
      <c r="F10" s="69"/>
      <c r="G10" s="69"/>
      <c r="H10" s="69"/>
      <c r="I10" s="69" t="str">
        <f>データ!N6</f>
        <v>該当数値なし</v>
      </c>
      <c r="J10" s="69"/>
      <c r="K10" s="69"/>
      <c r="L10" s="69"/>
      <c r="M10" s="69"/>
      <c r="N10" s="69"/>
      <c r="O10" s="69"/>
      <c r="P10" s="69">
        <f>データ!O6</f>
        <v>1.99</v>
      </c>
      <c r="Q10" s="69"/>
      <c r="R10" s="69"/>
      <c r="S10" s="69"/>
      <c r="T10" s="69"/>
      <c r="U10" s="69"/>
      <c r="V10" s="69"/>
      <c r="W10" s="69">
        <f>データ!P6</f>
        <v>69.5</v>
      </c>
      <c r="X10" s="69"/>
      <c r="Y10" s="69"/>
      <c r="Z10" s="69"/>
      <c r="AA10" s="69"/>
      <c r="AB10" s="69"/>
      <c r="AC10" s="69"/>
      <c r="AD10" s="70">
        <f>データ!Q6</f>
        <v>2271</v>
      </c>
      <c r="AE10" s="70"/>
      <c r="AF10" s="70"/>
      <c r="AG10" s="70"/>
      <c r="AH10" s="70"/>
      <c r="AI10" s="70"/>
      <c r="AJ10" s="70"/>
      <c r="AK10" s="2"/>
      <c r="AL10" s="70">
        <f>データ!U6</f>
        <v>215</v>
      </c>
      <c r="AM10" s="70"/>
      <c r="AN10" s="70"/>
      <c r="AO10" s="70"/>
      <c r="AP10" s="70"/>
      <c r="AQ10" s="70"/>
      <c r="AR10" s="70"/>
      <c r="AS10" s="70"/>
      <c r="AT10" s="69">
        <f>データ!V6</f>
        <v>0.18</v>
      </c>
      <c r="AU10" s="69"/>
      <c r="AV10" s="69"/>
      <c r="AW10" s="69"/>
      <c r="AX10" s="69"/>
      <c r="AY10" s="69"/>
      <c r="AZ10" s="69"/>
      <c r="BA10" s="69"/>
      <c r="BB10" s="69">
        <f>データ!W6</f>
        <v>1194.44</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273228</v>
      </c>
      <c r="D6" s="31">
        <f t="shared" si="3"/>
        <v>47</v>
      </c>
      <c r="E6" s="31">
        <f t="shared" si="3"/>
        <v>17</v>
      </c>
      <c r="F6" s="31">
        <f t="shared" si="3"/>
        <v>5</v>
      </c>
      <c r="G6" s="31">
        <f t="shared" si="3"/>
        <v>0</v>
      </c>
      <c r="H6" s="31" t="str">
        <f t="shared" si="3"/>
        <v>大阪府　能勢町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1.99</v>
      </c>
      <c r="P6" s="32">
        <f t="shared" si="3"/>
        <v>69.5</v>
      </c>
      <c r="Q6" s="32">
        <f t="shared" si="3"/>
        <v>2271</v>
      </c>
      <c r="R6" s="32">
        <f t="shared" si="3"/>
        <v>10893</v>
      </c>
      <c r="S6" s="32">
        <f t="shared" si="3"/>
        <v>98.75</v>
      </c>
      <c r="T6" s="32">
        <f t="shared" si="3"/>
        <v>110.31</v>
      </c>
      <c r="U6" s="32">
        <f t="shared" si="3"/>
        <v>215</v>
      </c>
      <c r="V6" s="32">
        <f t="shared" si="3"/>
        <v>0.18</v>
      </c>
      <c r="W6" s="32">
        <f t="shared" si="3"/>
        <v>1194.44</v>
      </c>
      <c r="X6" s="33">
        <f>IF(X7="",NA(),X7)</f>
        <v>91.82</v>
      </c>
      <c r="Y6" s="33">
        <f t="shared" ref="Y6:AG6" si="4">IF(Y7="",NA(),Y7)</f>
        <v>94.57</v>
      </c>
      <c r="Z6" s="33">
        <f t="shared" si="4"/>
        <v>90.4</v>
      </c>
      <c r="AA6" s="33">
        <f t="shared" si="4"/>
        <v>96.91</v>
      </c>
      <c r="AB6" s="33">
        <f t="shared" si="4"/>
        <v>94.54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1108.99</v>
      </c>
      <c r="BF6" s="33">
        <f t="shared" ref="BF6:BN6" si="7">IF(BF7="",NA(),BF7)</f>
        <v>988.14</v>
      </c>
      <c r="BG6" s="33">
        <f t="shared" si="7"/>
        <v>1131.31</v>
      </c>
      <c r="BH6" s="33">
        <f t="shared" si="7"/>
        <v>1086.43</v>
      </c>
      <c r="BI6" s="33">
        <f t="shared" si="7"/>
        <v>1112.3</v>
      </c>
      <c r="BJ6" s="33">
        <f t="shared" si="7"/>
        <v>1224.75</v>
      </c>
      <c r="BK6" s="33">
        <f t="shared" si="7"/>
        <v>1144.05</v>
      </c>
      <c r="BL6" s="33">
        <f t="shared" si="7"/>
        <v>1126.77</v>
      </c>
      <c r="BM6" s="33">
        <f t="shared" si="7"/>
        <v>1044.8</v>
      </c>
      <c r="BN6" s="33">
        <f t="shared" si="7"/>
        <v>1081.8</v>
      </c>
      <c r="BO6" s="32" t="str">
        <f>IF(BO7="","",IF(BO7="-","【-】","【"&amp;SUBSTITUTE(TEXT(BO7,"#,##0.00"),"-","△")&amp;"】"))</f>
        <v>【1,015.77】</v>
      </c>
      <c r="BP6" s="33">
        <f>IF(BP7="",NA(),BP7)</f>
        <v>12.53</v>
      </c>
      <c r="BQ6" s="33">
        <f t="shared" ref="BQ6:BY6" si="8">IF(BQ7="",NA(),BQ7)</f>
        <v>14.19</v>
      </c>
      <c r="BR6" s="33">
        <f t="shared" si="8"/>
        <v>14.23</v>
      </c>
      <c r="BS6" s="33">
        <f t="shared" si="8"/>
        <v>14.27</v>
      </c>
      <c r="BT6" s="33">
        <f t="shared" si="8"/>
        <v>11.06</v>
      </c>
      <c r="BU6" s="33">
        <f t="shared" si="8"/>
        <v>42.13</v>
      </c>
      <c r="BV6" s="33">
        <f t="shared" si="8"/>
        <v>42.48</v>
      </c>
      <c r="BW6" s="33">
        <f t="shared" si="8"/>
        <v>50.9</v>
      </c>
      <c r="BX6" s="33">
        <f t="shared" si="8"/>
        <v>50.82</v>
      </c>
      <c r="BY6" s="33">
        <f t="shared" si="8"/>
        <v>52.19</v>
      </c>
      <c r="BZ6" s="32" t="str">
        <f>IF(BZ7="","",IF(BZ7="-","【-】","【"&amp;SUBSTITUTE(TEXT(BZ7,"#,##0.00"),"-","△")&amp;"】"))</f>
        <v>【52.78】</v>
      </c>
      <c r="CA6" s="33">
        <f>IF(CA7="",NA(),CA7)</f>
        <v>1078.52</v>
      </c>
      <c r="CB6" s="33">
        <f t="shared" ref="CB6:CJ6" si="9">IF(CB7="",NA(),CB7)</f>
        <v>935.05</v>
      </c>
      <c r="CC6" s="33">
        <f t="shared" si="9"/>
        <v>931.96</v>
      </c>
      <c r="CD6" s="33">
        <f t="shared" si="9"/>
        <v>1029.49</v>
      </c>
      <c r="CE6" s="33">
        <f t="shared" si="9"/>
        <v>1211.32</v>
      </c>
      <c r="CF6" s="33">
        <f t="shared" si="9"/>
        <v>348.41</v>
      </c>
      <c r="CG6" s="33">
        <f t="shared" si="9"/>
        <v>343.8</v>
      </c>
      <c r="CH6" s="33">
        <f t="shared" si="9"/>
        <v>293.27</v>
      </c>
      <c r="CI6" s="33">
        <f t="shared" si="9"/>
        <v>300.52</v>
      </c>
      <c r="CJ6" s="33">
        <f t="shared" si="9"/>
        <v>296.14</v>
      </c>
      <c r="CK6" s="32" t="str">
        <f>IF(CK7="","",IF(CK7="-","【-】","【"&amp;SUBSTITUTE(TEXT(CK7,"#,##0.00"),"-","△")&amp;"】"))</f>
        <v>【289.81】</v>
      </c>
      <c r="CL6" s="33">
        <f>IF(CL7="",NA(),CL7)</f>
        <v>63</v>
      </c>
      <c r="CM6" s="33">
        <f t="shared" ref="CM6:CU6" si="10">IF(CM7="",NA(),CM7)</f>
        <v>61</v>
      </c>
      <c r="CN6" s="33">
        <f t="shared" si="10"/>
        <v>61</v>
      </c>
      <c r="CO6" s="33">
        <f t="shared" si="10"/>
        <v>62</v>
      </c>
      <c r="CP6" s="33">
        <f t="shared" si="10"/>
        <v>70</v>
      </c>
      <c r="CQ6" s="33">
        <f t="shared" si="10"/>
        <v>46.85</v>
      </c>
      <c r="CR6" s="33">
        <f t="shared" si="10"/>
        <v>46.06</v>
      </c>
      <c r="CS6" s="33">
        <f t="shared" si="10"/>
        <v>53.78</v>
      </c>
      <c r="CT6" s="33">
        <f t="shared" si="10"/>
        <v>53.24</v>
      </c>
      <c r="CU6" s="33">
        <f t="shared" si="10"/>
        <v>52.31</v>
      </c>
      <c r="CV6" s="32" t="str">
        <f>IF(CV7="","",IF(CV7="-","【-】","【"&amp;SUBSTITUTE(TEXT(CV7,"#,##0.00"),"-","△")&amp;"】"))</f>
        <v>【52.74】</v>
      </c>
      <c r="CW6" s="33">
        <f>IF(CW7="",NA(),CW7)</f>
        <v>72.69</v>
      </c>
      <c r="CX6" s="33">
        <f t="shared" ref="CX6:DF6" si="11">IF(CX7="",NA(),CX7)</f>
        <v>81.28</v>
      </c>
      <c r="CY6" s="33">
        <f t="shared" si="11"/>
        <v>82.83</v>
      </c>
      <c r="CZ6" s="33">
        <f t="shared" si="11"/>
        <v>84.58</v>
      </c>
      <c r="DA6" s="33">
        <f t="shared" si="11"/>
        <v>91.16</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x14ac:dyDescent="0.15">
      <c r="A7" s="26"/>
      <c r="B7" s="35">
        <v>2015</v>
      </c>
      <c r="C7" s="35">
        <v>273228</v>
      </c>
      <c r="D7" s="35">
        <v>47</v>
      </c>
      <c r="E7" s="35">
        <v>17</v>
      </c>
      <c r="F7" s="35">
        <v>5</v>
      </c>
      <c r="G7" s="35">
        <v>0</v>
      </c>
      <c r="H7" s="35" t="s">
        <v>96</v>
      </c>
      <c r="I7" s="35" t="s">
        <v>97</v>
      </c>
      <c r="J7" s="35" t="s">
        <v>98</v>
      </c>
      <c r="K7" s="35" t="s">
        <v>99</v>
      </c>
      <c r="L7" s="35" t="s">
        <v>100</v>
      </c>
      <c r="M7" s="36" t="s">
        <v>101</v>
      </c>
      <c r="N7" s="36" t="s">
        <v>102</v>
      </c>
      <c r="O7" s="36">
        <v>1.99</v>
      </c>
      <c r="P7" s="36">
        <v>69.5</v>
      </c>
      <c r="Q7" s="36">
        <v>2271</v>
      </c>
      <c r="R7" s="36">
        <v>10893</v>
      </c>
      <c r="S7" s="36">
        <v>98.75</v>
      </c>
      <c r="T7" s="36">
        <v>110.31</v>
      </c>
      <c r="U7" s="36">
        <v>215</v>
      </c>
      <c r="V7" s="36">
        <v>0.18</v>
      </c>
      <c r="W7" s="36">
        <v>1194.44</v>
      </c>
      <c r="X7" s="36">
        <v>91.82</v>
      </c>
      <c r="Y7" s="36">
        <v>94.57</v>
      </c>
      <c r="Z7" s="36">
        <v>90.4</v>
      </c>
      <c r="AA7" s="36">
        <v>96.91</v>
      </c>
      <c r="AB7" s="36">
        <v>94.54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1108.99</v>
      </c>
      <c r="BF7" s="36">
        <v>988.14</v>
      </c>
      <c r="BG7" s="36">
        <v>1131.31</v>
      </c>
      <c r="BH7" s="36">
        <v>1086.43</v>
      </c>
      <c r="BI7" s="36">
        <v>1112.3</v>
      </c>
      <c r="BJ7" s="36">
        <v>1224.75</v>
      </c>
      <c r="BK7" s="36">
        <v>1144.05</v>
      </c>
      <c r="BL7" s="36">
        <v>1126.77</v>
      </c>
      <c r="BM7" s="36">
        <v>1044.8</v>
      </c>
      <c r="BN7" s="36">
        <v>1081.8</v>
      </c>
      <c r="BO7" s="36">
        <v>1015.77</v>
      </c>
      <c r="BP7" s="36">
        <v>12.53</v>
      </c>
      <c r="BQ7" s="36">
        <v>14.19</v>
      </c>
      <c r="BR7" s="36">
        <v>14.23</v>
      </c>
      <c r="BS7" s="36">
        <v>14.27</v>
      </c>
      <c r="BT7" s="36">
        <v>11.06</v>
      </c>
      <c r="BU7" s="36">
        <v>42.13</v>
      </c>
      <c r="BV7" s="36">
        <v>42.48</v>
      </c>
      <c r="BW7" s="36">
        <v>50.9</v>
      </c>
      <c r="BX7" s="36">
        <v>50.82</v>
      </c>
      <c r="BY7" s="36">
        <v>52.19</v>
      </c>
      <c r="BZ7" s="36">
        <v>52.78</v>
      </c>
      <c r="CA7" s="36">
        <v>1078.52</v>
      </c>
      <c r="CB7" s="36">
        <v>935.05</v>
      </c>
      <c r="CC7" s="36">
        <v>931.96</v>
      </c>
      <c r="CD7" s="36">
        <v>1029.49</v>
      </c>
      <c r="CE7" s="36">
        <v>1211.32</v>
      </c>
      <c r="CF7" s="36">
        <v>348.41</v>
      </c>
      <c r="CG7" s="36">
        <v>343.8</v>
      </c>
      <c r="CH7" s="36">
        <v>293.27</v>
      </c>
      <c r="CI7" s="36">
        <v>300.52</v>
      </c>
      <c r="CJ7" s="36">
        <v>296.14</v>
      </c>
      <c r="CK7" s="36">
        <v>289.81</v>
      </c>
      <c r="CL7" s="36">
        <v>63</v>
      </c>
      <c r="CM7" s="36">
        <v>61</v>
      </c>
      <c r="CN7" s="36">
        <v>61</v>
      </c>
      <c r="CO7" s="36">
        <v>62</v>
      </c>
      <c r="CP7" s="36">
        <v>70</v>
      </c>
      <c r="CQ7" s="36">
        <v>46.85</v>
      </c>
      <c r="CR7" s="36">
        <v>46.06</v>
      </c>
      <c r="CS7" s="36">
        <v>53.78</v>
      </c>
      <c r="CT7" s="36">
        <v>53.24</v>
      </c>
      <c r="CU7" s="36">
        <v>52.31</v>
      </c>
      <c r="CV7" s="36">
        <v>52.74</v>
      </c>
      <c r="CW7" s="36">
        <v>72.69</v>
      </c>
      <c r="CX7" s="36">
        <v>81.28</v>
      </c>
      <c r="CY7" s="36">
        <v>82.83</v>
      </c>
      <c r="CZ7" s="36">
        <v>84.58</v>
      </c>
      <c r="DA7" s="36">
        <v>91.16</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2017-02-15T23:54:23Z</cp:lastPrinted>
  <dcterms:created xsi:type="dcterms:W3CDTF">2017-02-08T03:12:59Z</dcterms:created>
  <dcterms:modified xsi:type="dcterms:W3CDTF">2017-02-23T09:09:47Z</dcterms:modified>
  <cp:category/>
</cp:coreProperties>
</file>