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66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<sst xmlns="http://schemas.openxmlformats.org/spreadsheetml/2006/main" count="217" uniqueCount="107">
  <si>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</si>
  <si>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</si>
  <si>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</si>
  <si>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</si>
  <si>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</si>
  <si>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</si>
  <si>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</si>
  <si>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</si>
  <si>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</si>
  <si>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</si>
  <si>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</si>
  <si>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</si>
  <si>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</si>
  <si>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</si>
  <si>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</si>
  <si>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</si>
  <si>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</si>
  <si>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</si>
  <si>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</si>
  <si>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</si>
  <si>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</si>
  <si>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</si>
  <si>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</si>
  <si>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</si>
  <si>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</si>
  <si>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</si>
  <si>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</si>
  <si>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</si>
  <si>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</si>
  <si>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</si>
  <si>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</si>
  <si>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</si>
  <si>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</si>
  <si>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</si>
  <si>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</si>
  <si>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</si>
  <si>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</si>
  <si>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</si>
  <si>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</si>
  <si>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</si>
  <si>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</si>
  <si>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</si>
  <si>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</si>
  <si>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</si>
  <si>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</si>
  <si>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</si>
  <si>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</si>
  <si>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</si>
  <si>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</si>
  <si>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</si>
  <si>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</si>
  <si>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</si>
  <si>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</si>
  <si>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</si>
  <si>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</si>
  <si>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</si>
  <si>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</si>
  <si>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</si>
  <si>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</si>
  <si>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</si>
  <si>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</si>
  <si>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</si>
  <si>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</si>
  <si>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</si>
  <si>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</si>
  <si>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</si>
  <si>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</si>
  <si>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</si>
  <si>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</si>
  <si>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</si>
  <si>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</si>
  <si>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</si>
  <si>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</si>
  <si>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</si>
  <si>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</si>
  <si>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</si>
  <si>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</si>
  <si>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</si>
  <si>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</si>
  <si>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</si>
  <si>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</si>
  <si>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</si>
  <si>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</si>
  <si>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</si>
  <si>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</si>
  <si>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</si>
  <si>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</si>
  <si>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</si>
  <si>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</si>
  <si>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</si>
  <si>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</si>
  <si>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</si>
  <si>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</si>
  <si>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門真市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</si>
  <si>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</si>
  <si>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</si>
  <si>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</si>
  <si>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</si>
  <si>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</si>
  <si>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</si>
  <si>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</si>
  <si>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</si>
  <si>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</si>
  <si>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</si>
  <si>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年々増加し、類似団体よりも上回っており、法定耐用年数を超過した資産の保有状況は増加傾向にある。なお、26年度の会計制度改正により、みなし償却制度を適用していた資産についても減価償却を行ったことにより大きく増加している。
②管路経年化率は、類似団体を大きく上回っており、27年度は3倍超となっている。
③管路更新率は、類似団体と同水準であるものの1％以下といった状況であり、管路更新のペースは進んでいない状況といえる。
　以上の状況から、管路の老朽化は進み、法定耐用年数を超過した資産の保有状況は増加傾向にあることから、老朽化管路の更新等の必要性が高い状況にある。
</t>
    <rPh sb="113" eb="114">
      <t>オオ</t>
    </rPh>
    <rPh sb="116" eb="118">
      <t>ゾウカ</t>
    </rPh>
    <phoneticPr fontId="4"/>
  </si>
  <si>
    <r>
      <t>①経常収支比率は、100％を上回り、また、類似団体と比較して高い水準で堅調に推移していることから、良好な経営状況であるといえる。
②累積欠損金比率は0％と、累積欠損金は発生しておらず、健全な経営状況であるといえる。
③流動比率は、100％を上回り、短期的な支払い能力に支障はない。
なお、26年度以降は会計制度改正により、負債の部に引当金が計上され、これまで資本の部であった企業債が移行した影響で、大きく低下している。
④企業債残高対給水収益比率は、給水収益は減少傾向にあるものの企業債残高の減少により、改善傾向にある。
⑤料金回収率は、100％を上回り、また、類似団体と比較して高い水準であり、経営に必要な経費が給水収益で賄われている状況であ</t>
    </r>
    <r>
      <rPr>
        <sz val="10"/>
        <rFont val="ＭＳ ゴシック"/>
        <family val="3"/>
        <charset val="128"/>
      </rPr>
      <t>る。
⑥給水原価については、年々減少傾向にあるものの、27年度は人件費（退職給付引当金繰入額）の増加により前年度より増加している。
⑦施設利用率は、約50％と横ばいであるが、類似団体と比較すると低い水準にある。</t>
    </r>
    <r>
      <rPr>
        <sz val="10"/>
        <color theme="1"/>
        <rFont val="ＭＳ ゴシック"/>
        <family val="3"/>
        <charset val="128"/>
      </rPr>
      <t>水需要の減少により配水量は減少傾向であることから、今後、水需要に応じた施設規模の見直しを検討する必要がある。
⑧有収率は、95％前後の数値を保っており、類似団体と比較しても大きく上回っている。なお、26年度は消防用水等の無効水量の増加により一時的に減少している。
　以上の状況から、健全かつ良好な経営状況であるといえる。</t>
    </r>
    <rPh sb="148" eb="150">
      <t>イコウ</t>
    </rPh>
    <rPh sb="326" eb="328">
      <t>キュウスイ</t>
    </rPh>
    <rPh sb="328" eb="330">
      <t>ゲンカ</t>
    </rPh>
    <rPh sb="336" eb="338">
      <t>ネンネン</t>
    </rPh>
    <rPh sb="338" eb="340">
      <t>ゲンショウ</t>
    </rPh>
    <rPh sb="340" eb="342">
      <t>ケイコウ</t>
    </rPh>
    <rPh sb="351" eb="352">
      <t>ネン</t>
    </rPh>
    <rPh sb="352" eb="353">
      <t>ド</t>
    </rPh>
    <rPh sb="354" eb="357">
      <t>ジンケンヒ</t>
    </rPh>
    <rPh sb="358" eb="360">
      <t>タイショク</t>
    </rPh>
    <rPh sb="360" eb="362">
      <t>キュウフ</t>
    </rPh>
    <rPh sb="362" eb="364">
      <t>ヒキアテ</t>
    </rPh>
    <rPh sb="364" eb="365">
      <t>キン</t>
    </rPh>
    <rPh sb="365" eb="367">
      <t>クリイレ</t>
    </rPh>
    <rPh sb="367" eb="368">
      <t>ガク</t>
    </rPh>
    <rPh sb="370" eb="372">
      <t>ゾウカ</t>
    </rPh>
    <rPh sb="375" eb="378">
      <t>ゼンネンド</t>
    </rPh>
    <rPh sb="483" eb="485">
      <t>ユウシュウ</t>
    </rPh>
    <rPh sb="485" eb="486">
      <t>リツ</t>
    </rPh>
    <rPh sb="494" eb="496">
      <t>スウチ</t>
    </rPh>
    <rPh sb="497" eb="498">
      <t>タモ</t>
    </rPh>
    <rPh sb="503" eb="505">
      <t>ルイジ</t>
    </rPh>
    <rPh sb="505" eb="507">
      <t>ダンタイ</t>
    </rPh>
    <rPh sb="508" eb="510">
      <t>ヒカク</t>
    </rPh>
    <rPh sb="513" eb="514">
      <t>オオ</t>
    </rPh>
    <rPh sb="516" eb="518">
      <t>ウワマワ</t>
    </rPh>
    <rPh sb="528" eb="529">
      <t>ネン</t>
    </rPh>
    <rPh sb="529" eb="530">
      <t>ド</t>
    </rPh>
    <rPh sb="531" eb="533">
      <t>ショウボウ</t>
    </rPh>
    <rPh sb="533" eb="535">
      <t>ヨウスイ</t>
    </rPh>
    <rPh sb="535" eb="536">
      <t>トウ</t>
    </rPh>
    <rPh sb="537" eb="539">
      <t>ムコウ</t>
    </rPh>
    <rPh sb="539" eb="541">
      <t>スイリョウ</t>
    </rPh>
    <rPh sb="542" eb="544">
      <t>ゾウカ</t>
    </rPh>
    <rPh sb="547" eb="550">
      <t>イチジテキ</t>
    </rPh>
    <rPh sb="551" eb="553">
      <t>ゲンショウ</t>
    </rPh>
    <phoneticPr fontId="4"/>
  </si>
  <si>
    <r>
      <t>　水需要の減少により給水収益が減少する状況の中、健全かつ良好な経営状況である要因としては、大きく2点がある。
　1点目に、施設更新への投資費用を企業債の借入に依存することなく、可能な限り、自己財源により行ってきたことが大きな要因である。しかしながら、水需要の減少による給水収益の減少する状況においては、施設の効率化を図るなどにより、一層、効果的な事業の運営が必要である。また、施設の給水能力に余裕が生じてきている状況であることから、施設更新の際には、施設規模の見直しの検討を要する。
　また、2点目としては、法定耐用年数を超えた資産の保有状況が増加し、老朽化が進む一方で、施設の更新ペースが鈍化している点があげられる。安全安心な水の供給には、管路等の更新を計画的に推進していく必要があるものの、多額の更新費用の投資は健全な事業運営を進める上で課題となる。</t>
    </r>
    <r>
      <rPr>
        <sz val="9"/>
        <rFont val="ＭＳ ゴシック"/>
        <family val="3"/>
        <charset val="128"/>
      </rPr>
      <t xml:space="preserve">
　今後は、事業の業務改善による費用の削減のほか、</t>
    </r>
    <r>
      <rPr>
        <sz val="9"/>
        <color theme="1"/>
        <rFont val="ＭＳ ゴシック"/>
        <family val="3"/>
        <charset val="128"/>
      </rPr>
      <t>国の交付金を活用するなどにより、財源を確保しつつ、適正な施設規模を考慮した効率的な施設更新等により、安定的な事業運営に努める必要がある。</t>
    </r>
    <rPh sb="154" eb="157">
      <t>コウリツカ</t>
    </rPh>
    <rPh sb="169" eb="171">
      <t>コウカ</t>
    </rPh>
    <rPh sb="366" eb="367">
      <t>スス</t>
    </rPh>
    <rPh sb="369" eb="370">
      <t>ウエ</t>
    </rPh>
    <rPh sb="371" eb="373">
      <t>カダイ</t>
    </rPh>
    <rPh sb="383" eb="385">
      <t>ジギョウ</t>
    </rPh>
    <rPh sb="386" eb="388">
      <t>ギョウム</t>
    </rPh>
    <rPh sb="388" eb="390">
      <t>カイゼン</t>
    </rPh>
    <rPh sb="393" eb="395">
      <t>ヒヨウ</t>
    </rPh>
    <rPh sb="396" eb="398">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</si>
</sst>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0.86</c:v>
                </c:pt>
                <c:pt idx="2">
                  <c:v>0.77</c:v>
                </c:pt>
                <c:pt idx="3">
                  <c:v>0.72</c:v>
                </c:pt>
                <c:pt idx="4">
                  <c:v>0.82</c:v>
                </c:pt>
              </c:numCache>
            </c:numRef>
          </c:val>
        </c:ser>
        <c:dLbls>
          <c:showLegendKey val="0"/>
          <c:showVal val="0"/>
          <c:showCatName val="0"/>
          <c:showSerName val="0"/>
          <c:showPercent val="0"/>
          <c:showBubbleSize val="0"/>
        </c:dLbls>
        <c:gapWidth val="150"/>
        <c:axId val="85288832"/>
        <c:axId val="85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5288832"/>
        <c:axId val="85307392"/>
      </c:lineChart>
      <c:dateAx>
        <c:axId val="85288832"/>
        <c:scaling>
          <c:orientation val="minMax"/>
        </c:scaling>
        <c:delete val="1"/>
        <c:axPos val="b"/>
        <c:numFmt formatCode="ge" sourceLinked="1"/>
        <c:majorTickMark val="none"/>
        <c:minorTickMark val="none"/>
        <c:tickLblPos val="none"/>
        <c:crossAx val="85307392"/>
        <c:crosses val="autoZero"/>
        <c:auto val="1"/>
        <c:lblOffset val="100"/>
        <c:baseTimeUnit val="years"/>
      </c:dateAx>
      <c:valAx>
        <c:axId val="85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51.74</c:v>
                </c:pt>
                <c:pt idx="1">
                  <c:v>50.94</c:v>
                </c:pt>
                <c:pt idx="2">
                  <c:v>55.87</c:v>
                </c:pt>
                <c:pt idx="3">
                  <c:v>54.89</c:v>
                </c:pt>
                <c:pt idx="4">
                  <c:v>53.74</c:v>
                </c:pt>
              </c:numCache>
            </c:numRef>
          </c:val>
        </c:ser>
        <c:dLbls>
          <c:showLegendKey val="0"/>
          <c:showVal val="0"/>
          <c:showCatName val="0"/>
          <c:showSerName val="0"/>
          <c:showPercent val="0"/>
          <c:showBubbleSize val="0"/>
        </c:dLbls>
        <c:gapWidth val="150"/>
        <c:axId val="86550784"/>
        <c:axId val="865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6550784"/>
        <c:axId val="86565248"/>
      </c:lineChart>
      <c:dateAx>
        <c:axId val="86550784"/>
        <c:scaling>
          <c:orientation val="minMax"/>
        </c:scaling>
        <c:delete val="1"/>
        <c:axPos val="b"/>
        <c:numFmt formatCode="ge" sourceLinked="1"/>
        <c:majorTickMark val="none"/>
        <c:minorTickMark val="none"/>
        <c:tickLblPos val="none"/>
        <c:crossAx val="86565248"/>
        <c:crosses val="autoZero"/>
        <c:auto val="1"/>
        <c:lblOffset val="100"/>
        <c:baseTimeUnit val="years"/>
      </c:dateAx>
      <c:valAx>
        <c:axId val="865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95.14</c:v>
                </c:pt>
                <c:pt idx="1">
                  <c:v>94.85</c:v>
                </c:pt>
                <c:pt idx="2">
                  <c:v>94.96</c:v>
                </c:pt>
                <c:pt idx="3">
                  <c:v>93.93</c:v>
                </c:pt>
                <c:pt idx="4">
                  <c:v>95.01</c:v>
                </c:pt>
              </c:numCache>
            </c:numRef>
          </c:val>
        </c:ser>
        <c:dLbls>
          <c:showLegendKey val="0"/>
          <c:showVal val="0"/>
          <c:showCatName val="0"/>
          <c:showSerName val="0"/>
          <c:showPercent val="0"/>
          <c:showBubbleSize val="0"/>
        </c:dLbls>
        <c:gapWidth val="150"/>
        <c:axId val="86660992"/>
        <c:axId val="86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6660992"/>
        <c:axId val="86667264"/>
      </c:lineChart>
      <c:dateAx>
        <c:axId val="86660992"/>
        <c:scaling>
          <c:orientation val="minMax"/>
        </c:scaling>
        <c:delete val="1"/>
        <c:axPos val="b"/>
        <c:numFmt formatCode="ge" sourceLinked="1"/>
        <c:majorTickMark val="none"/>
        <c:minorTickMark val="none"/>
        <c:tickLblPos val="none"/>
        <c:crossAx val="86667264"/>
        <c:crosses val="autoZero"/>
        <c:auto val="1"/>
        <c:lblOffset val="100"/>
        <c:baseTimeUnit val="years"/>
      </c:dateAx>
      <c:valAx>
        <c:axId val="86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116.94</c:v>
                </c:pt>
                <c:pt idx="1">
                  <c:v>118.88</c:v>
                </c:pt>
                <c:pt idx="2">
                  <c:v>130.69</c:v>
                </c:pt>
                <c:pt idx="3">
                  <c:v>124.95</c:v>
                </c:pt>
                <c:pt idx="4">
                  <c:v>122.73</c:v>
                </c:pt>
              </c:numCache>
            </c:numRef>
          </c:val>
        </c:ser>
        <c:dLbls>
          <c:showLegendKey val="0"/>
          <c:showVal val="0"/>
          <c:showCatName val="0"/>
          <c:showSerName val="0"/>
          <c:showPercent val="0"/>
          <c:showBubbleSize val="0"/>
        </c:dLbls>
        <c:gapWidth val="150"/>
        <c:axId val="85140992"/>
        <c:axId val="851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5140992"/>
        <c:axId val="85142912"/>
      </c:lineChart>
      <c:dateAx>
        <c:axId val="85140992"/>
        <c:scaling>
          <c:orientation val="minMax"/>
        </c:scaling>
        <c:delete val="1"/>
        <c:axPos val="b"/>
        <c:numFmt formatCode="ge" sourceLinked="1"/>
        <c:majorTickMark val="none"/>
        <c:minorTickMark val="none"/>
        <c:tickLblPos val="none"/>
        <c:crossAx val="85142912"/>
        <c:crosses val="autoZero"/>
        <c:auto val="1"/>
        <c:lblOffset val="100"/>
        <c:baseTimeUnit val="years"/>
      </c:dateAx>
      <c:valAx>
        <c:axId val="8514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36.35</c:v>
                </c:pt>
                <c:pt idx="1">
                  <c:v>37.22</c:v>
                </c:pt>
                <c:pt idx="2">
                  <c:v>37.869999999999997</c:v>
                </c:pt>
                <c:pt idx="3">
                  <c:v>50.11</c:v>
                </c:pt>
                <c:pt idx="4">
                  <c:v>49.94</c:v>
                </c:pt>
              </c:numCache>
            </c:numRef>
          </c:val>
        </c:ser>
        <c:dLbls>
          <c:showLegendKey val="0"/>
          <c:showVal val="0"/>
          <c:showCatName val="0"/>
          <c:showSerName val="0"/>
          <c:showPercent val="0"/>
          <c:showBubbleSize val="0"/>
        </c:dLbls>
        <c:gapWidth val="150"/>
        <c:axId val="85169280"/>
        <c:axId val="85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85169280"/>
        <c:axId val="85171200"/>
      </c:lineChart>
      <c:dateAx>
        <c:axId val="85169280"/>
        <c:scaling>
          <c:orientation val="minMax"/>
        </c:scaling>
        <c:delete val="1"/>
        <c:axPos val="b"/>
        <c:numFmt formatCode="ge" sourceLinked="1"/>
        <c:majorTickMark val="none"/>
        <c:minorTickMark val="none"/>
        <c:tickLblPos val="none"/>
        <c:crossAx val="85171200"/>
        <c:crosses val="autoZero"/>
        <c:auto val="1"/>
        <c:lblOffset val="100"/>
        <c:baseTimeUnit val="years"/>
      </c:dateAx>
      <c:valAx>
        <c:axId val="85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31.57</c:v>
                </c:pt>
                <c:pt idx="1">
                  <c:v>36.6</c:v>
                </c:pt>
                <c:pt idx="2">
                  <c:v>39.54</c:v>
                </c:pt>
                <c:pt idx="3">
                  <c:v>42.2</c:v>
                </c:pt>
                <c:pt idx="4">
                  <c:v>43.9</c:v>
                </c:pt>
              </c:numCache>
            </c:numRef>
          </c:val>
        </c:ser>
        <c:dLbls>
          <c:showLegendKey val="0"/>
          <c:showVal val="0"/>
          <c:showCatName val="0"/>
          <c:showSerName val="0"/>
          <c:showPercent val="0"/>
          <c:showBubbleSize val="0"/>
        </c:dLbls>
        <c:gapWidth val="150"/>
        <c:axId val="85222144"/>
        <c:axId val="852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5222144"/>
        <c:axId val="85224064"/>
      </c:lineChart>
      <c:dateAx>
        <c:axId val="85222144"/>
        <c:scaling>
          <c:orientation val="minMax"/>
        </c:scaling>
        <c:delete val="1"/>
        <c:axPos val="b"/>
        <c:numFmt formatCode="ge" sourceLinked="1"/>
        <c:majorTickMark val="none"/>
        <c:minorTickMark val="none"/>
        <c:tickLblPos val="none"/>
        <c:crossAx val="85224064"/>
        <c:crosses val="autoZero"/>
        <c:auto val="1"/>
        <c:lblOffset val="100"/>
        <c:baseTimeUnit val="years"/>
      </c:dateAx>
      <c:valAx>
        <c:axId val="852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60928"/>
        <c:axId val="86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85260928"/>
        <c:axId val="86455040"/>
      </c:lineChart>
      <c:dateAx>
        <c:axId val="85260928"/>
        <c:scaling>
          <c:orientation val="minMax"/>
        </c:scaling>
        <c:delete val="1"/>
        <c:axPos val="b"/>
        <c:numFmt formatCode="ge" sourceLinked="1"/>
        <c:majorTickMark val="none"/>
        <c:minorTickMark val="none"/>
        <c:tickLblPos val="none"/>
        <c:crossAx val="86455040"/>
        <c:crosses val="autoZero"/>
        <c:auto val="1"/>
        <c:lblOffset val="100"/>
        <c:baseTimeUnit val="years"/>
      </c:dateAx>
      <c:valAx>
        <c:axId val="8645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565.41999999999996</c:v>
                </c:pt>
                <c:pt idx="1">
                  <c:v>610.02</c:v>
                </c:pt>
                <c:pt idx="2">
                  <c:v>815.98</c:v>
                </c:pt>
                <c:pt idx="3">
                  <c:v>389.46</c:v>
                </c:pt>
                <c:pt idx="4">
                  <c:v>403.67</c:v>
                </c:pt>
              </c:numCache>
            </c:numRef>
          </c:val>
        </c:ser>
        <c:dLbls>
          <c:showLegendKey val="0"/>
          <c:showVal val="0"/>
          <c:showCatName val="0"/>
          <c:showSerName val="0"/>
          <c:showPercent val="0"/>
          <c:showBubbleSize val="0"/>
        </c:dLbls>
        <c:gapWidth val="150"/>
        <c:axId val="86489344"/>
        <c:axId val="86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6489344"/>
        <c:axId val="86491520"/>
      </c:lineChart>
      <c:dateAx>
        <c:axId val="86489344"/>
        <c:scaling>
          <c:orientation val="minMax"/>
        </c:scaling>
        <c:delete val="1"/>
        <c:axPos val="b"/>
        <c:numFmt formatCode="ge" sourceLinked="1"/>
        <c:majorTickMark val="none"/>
        <c:minorTickMark val="none"/>
        <c:tickLblPos val="none"/>
        <c:crossAx val="86491520"/>
        <c:crosses val="autoZero"/>
        <c:auto val="1"/>
        <c:lblOffset val="100"/>
        <c:baseTimeUnit val="years"/>
      </c:dateAx>
      <c:valAx>
        <c:axId val="8649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185.13</c:v>
                </c:pt>
                <c:pt idx="1">
                  <c:v>181.91</c:v>
                </c:pt>
                <c:pt idx="2">
                  <c:v>176.67</c:v>
                </c:pt>
                <c:pt idx="3">
                  <c:v>174.92</c:v>
                </c:pt>
                <c:pt idx="4">
                  <c:v>166.79</c:v>
                </c:pt>
              </c:numCache>
            </c:numRef>
          </c:val>
        </c:ser>
        <c:dLbls>
          <c:showLegendKey val="0"/>
          <c:showVal val="0"/>
          <c:showCatName val="0"/>
          <c:showSerName val="0"/>
          <c:showPercent val="0"/>
          <c:showBubbleSize val="0"/>
        </c:dLbls>
        <c:gapWidth val="150"/>
        <c:axId val="86779776"/>
        <c:axId val="86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6779776"/>
        <c:axId val="86790144"/>
      </c:lineChart>
      <c:dateAx>
        <c:axId val="86779776"/>
        <c:scaling>
          <c:orientation val="minMax"/>
        </c:scaling>
        <c:delete val="1"/>
        <c:axPos val="b"/>
        <c:numFmt formatCode="ge" sourceLinked="1"/>
        <c:majorTickMark val="none"/>
        <c:minorTickMark val="none"/>
        <c:tickLblPos val="none"/>
        <c:crossAx val="86790144"/>
        <c:crosses val="autoZero"/>
        <c:auto val="1"/>
        <c:lblOffset val="100"/>
        <c:baseTimeUnit val="years"/>
      </c:dateAx>
      <c:valAx>
        <c:axId val="8679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110.12</c:v>
                </c:pt>
                <c:pt idx="1">
                  <c:v>113.31</c:v>
                </c:pt>
                <c:pt idx="2">
                  <c:v>123.82</c:v>
                </c:pt>
                <c:pt idx="3">
                  <c:v>120.94</c:v>
                </c:pt>
                <c:pt idx="4">
                  <c:v>117.52</c:v>
                </c:pt>
              </c:numCache>
            </c:numRef>
          </c:val>
        </c:ser>
        <c:dLbls>
          <c:showLegendKey val="0"/>
          <c:showVal val="0"/>
          <c:showCatName val="0"/>
          <c:showSerName val="0"/>
          <c:showPercent val="0"/>
          <c:showBubbleSize val="0"/>
        </c:dLbls>
        <c:gapWidth val="150"/>
        <c:axId val="86833408"/>
        <c:axId val="86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6833408"/>
        <c:axId val="86507520"/>
      </c:lineChart>
      <c:dateAx>
        <c:axId val="86833408"/>
        <c:scaling>
          <c:orientation val="minMax"/>
        </c:scaling>
        <c:delete val="1"/>
        <c:axPos val="b"/>
        <c:numFmt formatCode="ge" sourceLinked="1"/>
        <c:majorTickMark val="none"/>
        <c:minorTickMark val="none"/>
        <c:tickLblPos val="none"/>
        <c:crossAx val="86507520"/>
        <c:crosses val="autoZero"/>
        <c:auto val="1"/>
        <c:lblOffset val="100"/>
        <c:baseTimeUnit val="years"/>
      </c:dateAx>
      <c:valAx>
        <c:axId val="86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171.88</c:v>
                </c:pt>
                <c:pt idx="1">
                  <c:v>166.72</c:v>
                </c:pt>
                <c:pt idx="2">
                  <c:v>152.03</c:v>
                </c:pt>
                <c:pt idx="3">
                  <c:v>154.52000000000001</c:v>
                </c:pt>
                <c:pt idx="4">
                  <c:v>159.22999999999999</c:v>
                </c:pt>
              </c:numCache>
            </c:numRef>
          </c:val>
        </c:ser>
        <c:dLbls>
          <c:showLegendKey val="0"/>
          <c:showVal val="0"/>
          <c:showCatName val="0"/>
          <c:showSerName val="0"/>
          <c:showPercent val="0"/>
          <c:showBubbleSize val="0"/>
        </c:dLbls>
        <c:gapWidth val="150"/>
        <c:axId val="86514304"/>
        <c:axId val="86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86514304"/>
        <c:axId val="86528768"/>
      </c:lineChart>
      <c:dateAx>
        <c:axId val="86514304"/>
        <c:scaling>
          <c:orientation val="minMax"/>
        </c:scaling>
        <c:delete val="1"/>
        <c:axPos val="b"/>
        <c:numFmt formatCode="ge" sourceLinked="1"/>
        <c:majorTickMark val="none"/>
        <c:minorTickMark val="none"/>
        <c:tickLblPos val="none"/>
        <c:crossAx val="86528768"/>
        <c:crosses val="autoZero"/>
        <c:auto val="1"/>
        <c:lblOffset val="100"/>
        <c:baseTimeUnit val="years"/>
      </c:dateAx>
      <c:valAx>
        <c:axId val="86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門真市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125409</v>
      </c>
      <c r="AJ8" s="56"/>
      <c r="AK8" s="56"/>
      <c r="AL8" s="56"/>
      <c r="AM8" s="56"/>
      <c r="AN8" s="56"/>
      <c r="AO8" s="56"/>
      <c r="AP8" s="57"/>
      <c r="AQ8" s="47">
        <f>データ!R6</f>
        <v>12.3</v>
      </c>
      <c r="AR8" s="47"/>
      <c r="AS8" s="47"/>
      <c r="AT8" s="47"/>
      <c r="AU8" s="47"/>
      <c r="AV8" s="47"/>
      <c r="AW8" s="47"/>
      <c r="AX8" s="47"/>
      <c r="AY8" s="47">
        <f>データ!S6</f>
        <v>10195.85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61.73</v>
      </c>
      <c r="K10" s="47"/>
      <c r="L10" s="47"/>
      <c r="M10" s="47"/>
      <c r="N10" s="47"/>
      <c r="O10" s="47"/>
      <c r="P10" s="47"/>
      <c r="Q10" s="47"/>
      <c r="R10" s="47">
        <f>データ!O6</f>
        <v>100</v>
      </c>
      <c r="S10" s="47"/>
      <c r="T10" s="47"/>
      <c r="U10" s="47"/>
      <c r="V10" s="47"/>
      <c r="W10" s="47"/>
      <c r="X10" s="47"/>
      <c r="Y10" s="47"/>
      <c r="Z10" s="78">
        <f>データ!P6</f>
        <v>3002</v>
      </c>
      <c r="AA10" s="78"/>
      <c r="AB10" s="78"/>
      <c r="AC10" s="78"/>
      <c r="AD10" s="78"/>
      <c r="AE10" s="78"/>
      <c r="AF10" s="78"/>
      <c r="AG10" s="78"/>
      <c r="AH10" s="2"/>
      <c r="AI10" s="78">
        <f>データ!T6</f>
        <v>125165</v>
      </c>
      <c r="AJ10" s="78"/>
      <c r="AK10" s="78"/>
      <c r="AL10" s="78"/>
      <c r="AM10" s="78"/>
      <c r="AN10" s="78"/>
      <c r="AO10" s="78"/>
      <c r="AP10" s="78"/>
      <c r="AQ10" s="47">
        <f>データ!U6</f>
        <v>12.3</v>
      </c>
      <c r="AR10" s="47"/>
      <c r="AS10" s="47"/>
      <c r="AT10" s="47"/>
      <c r="AU10" s="47"/>
      <c r="AV10" s="47"/>
      <c r="AW10" s="47"/>
      <c r="AX10" s="47"/>
      <c r="AY10" s="47">
        <f>データ!V6</f>
        <v>10176.02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272230</v>
      </c>
      <c r="D6" s="31">
        <f t="shared" si="3"/>
        <v>46</v>
      </c>
      <c r="E6" s="31">
        <f t="shared" si="3"/>
        <v>1</v>
      </c>
      <c r="F6" s="31">
        <f t="shared" si="3"/>
        <v>0</v>
      </c>
      <c r="G6" s="31">
        <f t="shared" si="3"/>
        <v>1</v>
      </c>
      <c r="H6" s="31" t="str">
        <f t="shared" si="3"/>
        <v>大阪府　門真市</v>
      </c>
      <c r="I6" s="31" t="str">
        <f t="shared" si="3"/>
        <v>法適用</v>
      </c>
      <c r="J6" s="31" t="str">
        <f t="shared" si="3"/>
        <v>水道事業</v>
      </c>
      <c r="K6" s="31" t="str">
        <f t="shared" si="3"/>
        <v>末端給水事業</v>
      </c>
      <c r="L6" s="31" t="str">
        <f t="shared" si="3"/>
        <v>A3</v>
      </c>
      <c r="M6" s="32" t="str">
        <f t="shared" si="3"/>
        <v>-</v>
      </c>
      <c r="N6" s="32">
        <f t="shared" si="3"/>
        <v>61.73</v>
      </c>
      <c r="O6" s="32">
        <f t="shared" si="3"/>
        <v>100</v>
      </c>
      <c r="P6" s="32">
        <f t="shared" si="3"/>
        <v>3002</v>
      </c>
      <c r="Q6" s="32">
        <f t="shared" si="3"/>
        <v>125409</v>
      </c>
      <c r="R6" s="32">
        <f t="shared" si="3"/>
        <v>12.3</v>
      </c>
      <c r="S6" s="32">
        <f t="shared" si="3"/>
        <v>10195.85</v>
      </c>
      <c r="T6" s="32">
        <f t="shared" si="3"/>
        <v>125165</v>
      </c>
      <c r="U6" s="32">
        <f t="shared" si="3"/>
        <v>12.3</v>
      </c>
      <c r="V6" s="32">
        <f t="shared" si="3"/>
        <v>10176.02</v>
      </c>
      <c r="W6" s="33">
        <f>IF(W7="",NA(),W7)</f>
        <v>116.94</v>
      </c>
      <c r="X6" s="33">
        <f t="shared" ref="X6:AF6" si="4">IF(X7="",NA(),X7)</f>
        <v>118.88</v>
      </c>
      <c r="Y6" s="33">
        <f t="shared" si="4"/>
        <v>130.69</v>
      </c>
      <c r="Z6" s="33">
        <f t="shared" si="4"/>
        <v>124.95</v>
      </c>
      <c r="AA6" s="33">
        <f t="shared" si="4"/>
        <v>122.73</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565.41999999999996</v>
      </c>
      <c r="AT6" s="33">
        <f t="shared" ref="AT6:BB6" si="6">IF(AT7="",NA(),AT7)</f>
        <v>610.02</v>
      </c>
      <c r="AU6" s="33">
        <f t="shared" si="6"/>
        <v>815.98</v>
      </c>
      <c r="AV6" s="33">
        <f t="shared" si="6"/>
        <v>389.46</v>
      </c>
      <c r="AW6" s="33">
        <f t="shared" si="6"/>
        <v>403.67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185.13</v>
      </c>
      <c r="BE6" s="33">
        <f t="shared" ref="BE6:BM6" si="7">IF(BE7="",NA(),BE7)</f>
        <v>181.91</v>
      </c>
      <c r="BF6" s="33">
        <f t="shared" si="7"/>
        <v>176.67</v>
      </c>
      <c r="BG6" s="33">
        <f t="shared" si="7"/>
        <v>174.92</v>
      </c>
      <c r="BH6" s="33">
        <f t="shared" si="7"/>
        <v>166.79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110.12</v>
      </c>
      <c r="BP6" s="33">
        <f t="shared" ref="BP6:BX6" si="8">IF(BP7="",NA(),BP7)</f>
        <v>113.31</v>
      </c>
      <c r="BQ6" s="33">
        <f t="shared" si="8"/>
        <v>123.82</v>
      </c>
      <c r="BR6" s="33">
        <f t="shared" si="8"/>
        <v>120.94</v>
      </c>
      <c r="BS6" s="33">
        <f t="shared" si="8"/>
        <v>117.52</v>
      </c>
      <c r="BT6" s="33">
        <f t="shared" si="8"/>
        <v>100.16</v>
      </c>
      <c r="BU6" s="33">
        <f t="shared" si="8"/>
        <v>100.16</v>
      </c>
      <c r="BV6" s="33">
        <f t="shared" si="8"/>
        <v>100.07</v>
      </c>
      <c r="BW6" s="33">
        <f t="shared" si="8"/>
        <v>106.22</v>
      </c>
      <c r="BX6" s="33">
        <f t="shared" si="8"/>
        <v>106.69</v>
      </c>
      <c r="BY6" s="32" t="str">
        <f>IF(BY7="","",IF(BY7="-","【-】","【"&amp;SUBSTITUTE(TEXT(BY7,"#,##0.00"),"-","△")&amp;"】"))</f>
        <v>【104.99】</v>
      </c>
      <c r="BZ6" s="33">
        <f>IF(BZ7="",NA(),BZ7)</f>
        <v>171.88</v>
      </c>
      <c r="CA6" s="33">
        <f t="shared" ref="CA6:CI6" si="9">IF(CA7="",NA(),CA7)</f>
        <v>166.72</v>
      </c>
      <c r="CB6" s="33">
        <f t="shared" si="9"/>
        <v>152.03</v>
      </c>
      <c r="CC6" s="33">
        <f t="shared" si="9"/>
        <v>154.52000000000001</v>
      </c>
      <c r="CD6" s="33">
        <f t="shared" si="9"/>
        <v>159.22999999999999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51.74</v>
      </c>
      <c r="CL6" s="33">
        <f t="shared" ref="CL6:CT6" si="10">IF(CL7="",NA(),CL7)</f>
        <v>50.94</v>
      </c>
      <c r="CM6" s="33">
        <f t="shared" si="10"/>
        <v>55.87</v>
      </c>
      <c r="CN6" s="33">
        <f t="shared" si="10"/>
        <v>54.89</v>
      </c>
      <c r="CO6" s="33">
        <f t="shared" si="10"/>
        <v>53.74</v>
      </c>
      <c r="CP6" s="33">
        <f t="shared" si="10"/>
        <v>62.81</v>
      </c>
      <c r="CQ6" s="33">
        <f t="shared" si="10"/>
        <v>62.5</v>
      </c>
      <c r="CR6" s="33">
        <f t="shared" si="10"/>
        <v>62.45</v>
      </c>
      <c r="CS6" s="33">
        <f t="shared" si="10"/>
        <v>62.12</v>
      </c>
      <c r="CT6" s="33">
        <f t="shared" si="10"/>
        <v>62.26</v>
      </c>
      <c r="CU6" s="32" t="str">
        <f>IF(CU7="","",IF(CU7="-","【-】","【"&amp;SUBSTITUTE(TEXT(CU7,"#,##0.00"),"-","△")&amp;"】"))</f>
        <v>【59.76】</v>
      </c>
      <c r="CV6" s="33">
        <f>IF(CV7="",NA(),CV7)</f>
        <v>95.14</v>
      </c>
      <c r="CW6" s="33">
        <f t="shared" ref="CW6:DE6" si="11">IF(CW7="",NA(),CW7)</f>
        <v>94.85</v>
      </c>
      <c r="CX6" s="33">
        <f t="shared" si="11"/>
        <v>94.96</v>
      </c>
      <c r="CY6" s="33">
        <f t="shared" si="11"/>
        <v>93.93</v>
      </c>
      <c r="CZ6" s="33">
        <f t="shared" si="11"/>
        <v>95.01</v>
      </c>
      <c r="DA6" s="33">
        <f t="shared" si="11"/>
        <v>89.45</v>
      </c>
      <c r="DB6" s="33">
        <f t="shared" si="11"/>
        <v>89.62</v>
      </c>
      <c r="DC6" s="33">
        <f t="shared" si="11"/>
        <v>89.76</v>
      </c>
      <c r="DD6" s="33">
        <f t="shared" si="11"/>
        <v>89.45</v>
      </c>
      <c r="DE6" s="33">
        <f t="shared" si="11"/>
        <v>89.5</v>
      </c>
      <c r="DF6" s="32" t="str">
        <f>IF(DF7="","",IF(DF7="-","【-】","【"&amp;SUBSTITUTE(TEXT(DF7,"#,##0.00"),"-","△")&amp;"】"))</f>
        <v>【89.95】</v>
      </c>
      <c r="DG6" s="33">
        <f>IF(DG7="",NA(),DG7)</f>
        <v>36.35</v>
      </c>
      <c r="DH6" s="33">
        <f t="shared" ref="DH6:DP6" si="12">IF(DH7="",NA(),DH7)</f>
        <v>37.22</v>
      </c>
      <c r="DI6" s="33">
        <f t="shared" si="12"/>
        <v>37.869999999999997</v>
      </c>
      <c r="DJ6" s="33">
        <f t="shared" si="12"/>
        <v>50.11</v>
      </c>
      <c r="DK6" s="33">
        <f t="shared" si="12"/>
        <v>49.94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31.57</v>
      </c>
      <c r="DS6" s="33">
        <f t="shared" ref="DS6:EA6" si="13">IF(DS7="",NA(),DS7)</f>
        <v>36.6</v>
      </c>
      <c r="DT6" s="33">
        <f t="shared" si="13"/>
        <v>39.54</v>
      </c>
      <c r="DU6" s="33">
        <f t="shared" si="13"/>
        <v>42.2</v>
      </c>
      <c r="DV6" s="33">
        <f t="shared" si="13"/>
        <v>43.9</v>
      </c>
      <c r="DW6" s="33">
        <f t="shared" si="13"/>
        <v>9.14</v>
      </c>
      <c r="DX6" s="33">
        <f t="shared" si="13"/>
        <v>10.19</v>
      </c>
      <c r="DY6" s="33">
        <f t="shared" si="13"/>
        <v>10.9</v>
      </c>
      <c r="DZ6" s="33">
        <f t="shared" si="13"/>
        <v>12.03</v>
      </c>
      <c r="EA6" s="33">
        <f t="shared" si="13"/>
        <v>13.14</v>
      </c>
      <c r="EB6" s="32" t="str">
        <f>IF(EB7="","",IF(EB7="-","【-】","【"&amp;SUBSTITUTE(TEXT(EB7,"#,##0.00"),"-","△")&amp;"】"))</f>
        <v>【13.18】</v>
      </c>
      <c r="EC6" s="33">
        <f>IF(EC7="",NA(),EC7)</f>
        <v>0.5</v>
      </c>
      <c r="ED6" s="33">
        <f t="shared" ref="ED6:EL6" si="14">IF(ED7="",NA(),ED7)</f>
        <v>0.86</v>
      </c>
      <c r="EE6" s="33">
        <f t="shared" si="14"/>
        <v>0.77</v>
      </c>
      <c r="EF6" s="33">
        <f t="shared" si="14"/>
        <v>0.72</v>
      </c>
      <c r="EG6" s="33">
        <f t="shared" si="14"/>
        <v>0.82</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272230</v>
      </c>
      <c r="D7" s="35">
        <v>46</v>
      </c>
      <c r="E7" s="35">
        <v>1</v>
      </c>
      <c r="F7" s="35">
        <v>0</v>
      </c>
      <c r="G7" s="35">
        <v>1</v>
      </c>
      <c r="H7" s="35" t="s">
        <v>93</v>
      </c>
      <c r="I7" s="35" t="s">
        <v>94</v>
      </c>
      <c r="J7" s="35" t="s">
        <v>95</v>
      </c>
      <c r="K7" s="35" t="s">
        <v>96</v>
      </c>
      <c r="L7" s="35" t="s">
        <v>97</v>
      </c>
      <c r="M7" s="36" t="s">
        <v>98</v>
      </c>
      <c r="N7" s="36">
        <v>61.73</v>
      </c>
      <c r="O7" s="36">
        <v>100</v>
      </c>
      <c r="P7" s="36">
        <v>3002</v>
      </c>
      <c r="Q7" s="36">
        <v>125409</v>
      </c>
      <c r="R7" s="36">
        <v>12.3</v>
      </c>
      <c r="S7" s="36">
        <v>10195.85</v>
      </c>
      <c r="T7" s="36">
        <v>125165</v>
      </c>
      <c r="U7" s="36">
        <v>12.3</v>
      </c>
      <c r="V7" s="36">
        <v>10176.02</v>
      </c>
      <c r="W7" s="36">
        <v>116.94</v>
      </c>
      <c r="X7" s="36">
        <v>118.88</v>
      </c>
      <c r="Y7" s="36">
        <v>130.69</v>
      </c>
      <c r="Z7" s="36">
        <v>124.95</v>
      </c>
      <c r="AA7" s="36">
        <v>122.73</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565.41999999999996</v>
      </c>
      <c r="AT7" s="36">
        <v>610.02</v>
      </c>
      <c r="AU7" s="36">
        <v>815.98</v>
      </c>
      <c r="AV7" s="36">
        <v>389.46</v>
      </c>
      <c r="AW7" s="36">
        <v>403.67</v>
      </c>
      <c r="AX7" s="36">
        <v>608.24</v>
      </c>
      <c r="AY7" s="36">
        <v>633.30999999999995</v>
      </c>
      <c r="AZ7" s="36">
        <v>648.09</v>
      </c>
      <c r="BA7" s="36">
        <v>344.19</v>
      </c>
      <c r="BB7" s="36">
        <v>352.05</v>
      </c>
      <c r="BC7" s="36">
        <v>262.74</v>
      </c>
      <c r="BD7" s="36">
        <v>185.13</v>
      </c>
      <c r="BE7" s="36">
        <v>181.91</v>
      </c>
      <c r="BF7" s="36">
        <v>176.67</v>
      </c>
      <c r="BG7" s="36">
        <v>174.92</v>
      </c>
      <c r="BH7" s="36">
        <v>166.79</v>
      </c>
      <c r="BI7" s="36">
        <v>263.83999999999997</v>
      </c>
      <c r="BJ7" s="36">
        <v>257.41000000000003</v>
      </c>
      <c r="BK7" s="36">
        <v>253.86</v>
      </c>
      <c r="BL7" s="36">
        <v>252.09</v>
      </c>
      <c r="BM7" s="36">
        <v>250.76</v>
      </c>
      <c r="BN7" s="36">
        <v>276.38</v>
      </c>
      <c r="BO7" s="36">
        <v>110.12</v>
      </c>
      <c r="BP7" s="36">
        <v>113.31</v>
      </c>
      <c r="BQ7" s="36">
        <v>123.82</v>
      </c>
      <c r="BR7" s="36">
        <v>120.94</v>
      </c>
      <c r="BS7" s="36">
        <v>117.52</v>
      </c>
      <c r="BT7" s="36">
        <v>100.16</v>
      </c>
      <c r="BU7" s="36">
        <v>100.16</v>
      </c>
      <c r="BV7" s="36">
        <v>100.07</v>
      </c>
      <c r="BW7" s="36">
        <v>106.22</v>
      </c>
      <c r="BX7" s="36">
        <v>106.69</v>
      </c>
      <c r="BY7" s="36">
        <v>104.99</v>
      </c>
      <c r="BZ7" s="36">
        <v>171.88</v>
      </c>
      <c r="CA7" s="36">
        <v>166.72</v>
      </c>
      <c r="CB7" s="36">
        <v>152.03</v>
      </c>
      <c r="CC7" s="36">
        <v>154.52000000000001</v>
      </c>
      <c r="CD7" s="36">
        <v>159.22999999999999</v>
      </c>
      <c r="CE7" s="36">
        <v>166.38</v>
      </c>
      <c r="CF7" s="36">
        <v>166.17</v>
      </c>
      <c r="CG7" s="36">
        <v>164.93</v>
      </c>
      <c r="CH7" s="36">
        <v>155.22999999999999</v>
      </c>
      <c r="CI7" s="36">
        <v>154.91999999999999</v>
      </c>
      <c r="CJ7" s="36">
        <v>163.72</v>
      </c>
      <c r="CK7" s="36">
        <v>51.74</v>
      </c>
      <c r="CL7" s="36">
        <v>50.94</v>
      </c>
      <c r="CM7" s="36">
        <v>55.87</v>
      </c>
      <c r="CN7" s="36">
        <v>54.89</v>
      </c>
      <c r="CO7" s="36">
        <v>53.74</v>
      </c>
      <c r="CP7" s="36">
        <v>62.81</v>
      </c>
      <c r="CQ7" s="36">
        <v>62.5</v>
      </c>
      <c r="CR7" s="36">
        <v>62.45</v>
      </c>
      <c r="CS7" s="36">
        <v>62.12</v>
      </c>
      <c r="CT7" s="36">
        <v>62.26</v>
      </c>
      <c r="CU7" s="36">
        <v>59.76</v>
      </c>
      <c r="CV7" s="36">
        <v>95.14</v>
      </c>
      <c r="CW7" s="36">
        <v>94.85</v>
      </c>
      <c r="CX7" s="36">
        <v>94.96</v>
      </c>
      <c r="CY7" s="36">
        <v>93.93</v>
      </c>
      <c r="CZ7" s="36">
        <v>95.01</v>
      </c>
      <c r="DA7" s="36">
        <v>89.45</v>
      </c>
      <c r="DB7" s="36">
        <v>89.62</v>
      </c>
      <c r="DC7" s="36">
        <v>89.76</v>
      </c>
      <c r="DD7" s="36">
        <v>89.45</v>
      </c>
      <c r="DE7" s="36">
        <v>89.5</v>
      </c>
      <c r="DF7" s="36">
        <v>89.95</v>
      </c>
      <c r="DG7" s="36">
        <v>36.35</v>
      </c>
      <c r="DH7" s="36">
        <v>37.22</v>
      </c>
      <c r="DI7" s="36">
        <v>37.869999999999997</v>
      </c>
      <c r="DJ7" s="36">
        <v>50.11</v>
      </c>
      <c r="DK7" s="36">
        <v>49.94</v>
      </c>
      <c r="DL7" s="36">
        <v>39.159999999999997</v>
      </c>
      <c r="DM7" s="36">
        <v>40.21</v>
      </c>
      <c r="DN7" s="36">
        <v>41.12</v>
      </c>
      <c r="DO7" s="36">
        <v>44.91</v>
      </c>
      <c r="DP7" s="36">
        <v>45.89</v>
      </c>
      <c r="DQ7" s="36">
        <v>47.18</v>
      </c>
      <c r="DR7" s="36">
        <v>31.57</v>
      </c>
      <c r="DS7" s="36">
        <v>36.6</v>
      </c>
      <c r="DT7" s="36">
        <v>39.54</v>
      </c>
      <c r="DU7" s="36">
        <v>42.2</v>
      </c>
      <c r="DV7" s="36">
        <v>43.9</v>
      </c>
      <c r="DW7" s="36">
        <v>9.14</v>
      </c>
      <c r="DX7" s="36">
        <v>10.19</v>
      </c>
      <c r="DY7" s="36">
        <v>10.9</v>
      </c>
      <c r="DZ7" s="36">
        <v>12.03</v>
      </c>
      <c r="EA7" s="36">
        <v>13.14</v>
      </c>
      <c r="EB7" s="36">
        <v>13.18</v>
      </c>
      <c r="EC7" s="36">
        <v>0.5</v>
      </c>
      <c r="ED7" s="36">
        <v>0.86</v>
      </c>
      <c r="EE7" s="36">
        <v>0.77</v>
      </c>
      <c r="EF7" s="36">
        <v>0.72</v>
      </c>
      <c r="EG7" s="36">
        <v>0.82</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2017-02-22T04:18:35Z</cp:lastPrinted>
  <dcterms:created xsi:type="dcterms:W3CDTF">2017-02-01T08:44:46Z</dcterms:created>
  <dcterms:modified xsi:type="dcterms:W3CDTF">2017-02-22T04:18:39Z</dcterms:modified>
</cp:coreProperties>
</file>