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M6" i="5"/>
  <c r="B10" i="4" s="1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I10" i="4"/>
  <c r="AL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<sst xmlns="http://schemas.openxmlformats.org/spreadsheetml/2006/main" count="226" uniqueCount="111">
  <si>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</si>
  <si>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</si>
  <si>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</si>
  <si>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</si>
  <si>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</si>
  <si>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</si>
  <si>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</si>
  <si>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</si>
  <si>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</si>
  <si>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</si>
  <si>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</si>
  <si>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</si>
  <si>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</si>
  <si>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</si>
  <si>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</si>
  <si>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</si>
  <si>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</si>
  <si>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</si>
  <si>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</si>
  <si>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</si>
  <si>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</si>
  <si>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</si>
  <si>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</si>
  <si>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</si>
  <si>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</si>
  <si>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</si>
  <si>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</si>
  <si>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</si>
  <si>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</si>
  <si>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</si>
  <si>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</si>
  <si>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</si>
  <si>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</si>
  <si>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</si>
  <si>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</si>
  <si>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</si>
  <si>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</si>
  <si>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</si>
  <si>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</si>
  <si>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</si>
  <si>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</si>
  <si>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</si>
  <si>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</si>
  <si>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</si>
  <si>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</si>
  <si>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</si>
  <si>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</si>
  <si>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</si>
  <si>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</si>
  <si>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</si>
  <si>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</si>
  <si>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</si>
  <si>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</si>
  <si>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</si>
  <si>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</si>
  <si>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</si>
  <si>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</si>
  <si>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</si>
  <si>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</si>
  <si>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</si>
  <si>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</si>
  <si>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</si>
  <si>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</si>
  <si>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</si>
  <si>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</si>
  <si>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</si>
  <si>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</si>
  <si>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</si>
  <si>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</si>
  <si>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</si>
  <si>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</si>
  <si>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</si>
  <si>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</si>
  <si>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</si>
  <si>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</si>
  <si>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</si>
  <si>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</si>
  <si>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</si>
  <si>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</si>
  <si>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</si>
  <si>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</si>
  <si>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</si>
  <si>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</si>
  <si>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</si>
  <si>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</si>
  <si>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</si>
  <si>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</si>
  <si>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</si>
  <si>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</si>
  <si>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</si>
  <si>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</si>
  <si>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</si>
  <si>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</si>
  <si>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</si>
  <si>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</si>
  <si>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</si>
  <si>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大阪府　高槻市</t>
  </si>
  <si>
    <t>法非適用</t>
  </si>
  <si>
    <t>下水道事業</t>
  </si>
  <si>
    <t>公共下水道</t>
  </si>
  <si>
    <t>Aa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</si>
  <si>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</si>
  <si>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</si>
  <si>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</si>
  <si>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</si>
  <si>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</si>
  <si>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</si>
  <si>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</si>
  <si>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市の下水道整備は昭和35年度から開始され、平成27年度末における人口普及率は99.6%となり、概成をむかえているが、事業当初の管渠は耐用年数を超えており、近年は既設管の耐震化や長寿命化の事業を行っている。</t>
    <phoneticPr fontId="4"/>
  </si>
  <si>
    <r>
      <t>　汚水</t>
    </r>
    <r>
      <rPr>
        <sz val="11"/>
        <rFont val="ＭＳ Ｐゴシック"/>
        <family val="3"/>
        <charset val="128"/>
      </rPr>
      <t>に係る下水道</t>
    </r>
    <r>
      <rPr>
        <sz val="11"/>
        <color theme="1"/>
        <rFont val="ＭＳ Ｐゴシック"/>
        <family val="3"/>
        <charset val="128"/>
      </rPr>
      <t>整備は概成をむかえているが、浸水被害軽減対策事業や既設管の改築・更新、耐震化など今後も事業費の増大が見込まれる。また、使用料収入の減少などが見込まれる。
　公営企業として自立し、効率的で持続可能な下水道等事業経営を行うため、平成28年度に作成を予定している経営</t>
    </r>
    <r>
      <rPr>
        <sz val="11"/>
        <rFont val="ＭＳ Ｐゴシック"/>
        <family val="3"/>
        <charset val="128"/>
      </rPr>
      <t>戦略（高槻市下水道等事業経営計画）</t>
    </r>
    <r>
      <rPr>
        <sz val="11"/>
        <color theme="1"/>
        <rFont val="ＭＳ Ｐゴシック"/>
        <family val="3"/>
        <charset val="128"/>
      </rPr>
      <t>に基づき、徹底した効率化、経営健全化を図る。</t>
    </r>
    <rPh sb="1" eb="3">
      <t>オスイ</t>
    </rPh>
    <rPh sb="4" eb="5">
      <t>カカ</t>
    </rPh>
    <rPh sb="6" eb="9">
      <t>ゲスイドウ</t>
    </rPh>
    <rPh sb="139" eb="141">
      <t>センリャク</t>
    </rPh>
    <rPh sb="142" eb="145">
      <t>タカツキシ</t>
    </rPh>
    <rPh sb="145" eb="148">
      <t>ゲスイドウ</t>
    </rPh>
    <rPh sb="148" eb="149">
      <t>トウ</t>
    </rPh>
    <rPh sb="149" eb="151">
      <t>ジギョウ</t>
    </rPh>
    <rPh sb="151" eb="153">
      <t>ケイエイ</t>
    </rPh>
    <rPh sb="153" eb="155">
      <t>ケイカク</t>
    </rPh>
    <phoneticPr fontId="4"/>
  </si>
  <si>
    <r>
      <t>　平成28年度より公営企業法適用に伴い、平成27年度は打切決算としているため、決算数値上は、例年と比べて料金収入が減少している（特例的収入（法適用以前であれば出納整理期間内の収入）を勘案すれば例年並）。
　</t>
    </r>
    <r>
      <rPr>
        <sz val="11"/>
        <rFont val="ＭＳ Ｐゴシック"/>
        <family val="3"/>
        <charset val="128"/>
      </rPr>
      <t>この影響によって、収益的収支比率について、前年度比で3.26%の減少、経費回収率においても14.76%の減少となっており、類似団体平均値より低くなっている。また、企業債残高対事業規模比率においては、前年度比で114.58%の増加となっており、類似団体平均値より高くなっている。
　汚水処理原価は類似団体平均値及び全国平均よ</t>
    </r>
    <r>
      <rPr>
        <sz val="11"/>
        <color theme="1"/>
        <rFont val="ＭＳ Ｐゴシック"/>
        <family val="3"/>
        <charset val="128"/>
      </rPr>
      <t>りも高くなっている。要因としては、有収水量の減少や老朽化に伴う費用の増大などがあげられる。
　なお、施設利用率は単独処理場を設置していないため、当該値を計上していない。</t>
    </r>
    <rPh sb="105" eb="107">
      <t>エイキョウ</t>
    </rPh>
    <rPh sb="184" eb="186">
      <t>キギョウ</t>
    </rPh>
    <rPh sb="186" eb="187">
      <t>サイ</t>
    </rPh>
    <rPh sb="187" eb="189">
      <t>ザンダカ</t>
    </rPh>
    <rPh sb="189" eb="190">
      <t>タイ</t>
    </rPh>
    <rPh sb="190" eb="192">
      <t>ジギョウ</t>
    </rPh>
    <rPh sb="192" eb="194">
      <t>キボ</t>
    </rPh>
    <rPh sb="194" eb="196">
      <t>ヒリツ</t>
    </rPh>
    <rPh sb="202" eb="205">
      <t>ゼンネンド</t>
    </rPh>
    <rPh sb="205" eb="206">
      <t>ヒ</t>
    </rPh>
    <rPh sb="215" eb="217">
      <t>ゾウカ</t>
    </rPh>
    <rPh sb="224" eb="226">
      <t>ルイジ</t>
    </rPh>
    <rPh sb="226" eb="228">
      <t>ダンタイ</t>
    </rPh>
    <rPh sb="228" eb="230">
      <t>ヘイキン</t>
    </rPh>
    <rPh sb="230" eb="231">
      <t>チ</t>
    </rPh>
    <rPh sb="233" eb="234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</si>
</sst>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22" fillId="0" borderId="6" xfId="0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left" vertical="top" wrapText="1"/>
      <protection locked="0"/>
    </xf>
    <xf numFmtId="0" fontId="22" fillId="0" borderId="7" xfId="0" applyFont="1" applyBorder="1" applyAlignment="1" applyProtection="1">
      <alignment horizontal="left" vertical="top" wrapText="1"/>
      <protection locked="0"/>
    </xf>
    <xf numFmtId="0" fontId="22" fillId="0" borderId="8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7.0000000000000007E-2</c:v>
                </c:pt>
                <c:pt idx="4" formatCode="#,##0.00;&quot;△&quot;#,##0.00;&quot;-&quot;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03552"/>
        <c:axId val="88113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0.1</c:v>
                </c:pt>
                <c:pt idx="2">
                  <c:v>0.11</c:v>
                </c:pt>
                <c:pt idx="3">
                  <c:v>0.22</c:v>
                </c:pt>
                <c:pt idx="4">
                  <c:v>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03552"/>
        <c:axId val="88113920"/>
      </c:lineChart>
      <c:dateAx>
        <c:axId val="88103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13920"/>
        <c:crosses val="autoZero"/>
        <c:auto val="1"/>
        <c:lblOffset val="100"/>
        <c:baseTimeUnit val="years"/>
      </c:dateAx>
      <c:valAx>
        <c:axId val="88113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03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23200"/>
        <c:axId val="9594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67.180000000000007</c:v>
                </c:pt>
                <c:pt idx="1">
                  <c:v>67.540000000000006</c:v>
                </c:pt>
                <c:pt idx="2">
                  <c:v>67.61</c:v>
                </c:pt>
                <c:pt idx="3">
                  <c:v>64.81</c:v>
                </c:pt>
                <c:pt idx="4">
                  <c:v>64.81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23200"/>
        <c:axId val="95941760"/>
      </c:lineChart>
      <c:dateAx>
        <c:axId val="95923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41760"/>
        <c:crosses val="autoZero"/>
        <c:auto val="1"/>
        <c:lblOffset val="100"/>
        <c:baseTimeUnit val="years"/>
      </c:dateAx>
      <c:valAx>
        <c:axId val="9594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23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96.82</c:v>
                </c:pt>
                <c:pt idx="1">
                  <c:v>96.93</c:v>
                </c:pt>
                <c:pt idx="2">
                  <c:v>97.03</c:v>
                </c:pt>
                <c:pt idx="3">
                  <c:v>97.24</c:v>
                </c:pt>
                <c:pt idx="4">
                  <c:v>97.28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21120"/>
        <c:axId val="9603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96.32</c:v>
                </c:pt>
                <c:pt idx="1">
                  <c:v>96.48</c:v>
                </c:pt>
                <c:pt idx="2">
                  <c:v>96.64</c:v>
                </c:pt>
                <c:pt idx="3">
                  <c:v>96.76</c:v>
                </c:pt>
                <c:pt idx="4">
                  <c:v>96.89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1120"/>
        <c:axId val="96035584"/>
      </c:lineChart>
      <c:dateAx>
        <c:axId val="96021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035584"/>
        <c:crosses val="autoZero"/>
        <c:auto val="1"/>
        <c:lblOffset val="100"/>
        <c:baseTimeUnit val="years"/>
      </c:dateAx>
      <c:valAx>
        <c:axId val="9603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021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90.29</c:v>
                </c:pt>
                <c:pt idx="1">
                  <c:v>90.68</c:v>
                </c:pt>
                <c:pt idx="2">
                  <c:v>89.84</c:v>
                </c:pt>
                <c:pt idx="3">
                  <c:v>90.89</c:v>
                </c:pt>
                <c:pt idx="4">
                  <c:v>87.63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52320"/>
        <c:axId val="88162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2320"/>
        <c:axId val="88162688"/>
      </c:lineChart>
      <c:dateAx>
        <c:axId val="88152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62688"/>
        <c:crosses val="autoZero"/>
        <c:auto val="1"/>
        <c:lblOffset val="100"/>
        <c:baseTimeUnit val="years"/>
      </c:dateAx>
      <c:valAx>
        <c:axId val="88162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52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88800"/>
        <c:axId val="88199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88800"/>
        <c:axId val="88199168"/>
      </c:lineChart>
      <c:dateAx>
        <c:axId val="88188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99168"/>
        <c:crosses val="autoZero"/>
        <c:auto val="1"/>
        <c:lblOffset val="100"/>
        <c:baseTimeUnit val="years"/>
      </c:dateAx>
      <c:valAx>
        <c:axId val="88199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88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30624"/>
        <c:axId val="9033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30624"/>
        <c:axId val="90332544"/>
      </c:lineChart>
      <c:dateAx>
        <c:axId val="90330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32544"/>
        <c:crosses val="autoZero"/>
        <c:auto val="1"/>
        <c:lblOffset val="100"/>
        <c:baseTimeUnit val="years"/>
      </c:dateAx>
      <c:valAx>
        <c:axId val="9033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30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60832"/>
        <c:axId val="9581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60832"/>
        <c:axId val="95814784"/>
      </c:lineChart>
      <c:dateAx>
        <c:axId val="90360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14784"/>
        <c:crosses val="autoZero"/>
        <c:auto val="1"/>
        <c:lblOffset val="100"/>
        <c:baseTimeUnit val="years"/>
      </c:dateAx>
      <c:valAx>
        <c:axId val="9581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861760"/>
        <c:axId val="958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861760"/>
        <c:axId val="95868032"/>
      </c:lineChart>
      <c:dateAx>
        <c:axId val="95861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68032"/>
        <c:crosses val="autoZero"/>
        <c:auto val="1"/>
        <c:lblOffset val="100"/>
        <c:baseTimeUnit val="years"/>
      </c:dateAx>
      <c:valAx>
        <c:axId val="958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86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844.37</c:v>
                </c:pt>
                <c:pt idx="1">
                  <c:v>791.67</c:v>
                </c:pt>
                <c:pt idx="2">
                  <c:v>750.59</c:v>
                </c:pt>
                <c:pt idx="3">
                  <c:v>685.04</c:v>
                </c:pt>
                <c:pt idx="4">
                  <c:v>799.62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60384"/>
        <c:axId val="9616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745.85</c:v>
                </c:pt>
                <c:pt idx="1">
                  <c:v>705.53</c:v>
                </c:pt>
                <c:pt idx="2">
                  <c:v>685.64</c:v>
                </c:pt>
                <c:pt idx="3">
                  <c:v>665.11</c:v>
                </c:pt>
                <c:pt idx="4">
                  <c:v>642.57000000000005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60384"/>
        <c:axId val="96162560"/>
      </c:lineChart>
      <c:dateAx>
        <c:axId val="9616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6162560"/>
        <c:crosses val="autoZero"/>
        <c:auto val="1"/>
        <c:lblOffset val="100"/>
        <c:baseTimeUnit val="years"/>
      </c:dateAx>
      <c:valAx>
        <c:axId val="9616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6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88.32</c:v>
                </c:pt>
                <c:pt idx="1">
                  <c:v>88.69</c:v>
                </c:pt>
                <c:pt idx="2">
                  <c:v>88.27</c:v>
                </c:pt>
                <c:pt idx="3">
                  <c:v>90.31</c:v>
                </c:pt>
                <c:pt idx="4">
                  <c:v>75.55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184576"/>
        <c:axId val="9587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89.16</c:v>
                </c:pt>
                <c:pt idx="1">
                  <c:v>89.78</c:v>
                </c:pt>
                <c:pt idx="2">
                  <c:v>88.39</c:v>
                </c:pt>
                <c:pt idx="3">
                  <c:v>85.64</c:v>
                </c:pt>
                <c:pt idx="4">
                  <c:v>94.3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84576"/>
        <c:axId val="95879552"/>
      </c:lineChart>
      <c:dateAx>
        <c:axId val="96184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879552"/>
        <c:crosses val="autoZero"/>
        <c:auto val="1"/>
        <c:lblOffset val="100"/>
        <c:baseTimeUnit val="years"/>
      </c:dateAx>
      <c:valAx>
        <c:axId val="9587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6184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01184"/>
        <c:axId val="95903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126.58</c:v>
                </c:pt>
                <c:pt idx="1">
                  <c:v>125.87</c:v>
                </c:pt>
                <c:pt idx="2">
                  <c:v>128.96</c:v>
                </c:pt>
                <c:pt idx="3">
                  <c:v>133</c:v>
                </c:pt>
                <c:pt idx="4">
                  <c:v>120.18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01184"/>
        <c:axId val="95903104"/>
      </c:lineChart>
      <c:dateAx>
        <c:axId val="95901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03104"/>
        <c:crosses val="autoZero"/>
        <c:auto val="1"/>
        <c:lblOffset val="100"/>
        <c:baseTimeUnit val="years"/>
      </c:dateAx>
      <c:valAx>
        <c:axId val="95903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01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大阪府　高槻市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Aa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355209</v>
      </c>
      <c r="AM8" s="64"/>
      <c r="AN8" s="64"/>
      <c r="AO8" s="64"/>
      <c r="AP8" s="64"/>
      <c r="AQ8" s="64"/>
      <c r="AR8" s="64"/>
      <c r="AS8" s="64"/>
      <c r="AT8" s="63">
        <f>データ!S6</f>
        <v>105.29</v>
      </c>
      <c r="AU8" s="63"/>
      <c r="AV8" s="63"/>
      <c r="AW8" s="63"/>
      <c r="AX8" s="63"/>
      <c r="AY8" s="63"/>
      <c r="AZ8" s="63"/>
      <c r="BA8" s="63"/>
      <c r="BB8" s="63">
        <f>データ!T6</f>
        <v>3373.63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99.42</v>
      </c>
      <c r="Q10" s="63"/>
      <c r="R10" s="63"/>
      <c r="S10" s="63"/>
      <c r="T10" s="63"/>
      <c r="U10" s="63"/>
      <c r="V10" s="63"/>
      <c r="W10" s="63">
        <f>データ!P6</f>
        <v>77.42</v>
      </c>
      <c r="X10" s="63"/>
      <c r="Y10" s="63"/>
      <c r="Z10" s="63"/>
      <c r="AA10" s="63"/>
      <c r="AB10" s="63"/>
      <c r="AC10" s="63"/>
      <c r="AD10" s="64">
        <f>データ!Q6</f>
        <v>1929</v>
      </c>
      <c r="AE10" s="64"/>
      <c r="AF10" s="64"/>
      <c r="AG10" s="64"/>
      <c r="AH10" s="64"/>
      <c r="AI10" s="64"/>
      <c r="AJ10" s="64"/>
      <c r="AK10" s="2"/>
      <c r="AL10" s="64">
        <f>データ!U6</f>
        <v>352717</v>
      </c>
      <c r="AM10" s="64"/>
      <c r="AN10" s="64"/>
      <c r="AO10" s="64"/>
      <c r="AP10" s="64"/>
      <c r="AQ10" s="64"/>
      <c r="AR10" s="64"/>
      <c r="AS10" s="64"/>
      <c r="AT10" s="63">
        <f>データ!V6</f>
        <v>31.57</v>
      </c>
      <c r="AU10" s="63"/>
      <c r="AV10" s="63"/>
      <c r="AW10" s="63"/>
      <c r="AX10" s="63"/>
      <c r="AY10" s="63"/>
      <c r="AZ10" s="63"/>
      <c r="BA10" s="63"/>
      <c r="BB10" s="63">
        <f>データ!W6</f>
        <v>11172.54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272078</v>
      </c>
      <c r="D6" s="31">
        <f t="shared" si="3"/>
        <v>47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大阪府　高槻市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Aa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99.42</v>
      </c>
      <c r="P6" s="32">
        <f t="shared" si="3"/>
        <v>77.42</v>
      </c>
      <c r="Q6" s="32">
        <f t="shared" si="3"/>
        <v>1929</v>
      </c>
      <c r="R6" s="32">
        <f t="shared" si="3"/>
        <v>355209</v>
      </c>
      <c r="S6" s="32">
        <f t="shared" si="3"/>
        <v>105.29</v>
      </c>
      <c r="T6" s="32">
        <f t="shared" si="3"/>
        <v>3373.63</v>
      </c>
      <c r="U6" s="32">
        <f t="shared" si="3"/>
        <v>352717</v>
      </c>
      <c r="V6" s="32">
        <f t="shared" si="3"/>
        <v>31.57</v>
      </c>
      <c r="W6" s="32">
        <f t="shared" si="3"/>
        <v>11172.54</v>
      </c>
      <c r="X6" s="33">
        <f>IF(X7="",NA(),X7)</f>
        <v>90.29</v>
      </c>
      <c r="Y6" s="33">
        <f t="shared" ref="Y6:AG6" si="4">IF(Y7="",NA(),Y7)</f>
        <v>90.68</v>
      </c>
      <c r="Z6" s="33">
        <f t="shared" si="4"/>
        <v>89.84</v>
      </c>
      <c r="AA6" s="33">
        <f t="shared" si="4"/>
        <v>90.89</v>
      </c>
      <c r="AB6" s="33">
        <f t="shared" si="4"/>
        <v>87.63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844.37</v>
      </c>
      <c r="BF6" s="33">
        <f t="shared" ref="BF6:BN6" si="7">IF(BF7="",NA(),BF7)</f>
        <v>791.67</v>
      </c>
      <c r="BG6" s="33">
        <f t="shared" si="7"/>
        <v>750.59</v>
      </c>
      <c r="BH6" s="33">
        <f t="shared" si="7"/>
        <v>685.04</v>
      </c>
      <c r="BI6" s="33">
        <f t="shared" si="7"/>
        <v>799.62</v>
      </c>
      <c r="BJ6" s="33">
        <f t="shared" si="7"/>
        <v>745.85</v>
      </c>
      <c r="BK6" s="33">
        <f t="shared" si="7"/>
        <v>705.53</v>
      </c>
      <c r="BL6" s="33">
        <f t="shared" si="7"/>
        <v>685.64</v>
      </c>
      <c r="BM6" s="33">
        <f t="shared" si="7"/>
        <v>665.11</v>
      </c>
      <c r="BN6" s="33">
        <f t="shared" si="7"/>
        <v>642.57000000000005</v>
      </c>
      <c r="BO6" s="32" t="str">
        <f>IF(BO7="","",IF(BO7="-","【-】","【"&amp;SUBSTITUTE(TEXT(BO7,"#,##0.00"),"-","△")&amp;"】"))</f>
        <v>【763.62】</v>
      </c>
      <c r="BP6" s="33">
        <f>IF(BP7="",NA(),BP7)</f>
        <v>88.32</v>
      </c>
      <c r="BQ6" s="33">
        <f t="shared" ref="BQ6:BY6" si="8">IF(BQ7="",NA(),BQ7)</f>
        <v>88.69</v>
      </c>
      <c r="BR6" s="33">
        <f t="shared" si="8"/>
        <v>88.27</v>
      </c>
      <c r="BS6" s="33">
        <f t="shared" si="8"/>
        <v>90.31</v>
      </c>
      <c r="BT6" s="33">
        <f t="shared" si="8"/>
        <v>75.55</v>
      </c>
      <c r="BU6" s="33">
        <f t="shared" si="8"/>
        <v>89.16</v>
      </c>
      <c r="BV6" s="33">
        <f t="shared" si="8"/>
        <v>89.78</v>
      </c>
      <c r="BW6" s="33">
        <f t="shared" si="8"/>
        <v>88.39</v>
      </c>
      <c r="BX6" s="33">
        <f t="shared" si="8"/>
        <v>85.64</v>
      </c>
      <c r="BY6" s="33">
        <f t="shared" si="8"/>
        <v>94.3</v>
      </c>
      <c r="BZ6" s="32" t="str">
        <f>IF(BZ7="","",IF(BZ7="-","【-】","【"&amp;SUBSTITUTE(TEXT(BZ7,"#,##0.00"),"-","△")&amp;"】"))</f>
        <v>【98.53】</v>
      </c>
      <c r="CA6" s="33">
        <f>IF(CA7="",NA(),CA7)</f>
        <v>150</v>
      </c>
      <c r="CB6" s="33">
        <f t="shared" ref="CB6:CJ6" si="9">IF(CB7="",NA(),CB7)</f>
        <v>150</v>
      </c>
      <c r="CC6" s="33">
        <f t="shared" si="9"/>
        <v>150</v>
      </c>
      <c r="CD6" s="33">
        <f t="shared" si="9"/>
        <v>150</v>
      </c>
      <c r="CE6" s="33">
        <f t="shared" si="9"/>
        <v>150</v>
      </c>
      <c r="CF6" s="33">
        <f t="shared" si="9"/>
        <v>126.58</v>
      </c>
      <c r="CG6" s="33">
        <f t="shared" si="9"/>
        <v>125.87</v>
      </c>
      <c r="CH6" s="33">
        <f t="shared" si="9"/>
        <v>128.96</v>
      </c>
      <c r="CI6" s="33">
        <f t="shared" si="9"/>
        <v>133</v>
      </c>
      <c r="CJ6" s="33">
        <f t="shared" si="9"/>
        <v>120.18</v>
      </c>
      <c r="CK6" s="32" t="str">
        <f>IF(CK7="","",IF(CK7="-","【-】","【"&amp;SUBSTITUTE(TEXT(CK7,"#,##0.00"),"-","△")&amp;"】"))</f>
        <v>【139.70】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 t="str">
        <f t="shared" si="10"/>
        <v>-</v>
      </c>
      <c r="CQ6" s="33">
        <f t="shared" si="10"/>
        <v>67.180000000000007</v>
      </c>
      <c r="CR6" s="33">
        <f t="shared" si="10"/>
        <v>67.540000000000006</v>
      </c>
      <c r="CS6" s="33">
        <f t="shared" si="10"/>
        <v>67.61</v>
      </c>
      <c r="CT6" s="33">
        <f t="shared" si="10"/>
        <v>64.81</v>
      </c>
      <c r="CU6" s="33">
        <f t="shared" si="10"/>
        <v>64.81</v>
      </c>
      <c r="CV6" s="32" t="str">
        <f>IF(CV7="","",IF(CV7="-","【-】","【"&amp;SUBSTITUTE(TEXT(CV7,"#,##0.00"),"-","△")&amp;"】"))</f>
        <v>【60.01】</v>
      </c>
      <c r="CW6" s="33">
        <f>IF(CW7="",NA(),CW7)</f>
        <v>96.82</v>
      </c>
      <c r="CX6" s="33">
        <f t="shared" ref="CX6:DF6" si="11">IF(CX7="",NA(),CX7)</f>
        <v>96.93</v>
      </c>
      <c r="CY6" s="33">
        <f t="shared" si="11"/>
        <v>97.03</v>
      </c>
      <c r="CZ6" s="33">
        <f t="shared" si="11"/>
        <v>97.24</v>
      </c>
      <c r="DA6" s="33">
        <f t="shared" si="11"/>
        <v>97.28</v>
      </c>
      <c r="DB6" s="33">
        <f t="shared" si="11"/>
        <v>96.32</v>
      </c>
      <c r="DC6" s="33">
        <f t="shared" si="11"/>
        <v>96.48</v>
      </c>
      <c r="DD6" s="33">
        <f t="shared" si="11"/>
        <v>96.64</v>
      </c>
      <c r="DE6" s="33">
        <f t="shared" si="11"/>
        <v>96.76</v>
      </c>
      <c r="DF6" s="33">
        <f t="shared" si="11"/>
        <v>96.89</v>
      </c>
      <c r="DG6" s="32" t="str">
        <f>IF(DG7="","",IF(DG7="-","【-】","【"&amp;SUBSTITUTE(TEXT(DG7,"#,##0.00"),"-","△")&amp;"】"))</f>
        <v>【94.73】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3">
        <f t="shared" si="14"/>
        <v>7.0000000000000007E-2</v>
      </c>
      <c r="EH6" s="33">
        <f t="shared" si="14"/>
        <v>0.02</v>
      </c>
      <c r="EI6" s="33">
        <f t="shared" si="14"/>
        <v>0.1</v>
      </c>
      <c r="EJ6" s="33">
        <f t="shared" si="14"/>
        <v>0.1</v>
      </c>
      <c r="EK6" s="33">
        <f t="shared" si="14"/>
        <v>0.11</v>
      </c>
      <c r="EL6" s="33">
        <f t="shared" si="14"/>
        <v>0.22</v>
      </c>
      <c r="EM6" s="33">
        <f t="shared" si="14"/>
        <v>0.13</v>
      </c>
      <c r="EN6" s="32" t="str">
        <f>IF(EN7="","",IF(EN7="-","【-】","【"&amp;SUBSTITUTE(TEXT(EN7,"#,##0.00"),"-","△")&amp;"】"))</f>
        <v>【0.23】</v>
      </c>
    </row>
    <row r="7" spans="1:144" s="34" customFormat="1">
      <c r="A7" s="26"/>
      <c r="B7" s="35">
        <v>2015</v>
      </c>
      <c r="C7" s="35">
        <v>272078</v>
      </c>
      <c r="D7" s="35">
        <v>47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99.42</v>
      </c>
      <c r="P7" s="36">
        <v>77.42</v>
      </c>
      <c r="Q7" s="36">
        <v>1929</v>
      </c>
      <c r="R7" s="36">
        <v>355209</v>
      </c>
      <c r="S7" s="36">
        <v>105.29</v>
      </c>
      <c r="T7" s="36">
        <v>3373.63</v>
      </c>
      <c r="U7" s="36">
        <v>352717</v>
      </c>
      <c r="V7" s="36">
        <v>31.57</v>
      </c>
      <c r="W7" s="36">
        <v>11172.54</v>
      </c>
      <c r="X7" s="36">
        <v>90.29</v>
      </c>
      <c r="Y7" s="36">
        <v>90.68</v>
      </c>
      <c r="Z7" s="36">
        <v>89.84</v>
      </c>
      <c r="AA7" s="36">
        <v>90.89</v>
      </c>
      <c r="AB7" s="36">
        <v>87.63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844.37</v>
      </c>
      <c r="BF7" s="36">
        <v>791.67</v>
      </c>
      <c r="BG7" s="36">
        <v>750.59</v>
      </c>
      <c r="BH7" s="36">
        <v>685.04</v>
      </c>
      <c r="BI7" s="36">
        <v>799.62</v>
      </c>
      <c r="BJ7" s="36">
        <v>745.85</v>
      </c>
      <c r="BK7" s="36">
        <v>705.53</v>
      </c>
      <c r="BL7" s="36">
        <v>685.64</v>
      </c>
      <c r="BM7" s="36">
        <v>665.11</v>
      </c>
      <c r="BN7" s="36">
        <v>642.57000000000005</v>
      </c>
      <c r="BO7" s="36">
        <v>763.62</v>
      </c>
      <c r="BP7" s="36">
        <v>88.32</v>
      </c>
      <c r="BQ7" s="36">
        <v>88.69</v>
      </c>
      <c r="BR7" s="36">
        <v>88.27</v>
      </c>
      <c r="BS7" s="36">
        <v>90.31</v>
      </c>
      <c r="BT7" s="36">
        <v>75.55</v>
      </c>
      <c r="BU7" s="36">
        <v>89.16</v>
      </c>
      <c r="BV7" s="36">
        <v>89.78</v>
      </c>
      <c r="BW7" s="36">
        <v>88.39</v>
      </c>
      <c r="BX7" s="36">
        <v>85.64</v>
      </c>
      <c r="BY7" s="36">
        <v>94.3</v>
      </c>
      <c r="BZ7" s="36">
        <v>98.53</v>
      </c>
      <c r="CA7" s="36">
        <v>150</v>
      </c>
      <c r="CB7" s="36">
        <v>150</v>
      </c>
      <c r="CC7" s="36">
        <v>150</v>
      </c>
      <c r="CD7" s="36">
        <v>150</v>
      </c>
      <c r="CE7" s="36">
        <v>150</v>
      </c>
      <c r="CF7" s="36">
        <v>126.58</v>
      </c>
      <c r="CG7" s="36">
        <v>125.87</v>
      </c>
      <c r="CH7" s="36">
        <v>128.96</v>
      </c>
      <c r="CI7" s="36">
        <v>133</v>
      </c>
      <c r="CJ7" s="36">
        <v>120.18</v>
      </c>
      <c r="CK7" s="36">
        <v>139.69999999999999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 t="s">
        <v>101</v>
      </c>
      <c r="CQ7" s="36">
        <v>67.180000000000007</v>
      </c>
      <c r="CR7" s="36">
        <v>67.540000000000006</v>
      </c>
      <c r="CS7" s="36">
        <v>67.61</v>
      </c>
      <c r="CT7" s="36">
        <v>64.81</v>
      </c>
      <c r="CU7" s="36">
        <v>64.81</v>
      </c>
      <c r="CV7" s="36">
        <v>60.01</v>
      </c>
      <c r="CW7" s="36">
        <v>96.82</v>
      </c>
      <c r="CX7" s="36">
        <v>96.93</v>
      </c>
      <c r="CY7" s="36">
        <v>97.03</v>
      </c>
      <c r="CZ7" s="36">
        <v>97.24</v>
      </c>
      <c r="DA7" s="36">
        <v>97.28</v>
      </c>
      <c r="DB7" s="36">
        <v>96.32</v>
      </c>
      <c r="DC7" s="36">
        <v>96.48</v>
      </c>
      <c r="DD7" s="36">
        <v>96.64</v>
      </c>
      <c r="DE7" s="36">
        <v>96.76</v>
      </c>
      <c r="DF7" s="36">
        <v>96.89</v>
      </c>
      <c r="DG7" s="36">
        <v>94.73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7.0000000000000007E-2</v>
      </c>
      <c r="EH7" s="36">
        <v>0.02</v>
      </c>
      <c r="EI7" s="36">
        <v>0.1</v>
      </c>
      <c r="EJ7" s="36">
        <v>0.1</v>
      </c>
      <c r="EK7" s="36">
        <v>0.11</v>
      </c>
      <c r="EL7" s="36">
        <v>0.22</v>
      </c>
      <c r="EM7" s="36">
        <v>0.13</v>
      </c>
      <c r="EN7" s="36">
        <v>0.23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testserver</cp:lastModifiedBy>
  <cp:lastPrinted>2017-02-21T23:50:41Z</cp:lastPrinted>
  <dcterms:created xsi:type="dcterms:W3CDTF">2017-02-08T02:52:02Z</dcterms:created>
  <dcterms:modified xsi:type="dcterms:W3CDTF">2017-02-23T04:50:14Z</dcterms:modified>
</cp:coreProperties>
</file>