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<sst xmlns="http://schemas.openxmlformats.org/spreadsheetml/2006/main" count="217" uniqueCount="107">
  <si>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</si>
  <si>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</si>
  <si>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</si>
  <si>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</si>
  <si>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</si>
  <si>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</si>
  <si>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</si>
  <si>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</si>
  <si>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</si>
  <si>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</si>
  <si>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</si>
  <si>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</si>
  <si>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</si>
  <si>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</si>
  <si>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</si>
  <si>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</si>
  <si>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</si>
  <si>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</si>
  <si>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</si>
  <si>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</si>
  <si>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</si>
  <si>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</si>
  <si>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</si>
  <si>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</si>
  <si>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</si>
  <si>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</si>
  <si>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</si>
  <si>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</si>
  <si>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</si>
  <si>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</si>
  <si>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</si>
  <si>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</si>
  <si>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</si>
  <si>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</si>
  <si>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</si>
  <si>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</si>
  <si>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</si>
  <si>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</si>
  <si>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</si>
  <si>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</si>
  <si>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</si>
  <si>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</si>
  <si>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</si>
  <si>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</si>
  <si>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</si>
  <si>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</si>
  <si>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</si>
  <si>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</si>
  <si>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</si>
  <si>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</si>
  <si>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</si>
  <si>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</si>
  <si>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</si>
  <si>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</si>
  <si>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</si>
  <si>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</si>
  <si>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</si>
  <si>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</si>
  <si>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</si>
  <si>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</si>
  <si>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</si>
  <si>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</si>
  <si>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</si>
  <si>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</si>
  <si>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</si>
  <si>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</si>
  <si>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</si>
  <si>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</si>
  <si>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</si>
  <si>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</si>
  <si>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</si>
  <si>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</si>
  <si>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</si>
  <si>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</si>
  <si>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</si>
  <si>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</si>
  <si>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</si>
  <si>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</si>
  <si>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</si>
  <si>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</si>
  <si>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</si>
  <si>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</si>
  <si>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</si>
  <si>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</si>
  <si>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</si>
  <si>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</si>
  <si>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</si>
  <si>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</si>
  <si>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</si>
  <si>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</si>
  <si>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</si>
  <si>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</si>
  <si>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</si>
  <si>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</si>
  <si>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</si>
  <si>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水道事業</t>
  </si>
  <si>
    <t>末端給水事業</t>
  </si>
  <si>
    <t>A1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</si>
  <si>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</si>
  <si>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</si>
  <si>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</si>
  <si>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</si>
  <si>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</si>
  <si>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</si>
  <si>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が100％を超えていることや、累積欠損金が発生していないことから、健全な経営状態といえます。しかしながら、節水型社会への移行に伴って水道料金収入は毎年減少しており、厳しい経営状況が続くと考えています。
　流動比率は増加傾向にあり、支払返済能力は年々向上しています。なお、平成26年度は、新会計制度へ移行したことにより減少しています。
　企業債残高対給水収益比率は、過去からの継続的な投資の影響により、類似団体や全国平均と比べて高い値となっています。この比率の適切な水準を見極めていく必要があります。
　料金回収率は概ね100％で推移しており、現時点では適切な料金水準にあると考えています。
　施設利用率は、水需要の減少に伴って減少傾向にあります。施設規模の見直しや最適配置について、検討を行っていく必要があります。
　有収率は、効率的な施設整備や漏水防止対策を進めていることもあり、全国的にみても高い水準にあります。</t>
    <phoneticPr fontId="4"/>
  </si>
  <si>
    <t>　有形固定資産減価償却率は、微増傾向にありますが、引き続き老朽化した施設や設備を適切に維持管理しながら、安定給水を確保していきます。
　管路経年化率は、増加傾向にありますが、早くから高品質の材料を使用してきたことや、経年劣化が著しい老朽管（鋳鉄管）を平成30年度までに全廃する予定であることから、管路の健全性は一定確保できると考えています。
　管路更新率は、平成26年度から更新延長を増やし、1％に設定しました。</t>
    <phoneticPr fontId="4"/>
  </si>
  <si>
    <t>　これらの指標からは、企業債残高や管路の老朽化について課題があると示唆されました。
　指標を活用することで、経年による比較や、類似団体との比較が可能となりますが、明確な水準が無いものもあるため、今後は本市として適切な水準（目標値）を設定することとしています。
　将来にわたって施設を健全な状態で引き継いでいくため、目標値の設定を含め、中長期的な視点から収入と支出のバランスを考慮した「経営戦略」を平成29年度に策定する予定です。</t>
    <rPh sb="157" eb="160">
      <t>モクヒョウチ</t>
    </rPh>
    <rPh sb="161" eb="163">
      <t>セッテイ</t>
    </rPh>
    <rPh sb="164" eb="16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</si>
</sst>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</c:v>
                </c:pt>
                <c:pt idx="1">
                  <c:v>0.8</c:v>
                </c:pt>
                <c:pt idx="2">
                  <c:v>0.87</c:v>
                </c:pt>
                <c:pt idx="3">
                  <c:v>1.21</c:v>
                </c:pt>
                <c:pt idx="4">
                  <c:v>1.1200000000000001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46720"/>
        <c:axId val="8366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0.74</c:v>
                </c:pt>
                <c:pt idx="2">
                  <c:v>0.76</c:v>
                </c:pt>
                <c:pt idx="3">
                  <c:v>0.69</c:v>
                </c:pt>
                <c:pt idx="4">
                  <c:v>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46720"/>
        <c:axId val="83661184"/>
      </c:lineChart>
      <c:dateAx>
        <c:axId val="8364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61184"/>
        <c:crosses val="autoZero"/>
        <c:auto val="1"/>
        <c:lblOffset val="100"/>
        <c:baseTimeUnit val="years"/>
      </c:dateAx>
      <c:valAx>
        <c:axId val="8366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64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56.92</c:v>
                </c:pt>
                <c:pt idx="1">
                  <c:v>56.62</c:v>
                </c:pt>
                <c:pt idx="2">
                  <c:v>56.69</c:v>
                </c:pt>
                <c:pt idx="3">
                  <c:v>56.1</c:v>
                </c:pt>
                <c:pt idx="4">
                  <c:v>55.49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72064"/>
        <c:axId val="8729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64.66</c:v>
                </c:pt>
                <c:pt idx="1">
                  <c:v>64.09</c:v>
                </c:pt>
                <c:pt idx="2">
                  <c:v>63.91</c:v>
                </c:pt>
                <c:pt idx="3">
                  <c:v>63.25</c:v>
                </c:pt>
                <c:pt idx="4">
                  <c:v>63.03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72064"/>
        <c:axId val="87290624"/>
      </c:lineChart>
      <c:dateAx>
        <c:axId val="8727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290624"/>
        <c:crosses val="autoZero"/>
        <c:auto val="1"/>
        <c:lblOffset val="100"/>
        <c:baseTimeUnit val="years"/>
      </c:dateAx>
      <c:valAx>
        <c:axId val="8729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27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95.64</c:v>
                </c:pt>
                <c:pt idx="1">
                  <c:v>96.12</c:v>
                </c:pt>
                <c:pt idx="2">
                  <c:v>95.84</c:v>
                </c:pt>
                <c:pt idx="3">
                  <c:v>96.16</c:v>
                </c:pt>
                <c:pt idx="4">
                  <c:v>96.21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7808"/>
        <c:axId val="8744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90.63</c:v>
                </c:pt>
                <c:pt idx="1">
                  <c:v>91.19</c:v>
                </c:pt>
                <c:pt idx="2">
                  <c:v>91.45</c:v>
                </c:pt>
                <c:pt idx="3">
                  <c:v>91.07</c:v>
                </c:pt>
                <c:pt idx="4">
                  <c:v>91.21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47808"/>
        <c:axId val="87449984"/>
      </c:lineChart>
      <c:dateAx>
        <c:axId val="874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49984"/>
        <c:crosses val="autoZero"/>
        <c:auto val="1"/>
        <c:lblOffset val="100"/>
        <c:baseTimeUnit val="years"/>
      </c:dateAx>
      <c:valAx>
        <c:axId val="8744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4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110.43</c:v>
                </c:pt>
                <c:pt idx="1">
                  <c:v>107.57</c:v>
                </c:pt>
                <c:pt idx="2">
                  <c:v>113.1</c:v>
                </c:pt>
                <c:pt idx="3">
                  <c:v>110.27</c:v>
                </c:pt>
                <c:pt idx="4">
                  <c:v>110.11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02112"/>
        <c:axId val="8501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107.75</c:v>
                </c:pt>
                <c:pt idx="1">
                  <c:v>107.94</c:v>
                </c:pt>
                <c:pt idx="2">
                  <c:v>108.98</c:v>
                </c:pt>
                <c:pt idx="3">
                  <c:v>114.44</c:v>
                </c:pt>
                <c:pt idx="4">
                  <c:v>115.21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2112"/>
        <c:axId val="85012480"/>
      </c:lineChart>
      <c:dateAx>
        <c:axId val="8500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12480"/>
        <c:crosses val="autoZero"/>
        <c:auto val="1"/>
        <c:lblOffset val="100"/>
        <c:baseTimeUnit val="years"/>
      </c:dateAx>
      <c:valAx>
        <c:axId val="85012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0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38.25</c:v>
                </c:pt>
                <c:pt idx="1">
                  <c:v>37.53</c:v>
                </c:pt>
                <c:pt idx="2">
                  <c:v>38.74</c:v>
                </c:pt>
                <c:pt idx="3">
                  <c:v>47.29</c:v>
                </c:pt>
                <c:pt idx="4">
                  <c:v>48.45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38592"/>
        <c:axId val="8504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43.4</c:v>
                </c:pt>
                <c:pt idx="1">
                  <c:v>44.41</c:v>
                </c:pt>
                <c:pt idx="2">
                  <c:v>45.38</c:v>
                </c:pt>
                <c:pt idx="3">
                  <c:v>47.7</c:v>
                </c:pt>
                <c:pt idx="4">
                  <c:v>48.41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8592"/>
        <c:axId val="85040512"/>
      </c:lineChart>
      <c:dateAx>
        <c:axId val="8503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40512"/>
        <c:crosses val="autoZero"/>
        <c:auto val="1"/>
        <c:lblOffset val="100"/>
        <c:baseTimeUnit val="years"/>
      </c:dateAx>
      <c:valAx>
        <c:axId val="8504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3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19.97</c:v>
                </c:pt>
                <c:pt idx="1">
                  <c:v>21.12</c:v>
                </c:pt>
                <c:pt idx="2">
                  <c:v>21.8</c:v>
                </c:pt>
                <c:pt idx="3">
                  <c:v>22.31</c:v>
                </c:pt>
                <c:pt idx="4">
                  <c:v>24.25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69696"/>
        <c:axId val="8587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10.94</c:v>
                </c:pt>
                <c:pt idx="1">
                  <c:v>12.28</c:v>
                </c:pt>
                <c:pt idx="2">
                  <c:v>13.33</c:v>
                </c:pt>
                <c:pt idx="3">
                  <c:v>14.54</c:v>
                </c:pt>
                <c:pt idx="4">
                  <c:v>16.16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69696"/>
        <c:axId val="85871616"/>
      </c:lineChart>
      <c:dateAx>
        <c:axId val="8586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71616"/>
        <c:crosses val="autoZero"/>
        <c:auto val="1"/>
        <c:lblOffset val="100"/>
        <c:baseTimeUnit val="years"/>
      </c:dateAx>
      <c:valAx>
        <c:axId val="8587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6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00032"/>
        <c:axId val="8710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0.45</c:v>
                </c:pt>
                <c:pt idx="2">
                  <c:v>0.34</c:v>
                </c:pt>
                <c:pt idx="3" formatCode="#,##0.00;&quot;△&quot;#,##0.00">
                  <c:v>0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06304"/>
      </c:lineChart>
      <c:dateAx>
        <c:axId val="8710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06304"/>
        <c:crosses val="autoZero"/>
        <c:auto val="1"/>
        <c:lblOffset val="100"/>
        <c:baseTimeUnit val="years"/>
      </c:dateAx>
      <c:valAx>
        <c:axId val="87106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0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198.34</c:v>
                </c:pt>
                <c:pt idx="1">
                  <c:v>240.64</c:v>
                </c:pt>
                <c:pt idx="2">
                  <c:v>306.57</c:v>
                </c:pt>
                <c:pt idx="3">
                  <c:v>114.34</c:v>
                </c:pt>
                <c:pt idx="4">
                  <c:v>120.78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5088"/>
        <c:axId val="871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487.15</c:v>
                </c:pt>
                <c:pt idx="1">
                  <c:v>475.07</c:v>
                </c:pt>
                <c:pt idx="2">
                  <c:v>473.46</c:v>
                </c:pt>
                <c:pt idx="3">
                  <c:v>240.81</c:v>
                </c:pt>
                <c:pt idx="4">
                  <c:v>241.71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5088"/>
        <c:axId val="87151360"/>
      </c:lineChart>
      <c:dateAx>
        <c:axId val="8714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51360"/>
        <c:crosses val="autoZero"/>
        <c:auto val="1"/>
        <c:lblOffset val="100"/>
        <c:baseTimeUnit val="years"/>
      </c:dateAx>
      <c:valAx>
        <c:axId val="87151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4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357.28</c:v>
                </c:pt>
                <c:pt idx="1">
                  <c:v>354.91</c:v>
                </c:pt>
                <c:pt idx="2">
                  <c:v>345.2</c:v>
                </c:pt>
                <c:pt idx="3">
                  <c:v>345.85</c:v>
                </c:pt>
                <c:pt idx="4">
                  <c:v>345.16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65184"/>
        <c:axId val="871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304.97000000000003</c:v>
                </c:pt>
                <c:pt idx="1">
                  <c:v>296.5</c:v>
                </c:pt>
                <c:pt idx="2">
                  <c:v>285.77</c:v>
                </c:pt>
                <c:pt idx="3">
                  <c:v>283.10000000000002</c:v>
                </c:pt>
                <c:pt idx="4">
                  <c:v>274.14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65184"/>
        <c:axId val="87183744"/>
      </c:lineChart>
      <c:dateAx>
        <c:axId val="8716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83744"/>
        <c:crosses val="autoZero"/>
        <c:auto val="1"/>
        <c:lblOffset val="100"/>
        <c:baseTimeUnit val="years"/>
      </c:dateAx>
      <c:valAx>
        <c:axId val="87183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6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100.53</c:v>
                </c:pt>
                <c:pt idx="1">
                  <c:v>98.52</c:v>
                </c:pt>
                <c:pt idx="2">
                  <c:v>103.17</c:v>
                </c:pt>
                <c:pt idx="3">
                  <c:v>99.36</c:v>
                </c:pt>
                <c:pt idx="4">
                  <c:v>100.23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20608"/>
        <c:axId val="8722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100.35</c:v>
                </c:pt>
                <c:pt idx="1">
                  <c:v>100.42</c:v>
                </c:pt>
                <c:pt idx="2">
                  <c:v>100.77</c:v>
                </c:pt>
                <c:pt idx="3">
                  <c:v>107.74</c:v>
                </c:pt>
                <c:pt idx="4">
                  <c:v>108.81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20608"/>
        <c:axId val="87222528"/>
      </c:lineChart>
      <c:dateAx>
        <c:axId val="8722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222528"/>
        <c:crosses val="autoZero"/>
        <c:auto val="1"/>
        <c:lblOffset val="100"/>
        <c:baseTimeUnit val="years"/>
      </c:dateAx>
      <c:valAx>
        <c:axId val="8722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22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164.73</c:v>
                </c:pt>
                <c:pt idx="1">
                  <c:v>167.32</c:v>
                </c:pt>
                <c:pt idx="2">
                  <c:v>159.79</c:v>
                </c:pt>
                <c:pt idx="3">
                  <c:v>165.2</c:v>
                </c:pt>
                <c:pt idx="4">
                  <c:v>162.47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47872"/>
        <c:axId val="8725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166.95</c:v>
                </c:pt>
                <c:pt idx="1">
                  <c:v>166.61</c:v>
                </c:pt>
                <c:pt idx="2">
                  <c:v>165.74</c:v>
                </c:pt>
                <c:pt idx="3">
                  <c:v>154.33000000000001</c:v>
                </c:pt>
                <c:pt idx="4">
                  <c:v>152.94999999999999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47872"/>
        <c:axId val="87254144"/>
      </c:lineChart>
      <c:dateAx>
        <c:axId val="8724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254144"/>
        <c:crosses val="autoZero"/>
        <c:auto val="1"/>
        <c:lblOffset val="100"/>
        <c:baseTimeUnit val="years"/>
      </c:dateAx>
      <c:valAx>
        <c:axId val="8725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24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大阪府　豊中市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A1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403030</v>
      </c>
      <c r="AJ8" s="56"/>
      <c r="AK8" s="56"/>
      <c r="AL8" s="56"/>
      <c r="AM8" s="56"/>
      <c r="AN8" s="56"/>
      <c r="AO8" s="56"/>
      <c r="AP8" s="57"/>
      <c r="AQ8" s="47">
        <f>データ!R6</f>
        <v>36.39</v>
      </c>
      <c r="AR8" s="47"/>
      <c r="AS8" s="47"/>
      <c r="AT8" s="47"/>
      <c r="AU8" s="47"/>
      <c r="AV8" s="47"/>
      <c r="AW8" s="47"/>
      <c r="AX8" s="47"/>
      <c r="AY8" s="47">
        <f>データ!S6</f>
        <v>11075.3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39.369999999999997</v>
      </c>
      <c r="K10" s="47"/>
      <c r="L10" s="47"/>
      <c r="M10" s="47"/>
      <c r="N10" s="47"/>
      <c r="O10" s="47"/>
      <c r="P10" s="47"/>
      <c r="Q10" s="47"/>
      <c r="R10" s="47">
        <f>データ!O6</f>
        <v>100</v>
      </c>
      <c r="S10" s="47"/>
      <c r="T10" s="47"/>
      <c r="U10" s="47"/>
      <c r="V10" s="47"/>
      <c r="W10" s="47"/>
      <c r="X10" s="47"/>
      <c r="Y10" s="47"/>
      <c r="Z10" s="78">
        <f>データ!P6</f>
        <v>2451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402442</v>
      </c>
      <c r="AJ10" s="78"/>
      <c r="AK10" s="78"/>
      <c r="AL10" s="78"/>
      <c r="AM10" s="78"/>
      <c r="AN10" s="78"/>
      <c r="AO10" s="78"/>
      <c r="AP10" s="78"/>
      <c r="AQ10" s="47">
        <f>データ!U6</f>
        <v>36.6</v>
      </c>
      <c r="AR10" s="47"/>
      <c r="AS10" s="47"/>
      <c r="AT10" s="47"/>
      <c r="AU10" s="47"/>
      <c r="AV10" s="47"/>
      <c r="AW10" s="47"/>
      <c r="AX10" s="47"/>
      <c r="AY10" s="47">
        <f>データ!V6</f>
        <v>10995.68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272035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大阪府　豊中市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A1</v>
      </c>
      <c r="M6" s="32" t="str">
        <f t="shared" si="3"/>
        <v>-</v>
      </c>
      <c r="N6" s="32">
        <f t="shared" si="3"/>
        <v>39.369999999999997</v>
      </c>
      <c r="O6" s="32">
        <f t="shared" si="3"/>
        <v>100</v>
      </c>
      <c r="P6" s="32">
        <f t="shared" si="3"/>
        <v>2451</v>
      </c>
      <c r="Q6" s="32">
        <f t="shared" si="3"/>
        <v>403030</v>
      </c>
      <c r="R6" s="32">
        <f t="shared" si="3"/>
        <v>36.39</v>
      </c>
      <c r="S6" s="32">
        <f t="shared" si="3"/>
        <v>11075.3</v>
      </c>
      <c r="T6" s="32">
        <f t="shared" si="3"/>
        <v>402442</v>
      </c>
      <c r="U6" s="32">
        <f t="shared" si="3"/>
        <v>36.6</v>
      </c>
      <c r="V6" s="32">
        <f t="shared" si="3"/>
        <v>10995.68</v>
      </c>
      <c r="W6" s="33">
        <f>IF(W7="",NA(),W7)</f>
        <v>110.43</v>
      </c>
      <c r="X6" s="33">
        <f t="shared" ref="X6:AF6" si="4">IF(X7="",NA(),X7)</f>
        <v>107.57</v>
      </c>
      <c r="Y6" s="33">
        <f t="shared" si="4"/>
        <v>113.1</v>
      </c>
      <c r="Z6" s="33">
        <f t="shared" si="4"/>
        <v>110.27</v>
      </c>
      <c r="AA6" s="33">
        <f t="shared" si="4"/>
        <v>110.11</v>
      </c>
      <c r="AB6" s="33">
        <f t="shared" si="4"/>
        <v>107.75</v>
      </c>
      <c r="AC6" s="33">
        <f t="shared" si="4"/>
        <v>107.94</v>
      </c>
      <c r="AD6" s="33">
        <f t="shared" si="4"/>
        <v>108.98</v>
      </c>
      <c r="AE6" s="33">
        <f t="shared" si="4"/>
        <v>114.44</v>
      </c>
      <c r="AF6" s="33">
        <f t="shared" si="4"/>
        <v>115.21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0.57999999999999996</v>
      </c>
      <c r="AN6" s="33">
        <f t="shared" si="5"/>
        <v>0.45</v>
      </c>
      <c r="AO6" s="33">
        <f t="shared" si="5"/>
        <v>0.34</v>
      </c>
      <c r="AP6" s="32">
        <f t="shared" si="5"/>
        <v>0</v>
      </c>
      <c r="AQ6" s="33">
        <f t="shared" si="5"/>
        <v>0.71</v>
      </c>
      <c r="AR6" s="32" t="str">
        <f>IF(AR7="","",IF(AR7="-","【-】","【"&amp;SUBSTITUTE(TEXT(AR7,"#,##0.00"),"-","△")&amp;"】"))</f>
        <v>【0.87】</v>
      </c>
      <c r="AS6" s="33">
        <f>IF(AS7="",NA(),AS7)</f>
        <v>198.34</v>
      </c>
      <c r="AT6" s="33">
        <f t="shared" ref="AT6:BB6" si="6">IF(AT7="",NA(),AT7)</f>
        <v>240.64</v>
      </c>
      <c r="AU6" s="33">
        <f t="shared" si="6"/>
        <v>306.57</v>
      </c>
      <c r="AV6" s="33">
        <f t="shared" si="6"/>
        <v>114.34</v>
      </c>
      <c r="AW6" s="33">
        <f t="shared" si="6"/>
        <v>120.78</v>
      </c>
      <c r="AX6" s="33">
        <f t="shared" si="6"/>
        <v>487.15</v>
      </c>
      <c r="AY6" s="33">
        <f t="shared" si="6"/>
        <v>475.07</v>
      </c>
      <c r="AZ6" s="33">
        <f t="shared" si="6"/>
        <v>473.46</v>
      </c>
      <c r="BA6" s="33">
        <f t="shared" si="6"/>
        <v>240.81</v>
      </c>
      <c r="BB6" s="33">
        <f t="shared" si="6"/>
        <v>241.71</v>
      </c>
      <c r="BC6" s="32" t="str">
        <f>IF(BC7="","",IF(BC7="-","【-】","【"&amp;SUBSTITUTE(TEXT(BC7,"#,##0.00"),"-","△")&amp;"】"))</f>
        <v>【262.74】</v>
      </c>
      <c r="BD6" s="33">
        <f>IF(BD7="",NA(),BD7)</f>
        <v>357.28</v>
      </c>
      <c r="BE6" s="33">
        <f t="shared" ref="BE6:BM6" si="7">IF(BE7="",NA(),BE7)</f>
        <v>354.91</v>
      </c>
      <c r="BF6" s="33">
        <f t="shared" si="7"/>
        <v>345.2</v>
      </c>
      <c r="BG6" s="33">
        <f t="shared" si="7"/>
        <v>345.85</v>
      </c>
      <c r="BH6" s="33">
        <f t="shared" si="7"/>
        <v>345.16</v>
      </c>
      <c r="BI6" s="33">
        <f t="shared" si="7"/>
        <v>304.97000000000003</v>
      </c>
      <c r="BJ6" s="33">
        <f t="shared" si="7"/>
        <v>296.5</v>
      </c>
      <c r="BK6" s="33">
        <f t="shared" si="7"/>
        <v>285.77</v>
      </c>
      <c r="BL6" s="33">
        <f t="shared" si="7"/>
        <v>283.10000000000002</v>
      </c>
      <c r="BM6" s="33">
        <f t="shared" si="7"/>
        <v>274.14</v>
      </c>
      <c r="BN6" s="32" t="str">
        <f>IF(BN7="","",IF(BN7="-","【-】","【"&amp;SUBSTITUTE(TEXT(BN7,"#,##0.00"),"-","△")&amp;"】"))</f>
        <v>【276.38】</v>
      </c>
      <c r="BO6" s="33">
        <f>IF(BO7="",NA(),BO7)</f>
        <v>100.53</v>
      </c>
      <c r="BP6" s="33">
        <f t="shared" ref="BP6:BX6" si="8">IF(BP7="",NA(),BP7)</f>
        <v>98.52</v>
      </c>
      <c r="BQ6" s="33">
        <f t="shared" si="8"/>
        <v>103.17</v>
      </c>
      <c r="BR6" s="33">
        <f t="shared" si="8"/>
        <v>99.36</v>
      </c>
      <c r="BS6" s="33">
        <f t="shared" si="8"/>
        <v>100.23</v>
      </c>
      <c r="BT6" s="33">
        <f t="shared" si="8"/>
        <v>100.35</v>
      </c>
      <c r="BU6" s="33">
        <f t="shared" si="8"/>
        <v>100.42</v>
      </c>
      <c r="BV6" s="33">
        <f t="shared" si="8"/>
        <v>100.77</v>
      </c>
      <c r="BW6" s="33">
        <f t="shared" si="8"/>
        <v>107.74</v>
      </c>
      <c r="BX6" s="33">
        <f t="shared" si="8"/>
        <v>108.81</v>
      </c>
      <c r="BY6" s="32" t="str">
        <f>IF(BY7="","",IF(BY7="-","【-】","【"&amp;SUBSTITUTE(TEXT(BY7,"#,##0.00"),"-","△")&amp;"】"))</f>
        <v>【104.99】</v>
      </c>
      <c r="BZ6" s="33">
        <f>IF(BZ7="",NA(),BZ7)</f>
        <v>164.73</v>
      </c>
      <c r="CA6" s="33">
        <f t="shared" ref="CA6:CI6" si="9">IF(CA7="",NA(),CA7)</f>
        <v>167.32</v>
      </c>
      <c r="CB6" s="33">
        <f t="shared" si="9"/>
        <v>159.79</v>
      </c>
      <c r="CC6" s="33">
        <f t="shared" si="9"/>
        <v>165.2</v>
      </c>
      <c r="CD6" s="33">
        <f t="shared" si="9"/>
        <v>162.47</v>
      </c>
      <c r="CE6" s="33">
        <f t="shared" si="9"/>
        <v>166.95</v>
      </c>
      <c r="CF6" s="33">
        <f t="shared" si="9"/>
        <v>166.61</v>
      </c>
      <c r="CG6" s="33">
        <f t="shared" si="9"/>
        <v>165.74</v>
      </c>
      <c r="CH6" s="33">
        <f t="shared" si="9"/>
        <v>154.33000000000001</v>
      </c>
      <c r="CI6" s="33">
        <f t="shared" si="9"/>
        <v>152.94999999999999</v>
      </c>
      <c r="CJ6" s="32" t="str">
        <f>IF(CJ7="","",IF(CJ7="-","【-】","【"&amp;SUBSTITUTE(TEXT(CJ7,"#,##0.00"),"-","△")&amp;"】"))</f>
        <v>【163.72】</v>
      </c>
      <c r="CK6" s="33">
        <f>IF(CK7="",NA(),CK7)</f>
        <v>56.92</v>
      </c>
      <c r="CL6" s="33">
        <f t="shared" ref="CL6:CT6" si="10">IF(CL7="",NA(),CL7)</f>
        <v>56.62</v>
      </c>
      <c r="CM6" s="33">
        <f t="shared" si="10"/>
        <v>56.69</v>
      </c>
      <c r="CN6" s="33">
        <f t="shared" si="10"/>
        <v>56.1</v>
      </c>
      <c r="CO6" s="33">
        <f t="shared" si="10"/>
        <v>55.49</v>
      </c>
      <c r="CP6" s="33">
        <f t="shared" si="10"/>
        <v>64.66</v>
      </c>
      <c r="CQ6" s="33">
        <f t="shared" si="10"/>
        <v>64.09</v>
      </c>
      <c r="CR6" s="33">
        <f t="shared" si="10"/>
        <v>63.91</v>
      </c>
      <c r="CS6" s="33">
        <f t="shared" si="10"/>
        <v>63.25</v>
      </c>
      <c r="CT6" s="33">
        <f t="shared" si="10"/>
        <v>63.03</v>
      </c>
      <c r="CU6" s="32" t="str">
        <f>IF(CU7="","",IF(CU7="-","【-】","【"&amp;SUBSTITUTE(TEXT(CU7,"#,##0.00"),"-","△")&amp;"】"))</f>
        <v>【59.76】</v>
      </c>
      <c r="CV6" s="33">
        <f>IF(CV7="",NA(),CV7)</f>
        <v>95.64</v>
      </c>
      <c r="CW6" s="33">
        <f t="shared" ref="CW6:DE6" si="11">IF(CW7="",NA(),CW7)</f>
        <v>96.12</v>
      </c>
      <c r="CX6" s="33">
        <f t="shared" si="11"/>
        <v>95.84</v>
      </c>
      <c r="CY6" s="33">
        <f t="shared" si="11"/>
        <v>96.16</v>
      </c>
      <c r="CZ6" s="33">
        <f t="shared" si="11"/>
        <v>96.21</v>
      </c>
      <c r="DA6" s="33">
        <f t="shared" si="11"/>
        <v>90.63</v>
      </c>
      <c r="DB6" s="33">
        <f t="shared" si="11"/>
        <v>91.19</v>
      </c>
      <c r="DC6" s="33">
        <f t="shared" si="11"/>
        <v>91.45</v>
      </c>
      <c r="DD6" s="33">
        <f t="shared" si="11"/>
        <v>91.07</v>
      </c>
      <c r="DE6" s="33">
        <f t="shared" si="11"/>
        <v>91.21</v>
      </c>
      <c r="DF6" s="32" t="str">
        <f>IF(DF7="","",IF(DF7="-","【-】","【"&amp;SUBSTITUTE(TEXT(DF7,"#,##0.00"),"-","△")&amp;"】"))</f>
        <v>【89.95】</v>
      </c>
      <c r="DG6" s="33">
        <f>IF(DG7="",NA(),DG7)</f>
        <v>38.25</v>
      </c>
      <c r="DH6" s="33">
        <f t="shared" ref="DH6:DP6" si="12">IF(DH7="",NA(),DH7)</f>
        <v>37.53</v>
      </c>
      <c r="DI6" s="33">
        <f t="shared" si="12"/>
        <v>38.74</v>
      </c>
      <c r="DJ6" s="33">
        <f t="shared" si="12"/>
        <v>47.29</v>
      </c>
      <c r="DK6" s="33">
        <f t="shared" si="12"/>
        <v>48.45</v>
      </c>
      <c r="DL6" s="33">
        <f t="shared" si="12"/>
        <v>43.4</v>
      </c>
      <c r="DM6" s="33">
        <f t="shared" si="12"/>
        <v>44.41</v>
      </c>
      <c r="DN6" s="33">
        <f t="shared" si="12"/>
        <v>45.38</v>
      </c>
      <c r="DO6" s="33">
        <f t="shared" si="12"/>
        <v>47.7</v>
      </c>
      <c r="DP6" s="33">
        <f t="shared" si="12"/>
        <v>48.41</v>
      </c>
      <c r="DQ6" s="32" t="str">
        <f>IF(DQ7="","",IF(DQ7="-","【-】","【"&amp;SUBSTITUTE(TEXT(DQ7,"#,##0.00"),"-","△")&amp;"】"))</f>
        <v>【47.18】</v>
      </c>
      <c r="DR6" s="33">
        <f>IF(DR7="",NA(),DR7)</f>
        <v>19.97</v>
      </c>
      <c r="DS6" s="33">
        <f t="shared" ref="DS6:EA6" si="13">IF(DS7="",NA(),DS7)</f>
        <v>21.12</v>
      </c>
      <c r="DT6" s="33">
        <f t="shared" si="13"/>
        <v>21.8</v>
      </c>
      <c r="DU6" s="33">
        <f t="shared" si="13"/>
        <v>22.31</v>
      </c>
      <c r="DV6" s="33">
        <f t="shared" si="13"/>
        <v>24.25</v>
      </c>
      <c r="DW6" s="33">
        <f t="shared" si="13"/>
        <v>10.94</v>
      </c>
      <c r="DX6" s="33">
        <f t="shared" si="13"/>
        <v>12.28</v>
      </c>
      <c r="DY6" s="33">
        <f t="shared" si="13"/>
        <v>13.33</v>
      </c>
      <c r="DZ6" s="33">
        <f t="shared" si="13"/>
        <v>14.54</v>
      </c>
      <c r="EA6" s="33">
        <f t="shared" si="13"/>
        <v>16.16</v>
      </c>
      <c r="EB6" s="32" t="str">
        <f>IF(EB7="","",IF(EB7="-","【-】","【"&amp;SUBSTITUTE(TEXT(EB7,"#,##0.00"),"-","△")&amp;"】"))</f>
        <v>【13.18】</v>
      </c>
      <c r="EC6" s="33">
        <f>IF(EC7="",NA(),EC7)</f>
        <v>0.9</v>
      </c>
      <c r="ED6" s="33">
        <f t="shared" ref="ED6:EL6" si="14">IF(ED7="",NA(),ED7)</f>
        <v>0.8</v>
      </c>
      <c r="EE6" s="33">
        <f t="shared" si="14"/>
        <v>0.87</v>
      </c>
      <c r="EF6" s="33">
        <f t="shared" si="14"/>
        <v>1.21</v>
      </c>
      <c r="EG6" s="33">
        <f t="shared" si="14"/>
        <v>1.1200000000000001</v>
      </c>
      <c r="EH6" s="33">
        <f t="shared" si="14"/>
        <v>0.8</v>
      </c>
      <c r="EI6" s="33">
        <f t="shared" si="14"/>
        <v>0.74</v>
      </c>
      <c r="EJ6" s="33">
        <f t="shared" si="14"/>
        <v>0.76</v>
      </c>
      <c r="EK6" s="33">
        <f t="shared" si="14"/>
        <v>0.69</v>
      </c>
      <c r="EL6" s="33">
        <f t="shared" si="14"/>
        <v>0.74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272035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39.369999999999997</v>
      </c>
      <c r="O7" s="36">
        <v>100</v>
      </c>
      <c r="P7" s="36">
        <v>2451</v>
      </c>
      <c r="Q7" s="36">
        <v>403030</v>
      </c>
      <c r="R7" s="36">
        <v>36.39</v>
      </c>
      <c r="S7" s="36">
        <v>11075.3</v>
      </c>
      <c r="T7" s="36">
        <v>402442</v>
      </c>
      <c r="U7" s="36">
        <v>36.6</v>
      </c>
      <c r="V7" s="36">
        <v>10995.68</v>
      </c>
      <c r="W7" s="36">
        <v>110.43</v>
      </c>
      <c r="X7" s="36">
        <v>107.57</v>
      </c>
      <c r="Y7" s="36">
        <v>113.1</v>
      </c>
      <c r="Z7" s="36">
        <v>110.27</v>
      </c>
      <c r="AA7" s="36">
        <v>110.11</v>
      </c>
      <c r="AB7" s="36">
        <v>107.75</v>
      </c>
      <c r="AC7" s="36">
        <v>107.94</v>
      </c>
      <c r="AD7" s="36">
        <v>108.98</v>
      </c>
      <c r="AE7" s="36">
        <v>114.44</v>
      </c>
      <c r="AF7" s="36">
        <v>115.21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0.57999999999999996</v>
      </c>
      <c r="AN7" s="36">
        <v>0.45</v>
      </c>
      <c r="AO7" s="36">
        <v>0.34</v>
      </c>
      <c r="AP7" s="36">
        <v>0</v>
      </c>
      <c r="AQ7" s="36">
        <v>0.71</v>
      </c>
      <c r="AR7" s="36">
        <v>0.87</v>
      </c>
      <c r="AS7" s="36">
        <v>198.34</v>
      </c>
      <c r="AT7" s="36">
        <v>240.64</v>
      </c>
      <c r="AU7" s="36">
        <v>306.57</v>
      </c>
      <c r="AV7" s="36">
        <v>114.34</v>
      </c>
      <c r="AW7" s="36">
        <v>120.78</v>
      </c>
      <c r="AX7" s="36">
        <v>487.15</v>
      </c>
      <c r="AY7" s="36">
        <v>475.07</v>
      </c>
      <c r="AZ7" s="36">
        <v>473.46</v>
      </c>
      <c r="BA7" s="36">
        <v>240.81</v>
      </c>
      <c r="BB7" s="36">
        <v>241.71</v>
      </c>
      <c r="BC7" s="36">
        <v>262.74</v>
      </c>
      <c r="BD7" s="36">
        <v>357.28</v>
      </c>
      <c r="BE7" s="36">
        <v>354.91</v>
      </c>
      <c r="BF7" s="36">
        <v>345.2</v>
      </c>
      <c r="BG7" s="36">
        <v>345.85</v>
      </c>
      <c r="BH7" s="36">
        <v>345.16</v>
      </c>
      <c r="BI7" s="36">
        <v>304.97000000000003</v>
      </c>
      <c r="BJ7" s="36">
        <v>296.5</v>
      </c>
      <c r="BK7" s="36">
        <v>285.77</v>
      </c>
      <c r="BL7" s="36">
        <v>283.10000000000002</v>
      </c>
      <c r="BM7" s="36">
        <v>274.14</v>
      </c>
      <c r="BN7" s="36">
        <v>276.38</v>
      </c>
      <c r="BO7" s="36">
        <v>100.53</v>
      </c>
      <c r="BP7" s="36">
        <v>98.52</v>
      </c>
      <c r="BQ7" s="36">
        <v>103.17</v>
      </c>
      <c r="BR7" s="36">
        <v>99.36</v>
      </c>
      <c r="BS7" s="36">
        <v>100.23</v>
      </c>
      <c r="BT7" s="36">
        <v>100.35</v>
      </c>
      <c r="BU7" s="36">
        <v>100.42</v>
      </c>
      <c r="BV7" s="36">
        <v>100.77</v>
      </c>
      <c r="BW7" s="36">
        <v>107.74</v>
      </c>
      <c r="BX7" s="36">
        <v>108.81</v>
      </c>
      <c r="BY7" s="36">
        <v>104.99</v>
      </c>
      <c r="BZ7" s="36">
        <v>164.73</v>
      </c>
      <c r="CA7" s="36">
        <v>167.32</v>
      </c>
      <c r="CB7" s="36">
        <v>159.79</v>
      </c>
      <c r="CC7" s="36">
        <v>165.2</v>
      </c>
      <c r="CD7" s="36">
        <v>162.47</v>
      </c>
      <c r="CE7" s="36">
        <v>166.95</v>
      </c>
      <c r="CF7" s="36">
        <v>166.61</v>
      </c>
      <c r="CG7" s="36">
        <v>165.74</v>
      </c>
      <c r="CH7" s="36">
        <v>154.33000000000001</v>
      </c>
      <c r="CI7" s="36">
        <v>152.94999999999999</v>
      </c>
      <c r="CJ7" s="36">
        <v>163.72</v>
      </c>
      <c r="CK7" s="36">
        <v>56.92</v>
      </c>
      <c r="CL7" s="36">
        <v>56.62</v>
      </c>
      <c r="CM7" s="36">
        <v>56.69</v>
      </c>
      <c r="CN7" s="36">
        <v>56.1</v>
      </c>
      <c r="CO7" s="36">
        <v>55.49</v>
      </c>
      <c r="CP7" s="36">
        <v>64.66</v>
      </c>
      <c r="CQ7" s="36">
        <v>64.09</v>
      </c>
      <c r="CR7" s="36">
        <v>63.91</v>
      </c>
      <c r="CS7" s="36">
        <v>63.25</v>
      </c>
      <c r="CT7" s="36">
        <v>63.03</v>
      </c>
      <c r="CU7" s="36">
        <v>59.76</v>
      </c>
      <c r="CV7" s="36">
        <v>95.64</v>
      </c>
      <c r="CW7" s="36">
        <v>96.12</v>
      </c>
      <c r="CX7" s="36">
        <v>95.84</v>
      </c>
      <c r="CY7" s="36">
        <v>96.16</v>
      </c>
      <c r="CZ7" s="36">
        <v>96.21</v>
      </c>
      <c r="DA7" s="36">
        <v>90.63</v>
      </c>
      <c r="DB7" s="36">
        <v>91.19</v>
      </c>
      <c r="DC7" s="36">
        <v>91.45</v>
      </c>
      <c r="DD7" s="36">
        <v>91.07</v>
      </c>
      <c r="DE7" s="36">
        <v>91.21</v>
      </c>
      <c r="DF7" s="36">
        <v>89.95</v>
      </c>
      <c r="DG7" s="36">
        <v>38.25</v>
      </c>
      <c r="DH7" s="36">
        <v>37.53</v>
      </c>
      <c r="DI7" s="36">
        <v>38.74</v>
      </c>
      <c r="DJ7" s="36">
        <v>47.29</v>
      </c>
      <c r="DK7" s="36">
        <v>48.45</v>
      </c>
      <c r="DL7" s="36">
        <v>43.4</v>
      </c>
      <c r="DM7" s="36">
        <v>44.41</v>
      </c>
      <c r="DN7" s="36">
        <v>45.38</v>
      </c>
      <c r="DO7" s="36">
        <v>47.7</v>
      </c>
      <c r="DP7" s="36">
        <v>48.41</v>
      </c>
      <c r="DQ7" s="36">
        <v>47.18</v>
      </c>
      <c r="DR7" s="36">
        <v>19.97</v>
      </c>
      <c r="DS7" s="36">
        <v>21.12</v>
      </c>
      <c r="DT7" s="36">
        <v>21.8</v>
      </c>
      <c r="DU7" s="36">
        <v>22.31</v>
      </c>
      <c r="DV7" s="36">
        <v>24.25</v>
      </c>
      <c r="DW7" s="36">
        <v>10.94</v>
      </c>
      <c r="DX7" s="36">
        <v>12.28</v>
      </c>
      <c r="DY7" s="36">
        <v>13.33</v>
      </c>
      <c r="DZ7" s="36">
        <v>14.54</v>
      </c>
      <c r="EA7" s="36">
        <v>16.16</v>
      </c>
      <c r="EB7" s="36">
        <v>13.18</v>
      </c>
      <c r="EC7" s="36">
        <v>0.9</v>
      </c>
      <c r="ED7" s="36">
        <v>0.8</v>
      </c>
      <c r="EE7" s="36">
        <v>0.87</v>
      </c>
      <c r="EF7" s="36">
        <v>1.21</v>
      </c>
      <c r="EG7" s="36">
        <v>1.1200000000000001</v>
      </c>
      <c r="EH7" s="36">
        <v>0.8</v>
      </c>
      <c r="EI7" s="36">
        <v>0.74</v>
      </c>
      <c r="EJ7" s="36">
        <v>0.76</v>
      </c>
      <c r="EK7" s="36">
        <v>0.69</v>
      </c>
      <c r="EL7" s="36">
        <v>0.74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2017-02-22T07:09:12Z</cp:lastPrinted>
  <dcterms:created xsi:type="dcterms:W3CDTF">2017-02-01T08:44:29Z</dcterms:created>
  <dcterms:modified xsi:type="dcterms:W3CDTF">2017-02-23T05:26:11Z</dcterms:modified>
  <cp:category/>
</cp:coreProperties>
</file>