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U38" i="9"/>
  <c r="C38" i="9"/>
  <c r="BE37" i="9"/>
  <c r="AM37" i="9"/>
  <c r="C37" i="9"/>
  <c r="BE36" i="9"/>
  <c r="AM36" i="9"/>
  <c r="CO35" i="9"/>
  <c r="CO36" i="9" s="1"/>
  <c r="CO37" i="9" s="1"/>
  <c r="CO38" i="9" s="1"/>
  <c r="CO39" i="9" s="1"/>
  <c r="BE35" i="9"/>
  <c r="CO34" i="9"/>
  <c r="BW34" i="9"/>
  <c r="BW35" i="9" s="1"/>
  <c r="BW36" i="9" s="1"/>
  <c r="BW37" i="9" s="1"/>
  <c r="BW38" i="9" s="1"/>
  <c r="BW39" i="9" s="1"/>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l="1"/>
</calcChain>
</file>

<file path=xl/sharedStrings.xml><?xml version="1.0" encoding="utf-8"?>
<sst xmlns="http://schemas.openxmlformats.org/spreadsheetml/2006/main" count="1032" uniqueCount="553">
  <si>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</si>
  <si>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</si>
  <si>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</si>
  <si>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</si>
  <si>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</si>
  <si>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</si>
  <si>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</si>
  <si>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</si>
  <si>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</si>
  <si>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</si>
  <si>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</si>
  <si>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</si>
  <si>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</si>
  <si>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</si>
  <si>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</si>
  <si>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</si>
  <si>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</si>
  <si>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</si>
  <si>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</si>
  <si>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</si>
  <si>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</si>
  <si>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</si>
  <si>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</si>
  <si>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</si>
  <si>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</si>
  <si>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</si>
  <si>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</si>
  <si>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</si>
  <si>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</si>
  <si>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</si>
  <si>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</si>
  <si>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</si>
  <si>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</si>
  <si>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</si>
  <si>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</si>
  <si>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</si>
  <si>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</si>
  <si>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</si>
  <si>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</si>
  <si>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</si>
  <si>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</si>
  <si>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</si>
  <si>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</si>
  <si>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</si>
  <si>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</si>
  <si>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</si>
  <si>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</si>
  <si>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</si>
  <si>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</si>
  <si>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</si>
  <si>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</si>
  <si>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</si>
  <si>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</si>
  <si>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</si>
  <si>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</si>
  <si>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</si>
  <si>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</si>
  <si>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</si>
  <si>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</si>
  <si>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</si>
  <si>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</si>
  <si>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</si>
  <si>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</si>
  <si>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</si>
  <si>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</si>
  <si>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</si>
  <si>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</si>
  <si>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</si>
  <si>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</si>
  <si>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</si>
  <si>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</si>
  <si>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</si>
  <si>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</si>
  <si>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</si>
  <si>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</si>
  <si>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</si>
  <si>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</si>
  <si>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</si>
  <si>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</si>
  <si>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</si>
  <si>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</si>
  <si>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</si>
  <si>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</si>
  <si>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</si>
  <si>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</si>
  <si>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</si>
  <si>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</si>
  <si>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</si>
  <si>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</si>
  <si>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</si>
  <si>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</si>
  <si>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</si>
  <si>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</si>
  <si>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</si>
  <si>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</si>
  <si>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</si>
  <si>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</si>
  <si>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</si>
  <si>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</si>
  <si>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</si>
  <si>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</si>
  <si>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</si>
  <si>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</si>
  <si>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</si>
  <si>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</si>
  <si>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</si>
  <si>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</si>
  <si>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</si>
  <si>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</si>
  <si>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</si>
  <si>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</si>
  <si>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</si>
  <si>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</si>
  <si>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</si>
  <si>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</si>
  <si>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</si>
  <si>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</si>
  <si>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</si>
  <si>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</si>
  <si>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</si>
  <si>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</si>
  <si>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</si>
  <si>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</si>
  <si>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</si>
  <si>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</si>
  <si>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</si>
  <si>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</si>
  <si>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</si>
  <si>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</si>
  <si>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</si>
  <si>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</si>
  <si>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</si>
  <si>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</si>
  <si>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</si>
  <si>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</si>
  <si>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</si>
  <si>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</si>
  <si>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</si>
  <si>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</si>
  <si>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</si>
  <si>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</si>
  <si>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</si>
  <si>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</si>
  <si>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</si>
  <si>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</si>
  <si>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</si>
  <si>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</si>
  <si>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</si>
  <si>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</si>
  <si>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</si>
  <si>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</si>
  <si>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</si>
  <si>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</si>
  <si>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</si>
  <si>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</si>
  <si>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</si>
  <si>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</si>
  <si>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</si>
  <si>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</si>
  <si>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</si>
  <si>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</si>
  <si>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</si>
  <si>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</si>
  <si>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</si>
  <si>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</si>
  <si>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</si>
  <si>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</si>
  <si>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</si>
  <si>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</si>
  <si>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</si>
  <si>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</si>
  <si>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</si>
  <si>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</si>
  <si>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</si>
  <si>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</si>
  <si>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</si>
  <si>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</si>
  <si>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</si>
  <si>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</si>
  <si>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</si>
  <si>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</si>
  <si>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</si>
  <si>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</si>
  <si>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</si>
  <si>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</si>
  <si>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</si>
  <si>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</si>
  <si>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</si>
  <si>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</si>
  <si>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</si>
  <si>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</si>
  <si>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</si>
  <si>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</si>
  <si>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</si>
  <si>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大阪府高槻市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</si>
  <si>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</si>
  <si>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</si>
  <si>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</si>
  <si>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</si>
  <si>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</si>
  <si>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</si>
  <si>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</si>
  <si>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</si>
  <si>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</si>
  <si>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</si>
  <si>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</si>
  <si>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</si>
  <si>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</si>
  <si>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</si>
  <si>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</si>
  <si>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</si>
  <si>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</si>
  <si>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</si>
  <si>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</si>
  <si>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</si>
  <si>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</si>
  <si>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</si>
  <si>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</si>
  <si>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</si>
  <si>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</si>
  <si>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</si>
  <si>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</si>
  <si>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</si>
  <si>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</si>
  <si>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</si>
  <si>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</si>
  <si>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</si>
  <si>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</si>
  <si>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</si>
  <si>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</si>
  <si>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</si>
  <si>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</si>
  <si>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</si>
  <si>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</si>
  <si>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</si>
  <si>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</si>
  <si>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</si>
  <si>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</si>
  <si>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</si>
  <si>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</si>
  <si>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</si>
  <si>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</si>
  <si>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</si>
  <si>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</si>
  <si>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</si>
  <si>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</si>
  <si>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</si>
  <si>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</si>
  <si>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</si>
  <si>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</si>
  <si>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</si>
  <si>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</si>
  <si>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</si>
  <si>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</si>
  <si>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</si>
  <si>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</si>
  <si>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</si>
  <si>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</si>
  <si>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</si>
  <si>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</si>
  <si>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</si>
  <si>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</si>
  <si>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</si>
  <si>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</si>
  <si>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</si>
  <si>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</si>
  <si>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</si>
  <si>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</si>
  <si>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</si>
  <si>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</si>
  <si>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</si>
  <si>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</si>
  <si>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</si>
  <si>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</si>
  <si>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</si>
  <si>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</si>
  <si>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</si>
  <si>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</si>
  <si>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</si>
  <si>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</si>
  <si>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</si>
  <si>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</si>
  <si>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</si>
  <si>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</si>
  <si>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</si>
  <si>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</si>
  <si>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</si>
  <si>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</si>
  <si>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</si>
  <si>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</si>
  <si>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</si>
  <si>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</si>
  <si>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</si>
  <si>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</si>
  <si>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</si>
  <si>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</si>
  <si>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</si>
  <si>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</si>
  <si>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</si>
  <si>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</si>
  <si>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</si>
  <si>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</si>
  <si>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</si>
  <si>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</si>
  <si>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</si>
  <si>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</si>
  <si>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</si>
  <si>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</si>
  <si>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</si>
  <si>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</si>
  <si>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</si>
  <si>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</si>
  <si>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</si>
  <si>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</si>
  <si>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</si>
  <si>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</si>
  <si>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</si>
  <si>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</si>
  <si>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</si>
  <si>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</si>
  <si>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</si>
  <si>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</si>
  <si>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</si>
  <si>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</si>
  <si>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</si>
  <si>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</si>
  <si>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</si>
  <si>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</si>
  <si>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</si>
  <si>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</si>
  <si>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</si>
  <si>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</si>
  <si>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</si>
  <si>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</si>
  <si>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</si>
  <si>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</si>
  <si>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</si>
  <si>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</si>
  <si>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</si>
  <si>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</si>
  <si>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</si>
  <si>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</si>
  <si>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</si>
  <si>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大阪府高槻市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</si>
  <si>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</si>
  <si>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</si>
  <si>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</si>
  <si>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</si>
  <si>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</si>
  <si>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</si>
  <si>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</si>
  <si>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</si>
  <si>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</si>
  <si>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</si>
  <si>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</si>
  <si>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</si>
  <si>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</si>
  <si>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</si>
  <si>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</si>
  <si>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</si>
  <si>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</si>
  <si>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</si>
  <si>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</si>
  <si>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</si>
  <si>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</si>
  <si>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</si>
  <si>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</si>
  <si>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</si>
  <si>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</si>
  <si>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</si>
  <si>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</si>
  <si>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</si>
  <si>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</si>
  <si>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</si>
  <si>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</si>
  <si>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</si>
  <si>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</si>
  <si>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</si>
  <si>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</si>
  <si>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</si>
  <si>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</si>
  <si>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</si>
  <si>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</si>
  <si>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自動車運送事業会計</t>
    <phoneticPr fontId="5"/>
  </si>
  <si>
    <t>法適用企業</t>
    <phoneticPr fontId="5"/>
  </si>
  <si>
    <t>水道事業会計</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</si>
  <si>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</si>
  <si>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</si>
  <si>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</si>
  <si>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</si>
  <si>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</si>
  <si>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</si>
  <si>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</si>
  <si>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</si>
  <si>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</si>
  <si>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</si>
  <si>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</si>
  <si>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</si>
  <si>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</si>
  <si>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</si>
  <si>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</si>
  <si>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</si>
  <si>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</si>
  <si>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</si>
  <si>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</si>
  <si>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</si>
  <si>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</si>
  <si>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</si>
  <si>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</si>
  <si>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</si>
  <si>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</si>
  <si>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</si>
  <si>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</si>
  <si>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</si>
  <si>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</si>
  <si>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</si>
  <si>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</si>
  <si>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</si>
  <si>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</si>
  <si>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</si>
  <si>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</si>
  <si>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</si>
  <si>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</si>
  <si>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</si>
  <si>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</si>
  <si>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</si>
  <si>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</si>
  <si>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</si>
  <si>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</si>
  <si>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</si>
  <si>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</si>
  <si>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</si>
  <si>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</si>
  <si>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</si>
  <si>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</si>
  <si>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</si>
  <si>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</si>
  <si>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</si>
  <si>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</si>
  <si>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</si>
  <si>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</si>
  <si>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</si>
  <si>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</si>
  <si>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</si>
  <si>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</si>
  <si>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</si>
  <si>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</si>
  <si>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</si>
  <si>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</si>
  <si>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</si>
  <si>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</si>
  <si>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</si>
  <si>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</si>
  <si>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</si>
  <si>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</si>
  <si>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</si>
  <si>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</si>
  <si>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</si>
  <si>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</si>
  <si>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</si>
  <si>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</si>
  <si>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</si>
  <si>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</si>
  <si>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</si>
  <si>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</si>
  <si>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</si>
  <si>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</si>
  <si>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</si>
  <si>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</si>
  <si>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</si>
  <si>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</si>
  <si>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</si>
  <si>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</si>
  <si>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</si>
  <si>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</si>
  <si>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</si>
  <si>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</si>
  <si>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</si>
  <si>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</si>
  <si>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</si>
  <si>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</si>
  <si>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</si>
  <si>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</si>
  <si>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</si>
  <si>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</si>
  <si>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</si>
  <si>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</si>
  <si>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</si>
  <si>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</si>
  <si>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</si>
  <si>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</si>
  <si>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</si>
  <si>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</si>
  <si>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</si>
  <si>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</si>
  <si>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</si>
  <si>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</si>
  <si>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</si>
  <si>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</si>
  <si>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</si>
  <si>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</si>
  <si>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</si>
  <si>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</si>
  <si>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</si>
  <si>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</si>
  <si>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</si>
  <si>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</si>
  <si>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</si>
  <si>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</si>
  <si>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</si>
  <si>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</si>
  <si>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</si>
  <si>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</si>
  <si>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</si>
  <si>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</si>
  <si>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</si>
  <si>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</si>
  <si>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</si>
  <si>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</si>
  <si>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</si>
  <si>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</si>
  <si>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自動車運送事業会計</t>
  </si>
  <si>
    <t>介護保険特別会計</t>
  </si>
  <si>
    <t>一般会計</t>
  </si>
  <si>
    <t>後期高齢者医療特別会計</t>
  </si>
  <si>
    <t>国民健康保険特別会計</t>
  </si>
  <si>
    <t>▲ 0.47</t>
  </si>
  <si>
    <t>▲ 0.70</t>
  </si>
  <si>
    <t>▲ 1.64</t>
  </si>
  <si>
    <t>▲ 1.03</t>
  </si>
  <si>
    <t>駐車場特別会計</t>
  </si>
  <si>
    <t>公共下水道特別会計</t>
  </si>
  <si>
    <t>その他会計（赤字）</t>
  </si>
  <si>
    <t>その他会計（黒字）</t>
  </si>
  <si>
    <t>大阪府都市競艇組合（一般会計）</t>
    <rPh sb="0" eb="9">
      <t>オトシキョウテイクミアイ</t>
    </rPh>
    <rPh sb="10" eb="14">
      <t>イ</t>
    </rPh>
    <phoneticPr fontId="2"/>
  </si>
  <si>
    <t>淀川右岸水防事務組合（一般会計）</t>
    <rPh sb="0" eb="2">
      <t>ヨドガワ</t>
    </rPh>
    <rPh sb="2" eb="4">
      <t>ウガン</t>
    </rPh>
    <rPh sb="4" eb="6">
      <t>スイボウ</t>
    </rPh>
    <rPh sb="6" eb="8">
      <t>ジム</t>
    </rPh>
    <rPh sb="8" eb="10">
      <t>クミアイ</t>
    </rPh>
    <rPh sb="11" eb="15">
      <t>イ</t>
    </rPh>
    <phoneticPr fontId="2"/>
  </si>
  <si>
    <t>大阪府後期高齢者医療広域連合（一般会計）</t>
  </si>
  <si>
    <t>大阪府後期高齢者医療広域連合（後期高齢者医療特別会計）</t>
  </si>
  <si>
    <t>大阪広域水道企業団（水道事業会計）</t>
  </si>
  <si>
    <t>大阪広域水道企業団（工業用水道事業会計）</t>
  </si>
  <si>
    <t>高槻市土地開発公社</t>
  </si>
  <si>
    <t>高槻市都市交流協会</t>
  </si>
  <si>
    <t>高槻市文化振興事業団</t>
  </si>
  <si>
    <t>大阪府三島救急医療センター</t>
  </si>
  <si>
    <t>高槻市みどりとスポーツ振興事業団</t>
  </si>
  <si>
    <t>高槻都市開発</t>
  </si>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</sst>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29447</c:v>
                </c:pt>
                <c:pt idx="1">
                  <c:v>30695</c:v>
                </c:pt>
                <c:pt idx="2">
                  <c:v>26350</c:v>
                </c:pt>
                <c:pt idx="3">
                  <c:v>42154</c:v>
                </c:pt>
                <c:pt idx="4">
                  <c:v>40873</c:v>
                </c:pt>
              </c:numCache>
            </c:numRef>
          </c:val>
          <c:smooth val="0"/>
        </c:ser>
        <c:dLbls>
          <c:showLegendKey val="0"/>
          <c:showVal val="0"/>
          <c:showCatName val="0"/>
          <c:showSerName val="0"/>
          <c:showPercent val="0"/>
          <c:showBubbleSize val="0"/>
        </c:dLbls>
        <c:marker val="1"/>
        <c:smooth val="0"/>
        <c:axId val="99115008"/>
        <c:axId val="99116928"/>
      </c:lineChart>
      <c:catAx>
        <c:axId val="99115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16928"/>
        <c:crosses val="autoZero"/>
        <c:auto val="1"/>
        <c:lblAlgn val="ctr"/>
        <c:lblOffset val="100"/>
        <c:tickLblSkip val="1"/>
        <c:tickMarkSkip val="1"/>
        <c:noMultiLvlLbl val="0"/>
      </c:catAx>
      <c:valAx>
        <c:axId val="991169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1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0.47</c:v>
                </c:pt>
                <c:pt idx="1">
                  <c:v>0.76</c:v>
                </c:pt>
                <c:pt idx="2">
                  <c:v>0.38</c:v>
                </c:pt>
                <c:pt idx="3">
                  <c:v>0.86</c:v>
                </c:pt>
                <c:pt idx="4">
                  <c:v>0.63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19.329999999999998</c:v>
                </c:pt>
                <c:pt idx="1">
                  <c:v>20.02</c:v>
                </c:pt>
                <c:pt idx="2">
                  <c:v>20.239999999999998</c:v>
                </c:pt>
                <c:pt idx="3">
                  <c:v>21.99</c:v>
                </c:pt>
                <c:pt idx="4">
                  <c:v>22.35</c:v>
                </c:pt>
              </c:numCache>
            </c:numRef>
          </c:val>
        </c:ser>
        <c:dLbls>
          <c:showLegendKey val="0"/>
          <c:showVal val="0"/>
          <c:showCatName val="0"/>
          <c:showSerName val="0"/>
          <c:showPercent val="0"/>
          <c:showBubbleSize val="0"/>
        </c:dLbls>
        <c:gapWidth val="250"/>
        <c:overlap val="100"/>
        <c:axId val="91318528"/>
        <c:axId val="91332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1.57</c:v>
                </c:pt>
                <c:pt idx="1">
                  <c:v>1.61</c:v>
                </c:pt>
                <c:pt idx="2">
                  <c:v>0.01</c:v>
                </c:pt>
                <c:pt idx="3">
                  <c:v>2.4900000000000002</c:v>
                </c:pt>
                <c:pt idx="4">
                  <c:v>0.22</c:v>
                </c:pt>
              </c:numCache>
            </c:numRef>
          </c:val>
          <c:smooth val="0"/>
        </c:ser>
        <c:dLbls>
          <c:showLegendKey val="0"/>
          <c:showVal val="0"/>
          <c:showCatName val="0"/>
          <c:showSerName val="0"/>
          <c:showPercent val="0"/>
          <c:showBubbleSize val="0"/>
        </c:dLbls>
        <c:marker val="1"/>
        <c:smooth val="0"/>
        <c:axId val="91318528"/>
        <c:axId val="91332992"/>
      </c:lineChart>
      <c:catAx>
        <c:axId val="9131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32992"/>
        <c:crosses val="autoZero"/>
        <c:auto val="1"/>
        <c:lblAlgn val="ctr"/>
        <c:lblOffset val="100"/>
        <c:tickLblSkip val="1"/>
        <c:tickMarkSkip val="1"/>
        <c:noMultiLvlLbl val="0"/>
      </c:catAx>
      <c:valAx>
        <c:axId val="9133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1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0.04</c:v>
                </c:pt>
                <c:pt idx="4">
                  <c:v>#N/A</c:v>
                </c:pt>
                <c:pt idx="5">
                  <c:v>0.02</c:v>
                </c:pt>
                <c:pt idx="6">
                  <c:v>#N/A</c:v>
                </c:pt>
                <c:pt idx="7">
                  <c:v>0.02</c:v>
                </c:pt>
                <c:pt idx="8">
                  <c:v>#N/A</c:v>
                </c:pt>
                <c:pt idx="9">
                  <c:v>0.03</c:v>
                </c:pt>
              </c:numCache>
            </c:numRef>
          </c:val>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0.64</c:v>
                </c:pt>
                <c:pt idx="2">
                  <c:v>#N/A</c:v>
                </c:pt>
                <c:pt idx="3">
                  <c:v>0.63</c:v>
                </c:pt>
                <c:pt idx="4">
                  <c:v>#N/A</c:v>
                </c:pt>
                <c:pt idx="5">
                  <c:v>0.62</c:v>
                </c:pt>
                <c:pt idx="6">
                  <c:v>#N/A</c:v>
                </c:pt>
                <c:pt idx="7">
                  <c:v>0.19</c:v>
                </c:pt>
                <c:pt idx="8">
                  <c:v>#N/A</c:v>
                </c:pt>
                <c:pt idx="9">
                  <c:v>0.18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0.47</c:v>
                </c:pt>
                <c:pt idx="1">
                  <c:v>#N/A</c:v>
                </c:pt>
                <c:pt idx="2">
                  <c:v>0.7</c:v>
                </c:pt>
                <c:pt idx="3">
                  <c:v>#N/A</c:v>
                </c:pt>
                <c:pt idx="4">
                  <c:v>1.64</c:v>
                </c:pt>
                <c:pt idx="5">
                  <c:v>#N/A</c:v>
                </c:pt>
                <c:pt idx="6">
                  <c:v>1.03</c:v>
                </c:pt>
                <c:pt idx="7">
                  <c:v>#N/A</c:v>
                </c:pt>
                <c:pt idx="8">
                  <c:v>#N/A</c:v>
                </c:pt>
                <c:pt idx="9">
                  <c:v>0.24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0.19</c:v>
                </c:pt>
                <c:pt idx="4">
                  <c:v>#N/A</c:v>
                </c:pt>
                <c:pt idx="5">
                  <c:v>0.25</c:v>
                </c:pt>
                <c:pt idx="6">
                  <c:v>#N/A</c:v>
                </c:pt>
                <c:pt idx="7">
                  <c:v>0.23</c:v>
                </c:pt>
                <c:pt idx="8">
                  <c:v>#N/A</c:v>
                </c:pt>
                <c:pt idx="9">
                  <c:v>0.25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0.47</c:v>
                </c:pt>
                <c:pt idx="2">
                  <c:v>#N/A</c:v>
                </c:pt>
                <c:pt idx="3">
                  <c:v>0.76</c:v>
                </c:pt>
                <c:pt idx="4">
                  <c:v>#N/A</c:v>
                </c:pt>
                <c:pt idx="5">
                  <c:v>0.37</c:v>
                </c:pt>
                <c:pt idx="6">
                  <c:v>#N/A</c:v>
                </c:pt>
                <c:pt idx="7">
                  <c:v>0.86</c:v>
                </c:pt>
                <c:pt idx="8">
                  <c:v>#N/A</c:v>
                </c:pt>
                <c:pt idx="9">
                  <c:v>0.63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0.27</c:v>
                </c:pt>
                <c:pt idx="2">
                  <c:v>#N/A</c:v>
                </c:pt>
                <c:pt idx="3">
                  <c:v>0.25</c:v>
                </c:pt>
                <c:pt idx="4">
                  <c:v>#N/A</c:v>
                </c:pt>
                <c:pt idx="5">
                  <c:v>0.37</c:v>
                </c:pt>
                <c:pt idx="6">
                  <c:v>#N/A</c:v>
                </c:pt>
                <c:pt idx="7">
                  <c:v>0.59</c:v>
                </c:pt>
                <c:pt idx="8">
                  <c:v>#N/A</c:v>
                </c:pt>
                <c:pt idx="9">
                  <c:v>0.66</c:v>
                </c:pt>
              </c:numCache>
            </c:numRef>
          </c:val>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3.78</c:v>
                </c:pt>
                <c:pt idx="2">
                  <c:v>#N/A</c:v>
                </c:pt>
                <c:pt idx="3">
                  <c:v>4.01</c:v>
                </c:pt>
                <c:pt idx="4">
                  <c:v>#N/A</c:v>
                </c:pt>
                <c:pt idx="5">
                  <c:v>4.6100000000000003</c:v>
                </c:pt>
                <c:pt idx="6">
                  <c:v>#N/A</c:v>
                </c:pt>
                <c:pt idx="7">
                  <c:v>5.71</c:v>
                </c:pt>
                <c:pt idx="8">
                  <c:v>#N/A</c:v>
                </c:pt>
                <c:pt idx="9">
                  <c:v>5.15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5.84</c:v>
                </c:pt>
                <c:pt idx="2">
                  <c:v>#N/A</c:v>
                </c:pt>
                <c:pt idx="3">
                  <c:v>5.81</c:v>
                </c:pt>
                <c:pt idx="4">
                  <c:v>#N/A</c:v>
                </c:pt>
                <c:pt idx="5">
                  <c:v>5.73</c:v>
                </c:pt>
                <c:pt idx="6">
                  <c:v>#N/A</c:v>
                </c:pt>
                <c:pt idx="7">
                  <c:v>6.77</c:v>
                </c:pt>
                <c:pt idx="8">
                  <c:v>#N/A</c:v>
                </c:pt>
                <c:pt idx="9">
                  <c:v>7.67</c:v>
                </c:pt>
              </c:numCache>
            </c:numRef>
          </c:val>
        </c:ser>
        <c:dLbls>
          <c:showLegendKey val="0"/>
          <c:showVal val="0"/>
          <c:showCatName val="0"/>
          <c:showSerName val="0"/>
          <c:showPercent val="0"/>
          <c:showBubbleSize val="0"/>
        </c:dLbls>
        <c:gapWidth val="150"/>
        <c:overlap val="100"/>
        <c:axId val="101462784"/>
        <c:axId val="101464320"/>
      </c:barChart>
      <c:catAx>
        <c:axId val="10146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64320"/>
        <c:crosses val="autoZero"/>
        <c:auto val="1"/>
        <c:lblAlgn val="ctr"/>
        <c:lblOffset val="100"/>
        <c:tickLblSkip val="1"/>
        <c:tickMarkSkip val="1"/>
        <c:noMultiLvlLbl val="0"/>
      </c:catAx>
      <c:valAx>
        <c:axId val="10146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62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10565</c:v>
                </c:pt>
                <c:pt idx="5">
                  <c:v>10869</c:v>
                </c:pt>
                <c:pt idx="8">
                  <c:v>10644</c:v>
                </c:pt>
                <c:pt idx="11">
                  <c:v>10771</c:v>
                </c:pt>
                <c:pt idx="14">
                  <c:v>11072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431</c:v>
                </c:pt>
                <c:pt idx="3">
                  <c:v>78</c:v>
                </c:pt>
                <c:pt idx="6">
                  <c:v>430</c:v>
                </c:pt>
                <c:pt idx="9">
                  <c:v>349</c:v>
                </c:pt>
                <c:pt idx="12">
                  <c:v>697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3121</c:v>
                </c:pt>
                <c:pt idx="3">
                  <c:v>3053</c:v>
                </c:pt>
                <c:pt idx="6">
                  <c:v>3038</c:v>
                </c:pt>
                <c:pt idx="9">
                  <c:v>3037</c:v>
                </c:pt>
                <c:pt idx="12">
                  <c:v>3033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6652</c:v>
                </c:pt>
                <c:pt idx="3">
                  <c:v>6943</c:v>
                </c:pt>
                <c:pt idx="6">
                  <c:v>7297</c:v>
                </c:pt>
                <c:pt idx="9">
                  <c:v>6987</c:v>
                </c:pt>
                <c:pt idx="12">
                  <c:v>7214</c:v>
                </c:pt>
              </c:numCache>
            </c:numRef>
          </c:val>
        </c:ser>
        <c:dLbls>
          <c:showLegendKey val="0"/>
          <c:showVal val="0"/>
          <c:showCatName val="0"/>
          <c:showSerName val="0"/>
          <c:showPercent val="0"/>
          <c:showBubbleSize val="0"/>
        </c:dLbls>
        <c:gapWidth val="100"/>
        <c:overlap val="100"/>
        <c:axId val="100378112"/>
        <c:axId val="100380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-361</c:v>
                </c:pt>
                <c:pt idx="2">
                  <c:v>#N/A</c:v>
                </c:pt>
                <c:pt idx="3">
                  <c:v>#N/A</c:v>
                </c:pt>
                <c:pt idx="4">
                  <c:v>-795</c:v>
                </c:pt>
                <c:pt idx="5">
                  <c:v>#N/A</c:v>
                </c:pt>
                <c:pt idx="6">
                  <c:v>#N/A</c:v>
                </c:pt>
                <c:pt idx="7">
                  <c:v>121</c:v>
                </c:pt>
                <c:pt idx="8">
                  <c:v>#N/A</c:v>
                </c:pt>
                <c:pt idx="9">
                  <c:v>#N/A</c:v>
                </c:pt>
                <c:pt idx="10">
                  <c:v>-398</c:v>
                </c:pt>
                <c:pt idx="11">
                  <c:v>#N/A</c:v>
                </c:pt>
                <c:pt idx="12">
                  <c:v>#N/A</c:v>
                </c:pt>
                <c:pt idx="13">
                  <c:v>-128</c:v>
                </c:pt>
                <c:pt idx="14">
                  <c:v>#N/A</c:v>
                </c:pt>
              </c:numCache>
            </c:numRef>
          </c:val>
          <c:smooth val="0"/>
        </c:ser>
        <c:dLbls>
          <c:showLegendKey val="0"/>
          <c:showVal val="0"/>
          <c:showCatName val="0"/>
          <c:showSerName val="0"/>
          <c:showPercent val="0"/>
          <c:showBubbleSize val="0"/>
        </c:dLbls>
        <c:marker val="1"/>
        <c:smooth val="0"/>
        <c:axId val="100378112"/>
        <c:axId val="100380032"/>
      </c:lineChart>
      <c:catAx>
        <c:axId val="10037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380032"/>
        <c:crosses val="autoZero"/>
        <c:auto val="1"/>
        <c:lblAlgn val="ctr"/>
        <c:lblOffset val="100"/>
        <c:tickLblSkip val="1"/>
        <c:tickMarkSkip val="1"/>
        <c:noMultiLvlLbl val="0"/>
      </c:catAx>
      <c:valAx>
        <c:axId val="10038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7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83221</c:v>
                </c:pt>
                <c:pt idx="5">
                  <c:v>84907</c:v>
                </c:pt>
                <c:pt idx="8">
                  <c:v>87778</c:v>
                </c:pt>
                <c:pt idx="11">
                  <c:v>89090</c:v>
                </c:pt>
                <c:pt idx="14">
                  <c:v>91010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25592</c:v>
                </c:pt>
                <c:pt idx="5">
                  <c:v>25864</c:v>
                </c:pt>
                <c:pt idx="8">
                  <c:v>26758</c:v>
                </c:pt>
                <c:pt idx="11">
                  <c:v>27548</c:v>
                </c:pt>
                <c:pt idx="14">
                  <c:v>30713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38085</c:v>
                </c:pt>
                <c:pt idx="5">
                  <c:v>39291</c:v>
                </c:pt>
                <c:pt idx="8">
                  <c:v>39172</c:v>
                </c:pt>
                <c:pt idx="11">
                  <c:v>42980</c:v>
                </c:pt>
                <c:pt idx="14">
                  <c:v>41702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15060</c:v>
                </c:pt>
                <c:pt idx="3">
                  <c:v>13461</c:v>
                </c:pt>
                <c:pt idx="6">
                  <c:v>12347</c:v>
                </c:pt>
                <c:pt idx="9">
                  <c:v>10994</c:v>
                </c:pt>
                <c:pt idx="12">
                  <c:v>9981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33388</c:v>
                </c:pt>
                <c:pt idx="3">
                  <c:v>31631</c:v>
                </c:pt>
                <c:pt idx="6">
                  <c:v>29563</c:v>
                </c:pt>
                <c:pt idx="9">
                  <c:v>27928</c:v>
                </c:pt>
                <c:pt idx="12">
                  <c:v>26949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558</c:v>
                </c:pt>
                <c:pt idx="3">
                  <c:v>1477</c:v>
                </c:pt>
                <c:pt idx="6">
                  <c:v>2019</c:v>
                </c:pt>
                <c:pt idx="9">
                  <c:v>1337</c:v>
                </c:pt>
                <c:pt idx="12">
                  <c:v>2882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50524</c:v>
                </c:pt>
                <c:pt idx="3">
                  <c:v>48153</c:v>
                </c:pt>
                <c:pt idx="6">
                  <c:v>47121</c:v>
                </c:pt>
                <c:pt idx="9">
                  <c:v>49313</c:v>
                </c:pt>
                <c:pt idx="12">
                  <c:v>50913</c:v>
                </c:pt>
              </c:numCache>
            </c:numRef>
          </c:val>
        </c:ser>
        <c:dLbls>
          <c:showLegendKey val="0"/>
          <c:showVal val="0"/>
          <c:showCatName val="0"/>
          <c:showSerName val="0"/>
          <c:showPercent val="0"/>
          <c:showBubbleSize val="0"/>
        </c:dLbls>
        <c:gapWidth val="100"/>
        <c:overlap val="100"/>
        <c:axId val="101371904"/>
        <c:axId val="101373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1371904"/>
        <c:axId val="101373824"/>
      </c:lineChart>
      <c:catAx>
        <c:axId val="1013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373824"/>
        <c:crosses val="autoZero"/>
        <c:auto val="1"/>
        <c:lblAlgn val="ctr"/>
        <c:lblOffset val="100"/>
        <c:tickLblSkip val="1"/>
        <c:tickMarkSkip val="1"/>
        <c:noMultiLvlLbl val="0"/>
      </c:catAx>
      <c:valAx>
        <c:axId val="10137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355,515
352,723
105.29
113,713,724
111,972,682
422,895
67,024,453
50,488,273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本市の財政力指数は、類似</a:t>
          </a:r>
          <a:r>
            <a:rPr kumimoji="1" lang="en-US" altLang="ja-JP" sz="1300" baseline="0">
              <a:solidFill>
                <a:schemeClr val="dk1"/>
              </a:solidFill>
              <a:effectLst/>
              <a:latin typeface="+mn-lt"/>
              <a:ea typeface="+mn-ea"/>
              <a:cs typeface="+mn-cs"/>
            </a:rPr>
            <a:t>42</a:t>
          </a:r>
          <a:r>
            <a:rPr kumimoji="1" lang="ja-JP" altLang="ja-JP" sz="1300" baseline="0">
              <a:solidFill>
                <a:schemeClr val="dk1"/>
              </a:solidFill>
              <a:effectLst/>
              <a:latin typeface="+mn-lt"/>
              <a:ea typeface="+mn-ea"/>
              <a:cs typeface="+mn-cs"/>
            </a:rPr>
            <a:t>団体（以下「中核市」）の平均を若干上回る数値で推移しており、平成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年度決算は</a:t>
          </a:r>
          <a:r>
            <a:rPr kumimoji="1" lang="en-US" altLang="ja-JP" sz="1300" baseline="0">
              <a:solidFill>
                <a:schemeClr val="dk1"/>
              </a:solidFill>
              <a:effectLst/>
              <a:latin typeface="+mn-lt"/>
              <a:ea typeface="+mn-ea"/>
              <a:cs typeface="+mn-cs"/>
            </a:rPr>
            <a:t>0.78</a:t>
          </a:r>
          <a:r>
            <a:rPr kumimoji="1" lang="ja-JP" altLang="ja-JP" sz="1300" baseline="0">
              <a:solidFill>
                <a:schemeClr val="dk1"/>
              </a:solidFill>
              <a:effectLst/>
              <a:latin typeface="+mn-lt"/>
              <a:ea typeface="+mn-ea"/>
              <a:cs typeface="+mn-cs"/>
            </a:rPr>
            <a:t>となった。今後、生産年齢人口の減少などにより、財政収入には不安定な要素があるため、本市の魅力を高める施策を展開するなど戦略的な行財政運営を推進し、財政力の向上に努める。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105410</xdr:rowOff>
    </xdr:from>
    <xdr:to>
      <xdr:col>7</xdr:col>
      <xdr:colOff>152400</xdr:colOff>
      <xdr:row>39</xdr:row>
      <xdr:rowOff>129540</xdr:rowOff>
    </xdr:to>
    <xdr:cxnSp macro="">
      <xdr:nvCxnSpPr>
        <xdr:cNvPr id="65" name="直線コネクタ 64"/>
        <xdr:cNvCxnSpPr/>
      </xdr:nvCxnSpPr>
      <xdr:spPr>
        <a:xfrm flipV="1">
          <a:off x="4114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129540</xdr:rowOff>
    </xdr:from>
    <xdr:to>
      <xdr:col>6</xdr:col>
      <xdr:colOff>0</xdr:colOff>
      <xdr:row>39</xdr:row>
      <xdr:rowOff>129540</xdr:rowOff>
    </xdr:to>
    <xdr:cxnSp macro="">
      <xdr:nvCxnSpPr>
        <xdr:cNvPr id="68" name="直線コネクタ 67"/>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105410</xdr:rowOff>
    </xdr:from>
    <xdr:to>
      <xdr:col>4</xdr:col>
      <xdr:colOff>482600</xdr:colOff>
      <xdr:row>39</xdr:row>
      <xdr:rowOff>129540</xdr:rowOff>
    </xdr:to>
    <xdr:cxnSp macro="">
      <xdr:nvCxnSpPr>
        <xdr:cNvPr id="71" name="直線コネクタ 70"/>
        <xdr:cNvCxnSpPr/>
      </xdr:nvCxnSpPr>
      <xdr:spPr>
        <a:xfrm>
          <a:off x="2336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105410</xdr:rowOff>
    </xdr:to>
    <xdr:cxnSp macro="">
      <xdr:nvCxnSpPr>
        <xdr:cNvPr id="74" name="直線コネクタ 73"/>
        <xdr:cNvCxnSpPr/>
      </xdr:nvCxnSpPr>
      <xdr:spPr>
        <a:xfrm>
          <a:off x="1447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4" name="円/楕円 83"/>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71137</xdr:rowOff>
    </xdr:from>
    <xdr:ext cx="762000" cy="259045"/>
    <xdr:sp macro="" textlink="">
      <xdr:nvSpPr>
        <xdr:cNvPr id="85"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78740</xdr:rowOff>
    </xdr:from>
    <xdr:to>
      <xdr:col>6</xdr:col>
      <xdr:colOff>50800</xdr:colOff>
      <xdr:row>40</xdr:row>
      <xdr:rowOff>8890</xdr:rowOff>
    </xdr:to>
    <xdr:sp macro="" textlink="">
      <xdr:nvSpPr>
        <xdr:cNvPr id="86" name="円/楕円 85"/>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19067</xdr:rowOff>
    </xdr:from>
    <xdr:ext cx="736600" cy="259045"/>
    <xdr:sp macro="" textlink="">
      <xdr:nvSpPr>
        <xdr:cNvPr id="87" name="テキスト ボックス 86"/>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78740</xdr:rowOff>
    </xdr:from>
    <xdr:to>
      <xdr:col>4</xdr:col>
      <xdr:colOff>533400</xdr:colOff>
      <xdr:row>40</xdr:row>
      <xdr:rowOff>8890</xdr:rowOff>
    </xdr:to>
    <xdr:sp macro="" textlink="">
      <xdr:nvSpPr>
        <xdr:cNvPr id="88" name="円/楕円 87"/>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89" name="テキスト ボックス 88"/>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54610</xdr:rowOff>
    </xdr:from>
    <xdr:to>
      <xdr:col>3</xdr:col>
      <xdr:colOff>330200</xdr:colOff>
      <xdr:row>39</xdr:row>
      <xdr:rowOff>156210</xdr:rowOff>
    </xdr:to>
    <xdr:sp macro="" textlink="">
      <xdr:nvSpPr>
        <xdr:cNvPr id="90" name="円/楕円 89"/>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91" name="テキスト ボックス 90"/>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2" name="円/楕円 91"/>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3" name="テキスト ボックス 92"/>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年度の経常収支比率は、</a:t>
          </a:r>
          <a:r>
            <a:rPr kumimoji="1" lang="ja-JP" altLang="en-US" sz="1300">
              <a:solidFill>
                <a:schemeClr val="dk1"/>
              </a:solidFill>
              <a:effectLst/>
              <a:latin typeface="+mn-lt"/>
              <a:ea typeface="+mn-ea"/>
              <a:cs typeface="+mn-cs"/>
            </a:rPr>
            <a:t>歳入では地方消費税交付金が増加となったが、歳出では扶助費や物件費の増</a:t>
          </a:r>
          <a:r>
            <a:rPr kumimoji="1" lang="ja-JP" altLang="ja-JP" sz="1300">
              <a:solidFill>
                <a:schemeClr val="dk1"/>
              </a:solidFill>
              <a:effectLst/>
              <a:latin typeface="+mn-lt"/>
              <a:ea typeface="+mn-ea"/>
              <a:cs typeface="+mn-cs"/>
            </a:rPr>
            <a:t>などにより、</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93.8%</a:t>
          </a:r>
          <a:r>
            <a:rPr kumimoji="1" lang="ja-JP" altLang="ja-JP" sz="1300">
              <a:solidFill>
                <a:schemeClr val="dk1"/>
              </a:solidFill>
              <a:effectLst/>
              <a:latin typeface="+mn-lt"/>
              <a:ea typeface="+mn-ea"/>
              <a:cs typeface="+mn-cs"/>
            </a:rPr>
            <a:t>となった。これは、中核市平均</a:t>
          </a:r>
          <a:r>
            <a:rPr kumimoji="1" lang="en-US" altLang="ja-JP" sz="1300">
              <a:solidFill>
                <a:schemeClr val="dk1"/>
              </a:solidFill>
              <a:effectLst/>
              <a:latin typeface="+mn-lt"/>
              <a:ea typeface="+mn-ea"/>
              <a:cs typeface="+mn-cs"/>
            </a:rPr>
            <a:t>90.4%</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ポイント上回る状況である。今後も高齢化に伴う社会保障関係費や公共施設の老朽化への対応などにより、経常収支比率は高い水準で推移するものと見込まれる。財政構造の弾力性を失わないためにも、戦略的な行財政運営を推進し、財政力の向上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121412</xdr:rowOff>
    </xdr:from>
    <xdr:to>
      <xdr:col>7</xdr:col>
      <xdr:colOff>152400</xdr:colOff>
      <xdr:row>65</xdr:row>
      <xdr:rowOff>75438</xdr:rowOff>
    </xdr:to>
    <xdr:cxnSp macro="">
      <xdr:nvCxnSpPr>
        <xdr:cNvPr id="126" name="直線コネクタ 125"/>
        <xdr:cNvCxnSpPr/>
      </xdr:nvCxnSpPr>
      <xdr:spPr>
        <a:xfrm>
          <a:off x="4114800" y="1109421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121412</xdr:rowOff>
    </xdr:from>
    <xdr:to>
      <xdr:col>6</xdr:col>
      <xdr:colOff>0</xdr:colOff>
      <xdr:row>64</xdr:row>
      <xdr:rowOff>155194</xdr:rowOff>
    </xdr:to>
    <xdr:cxnSp macro="">
      <xdr:nvCxnSpPr>
        <xdr:cNvPr id="129" name="直線コネクタ 128"/>
        <xdr:cNvCxnSpPr/>
      </xdr:nvCxnSpPr>
      <xdr:spPr>
        <a:xfrm flipV="1">
          <a:off x="3225800" y="110942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64</xdr:row>
      <xdr:rowOff>155194</xdr:rowOff>
    </xdr:to>
    <xdr:cxnSp macro="">
      <xdr:nvCxnSpPr>
        <xdr:cNvPr id="132" name="直線コネクタ 131"/>
        <xdr:cNvCxnSpPr/>
      </xdr:nvCxnSpPr>
      <xdr:spPr>
        <a:xfrm>
          <a:off x="2336800" y="111086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143256</xdr:rowOff>
    </xdr:from>
    <xdr:to>
      <xdr:col>3</xdr:col>
      <xdr:colOff>279400</xdr:colOff>
      <xdr:row>64</xdr:row>
      <xdr:rowOff>135890</xdr:rowOff>
    </xdr:to>
    <xdr:cxnSp macro="">
      <xdr:nvCxnSpPr>
        <xdr:cNvPr id="135" name="直線コネクタ 134"/>
        <xdr:cNvCxnSpPr/>
      </xdr:nvCxnSpPr>
      <xdr:spPr>
        <a:xfrm>
          <a:off x="1447800" y="1094460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24638</xdr:rowOff>
    </xdr:from>
    <xdr:to>
      <xdr:col>7</xdr:col>
      <xdr:colOff>203200</xdr:colOff>
      <xdr:row>65</xdr:row>
      <xdr:rowOff>126238</xdr:rowOff>
    </xdr:to>
    <xdr:sp macro="" textlink="">
      <xdr:nvSpPr>
        <xdr:cNvPr id="145" name="円/楕円 144"/>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168165</xdr:rowOff>
    </xdr:from>
    <xdr:ext cx="762000" cy="259045"/>
    <xdr:sp macro="" textlink="">
      <xdr:nvSpPr>
        <xdr:cNvPr id="146" name="財政構造の弾力性該当値テキスト"/>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70612</xdr:rowOff>
    </xdr:from>
    <xdr:to>
      <xdr:col>6</xdr:col>
      <xdr:colOff>50800</xdr:colOff>
      <xdr:row>65</xdr:row>
      <xdr:rowOff>762</xdr:rowOff>
    </xdr:to>
    <xdr:sp macro="" textlink="">
      <xdr:nvSpPr>
        <xdr:cNvPr id="147" name="円/楕円 146"/>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156989</xdr:rowOff>
    </xdr:from>
    <xdr:ext cx="736600" cy="259045"/>
    <xdr:sp macro="" textlink="">
      <xdr:nvSpPr>
        <xdr:cNvPr id="148" name="テキスト ボックス 147"/>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104394</xdr:rowOff>
    </xdr:from>
    <xdr:to>
      <xdr:col>4</xdr:col>
      <xdr:colOff>533400</xdr:colOff>
      <xdr:row>65</xdr:row>
      <xdr:rowOff>34544</xdr:rowOff>
    </xdr:to>
    <xdr:sp macro="" textlink="">
      <xdr:nvSpPr>
        <xdr:cNvPr id="149" name="円/楕円 148"/>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19321</xdr:rowOff>
    </xdr:from>
    <xdr:ext cx="762000" cy="259045"/>
    <xdr:sp macro="" textlink="">
      <xdr:nvSpPr>
        <xdr:cNvPr id="150" name="テキスト ボックス 149"/>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1" name="円/楕円 150"/>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2" name="テキスト ボックス 151"/>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92456</xdr:rowOff>
    </xdr:from>
    <xdr:to>
      <xdr:col>2</xdr:col>
      <xdr:colOff>127000</xdr:colOff>
      <xdr:row>64</xdr:row>
      <xdr:rowOff>22606</xdr:rowOff>
    </xdr:to>
    <xdr:sp macro="" textlink="">
      <xdr:nvSpPr>
        <xdr:cNvPr id="153" name="円/楕円 152"/>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32783</xdr:rowOff>
    </xdr:from>
    <xdr:ext cx="762000" cy="259045"/>
    <xdr:sp macro="" textlink="">
      <xdr:nvSpPr>
        <xdr:cNvPr id="154" name="テキスト ボックス 153"/>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年度決算では、中核市平均より</a:t>
          </a:r>
          <a:r>
            <a:rPr kumimoji="1" lang="en-US" altLang="ja-JP" sz="1300">
              <a:solidFill>
                <a:schemeClr val="dk1"/>
              </a:solidFill>
              <a:effectLst/>
              <a:latin typeface="+mn-lt"/>
              <a:ea typeface="+mn-ea"/>
              <a:cs typeface="+mn-cs"/>
            </a:rPr>
            <a:t>5,743</a:t>
          </a:r>
          <a:r>
            <a:rPr kumimoji="1" lang="ja-JP" altLang="ja-JP" sz="1300">
              <a:solidFill>
                <a:schemeClr val="dk1"/>
              </a:solidFill>
              <a:effectLst/>
              <a:latin typeface="+mn-lt"/>
              <a:ea typeface="+mn-ea"/>
              <a:cs typeface="+mn-cs"/>
            </a:rPr>
            <a:t>円低い</a:t>
          </a:r>
          <a:r>
            <a:rPr kumimoji="1" lang="en-US" altLang="ja-JP" sz="1300">
              <a:solidFill>
                <a:schemeClr val="dk1"/>
              </a:solidFill>
              <a:effectLst/>
              <a:latin typeface="+mn-lt"/>
              <a:ea typeface="+mn-ea"/>
              <a:cs typeface="+mn-cs"/>
            </a:rPr>
            <a:t>99,641</a:t>
          </a:r>
          <a:r>
            <a:rPr kumimoji="1" lang="ja-JP" altLang="ja-JP" sz="1300">
              <a:solidFill>
                <a:schemeClr val="dk1"/>
              </a:solidFill>
              <a:effectLst/>
              <a:latin typeface="+mn-lt"/>
              <a:ea typeface="+mn-ea"/>
              <a:cs typeface="+mn-cs"/>
            </a:rPr>
            <a:t>円となった。これは、本市が他市に先駆けて行財政改革に取り組み、歳出削減を進めてきたことによるものである。今後も適正水準の維持に努める。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73498</xdr:rowOff>
    </xdr:from>
    <xdr:to>
      <xdr:col>7</xdr:col>
      <xdr:colOff>152400</xdr:colOff>
      <xdr:row>80</xdr:row>
      <xdr:rowOff>137995</xdr:rowOff>
    </xdr:to>
    <xdr:cxnSp macro="">
      <xdr:nvCxnSpPr>
        <xdr:cNvPr id="191" name="直線コネクタ 190"/>
        <xdr:cNvCxnSpPr/>
      </xdr:nvCxnSpPr>
      <xdr:spPr>
        <a:xfrm>
          <a:off x="4114800" y="13789498"/>
          <a:ext cx="83820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71487</xdr:rowOff>
    </xdr:from>
    <xdr:to>
      <xdr:col>6</xdr:col>
      <xdr:colOff>0</xdr:colOff>
      <xdr:row>80</xdr:row>
      <xdr:rowOff>73498</xdr:rowOff>
    </xdr:to>
    <xdr:cxnSp macro="">
      <xdr:nvCxnSpPr>
        <xdr:cNvPr id="194" name="直線コネクタ 193"/>
        <xdr:cNvCxnSpPr/>
      </xdr:nvCxnSpPr>
      <xdr:spPr>
        <a:xfrm>
          <a:off x="3225800" y="1378748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71487</xdr:rowOff>
    </xdr:from>
    <xdr:to>
      <xdr:col>4</xdr:col>
      <xdr:colOff>482600</xdr:colOff>
      <xdr:row>80</xdr:row>
      <xdr:rowOff>102832</xdr:rowOff>
    </xdr:to>
    <xdr:cxnSp macro="">
      <xdr:nvCxnSpPr>
        <xdr:cNvPr id="197" name="直線コネクタ 196"/>
        <xdr:cNvCxnSpPr/>
      </xdr:nvCxnSpPr>
      <xdr:spPr>
        <a:xfrm flipV="1">
          <a:off x="2336800" y="13787487"/>
          <a:ext cx="889000" cy="3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74406</xdr:rowOff>
    </xdr:from>
    <xdr:to>
      <xdr:col>3</xdr:col>
      <xdr:colOff>279400</xdr:colOff>
      <xdr:row>80</xdr:row>
      <xdr:rowOff>102832</xdr:rowOff>
    </xdr:to>
    <xdr:cxnSp macro="">
      <xdr:nvCxnSpPr>
        <xdr:cNvPr id="200" name="直線コネクタ 199"/>
        <xdr:cNvCxnSpPr/>
      </xdr:nvCxnSpPr>
      <xdr:spPr>
        <a:xfrm>
          <a:off x="1447800" y="13790406"/>
          <a:ext cx="8890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87195</xdr:rowOff>
    </xdr:from>
    <xdr:to>
      <xdr:col>7</xdr:col>
      <xdr:colOff>203200</xdr:colOff>
      <xdr:row>81</xdr:row>
      <xdr:rowOff>17345</xdr:rowOff>
    </xdr:to>
    <xdr:sp macro="" textlink="">
      <xdr:nvSpPr>
        <xdr:cNvPr id="210" name="円/楕円 209"/>
        <xdr:cNvSpPr/>
      </xdr:nvSpPr>
      <xdr:spPr>
        <a:xfrm>
          <a:off x="4902200" y="138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103722</xdr:rowOff>
    </xdr:from>
    <xdr:ext cx="762000" cy="259045"/>
    <xdr:sp macro="" textlink="">
      <xdr:nvSpPr>
        <xdr:cNvPr id="211" name="人件費・物件費等の状況該当値テキスト"/>
        <xdr:cNvSpPr txBox="1"/>
      </xdr:nvSpPr>
      <xdr:spPr>
        <a:xfrm>
          <a:off x="5041900" y="1364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99,641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22698</xdr:rowOff>
    </xdr:from>
    <xdr:to>
      <xdr:col>6</xdr:col>
      <xdr:colOff>50800</xdr:colOff>
      <xdr:row>80</xdr:row>
      <xdr:rowOff>124298</xdr:rowOff>
    </xdr:to>
    <xdr:sp macro="" textlink="">
      <xdr:nvSpPr>
        <xdr:cNvPr id="212" name="円/楕円 211"/>
        <xdr:cNvSpPr/>
      </xdr:nvSpPr>
      <xdr:spPr>
        <a:xfrm>
          <a:off x="4064000" y="137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134475</xdr:rowOff>
    </xdr:from>
    <xdr:ext cx="736600" cy="259045"/>
    <xdr:sp macro="" textlink="">
      <xdr:nvSpPr>
        <xdr:cNvPr id="213" name="テキスト ボックス 212"/>
        <xdr:cNvSpPr txBox="1"/>
      </xdr:nvSpPr>
      <xdr:spPr>
        <a:xfrm>
          <a:off x="3733800" y="13507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20687</xdr:rowOff>
    </xdr:from>
    <xdr:to>
      <xdr:col>4</xdr:col>
      <xdr:colOff>533400</xdr:colOff>
      <xdr:row>80</xdr:row>
      <xdr:rowOff>122287</xdr:rowOff>
    </xdr:to>
    <xdr:sp macro="" textlink="">
      <xdr:nvSpPr>
        <xdr:cNvPr id="214" name="円/楕円 213"/>
        <xdr:cNvSpPr/>
      </xdr:nvSpPr>
      <xdr:spPr>
        <a:xfrm>
          <a:off x="3175000" y="137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132464</xdr:rowOff>
    </xdr:from>
    <xdr:ext cx="762000" cy="259045"/>
    <xdr:sp macro="" textlink="">
      <xdr:nvSpPr>
        <xdr:cNvPr id="215" name="テキスト ボックス 214"/>
        <xdr:cNvSpPr txBox="1"/>
      </xdr:nvSpPr>
      <xdr:spPr>
        <a:xfrm>
          <a:off x="2844800" y="1350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52032</xdr:rowOff>
    </xdr:from>
    <xdr:to>
      <xdr:col>3</xdr:col>
      <xdr:colOff>330200</xdr:colOff>
      <xdr:row>80</xdr:row>
      <xdr:rowOff>153632</xdr:rowOff>
    </xdr:to>
    <xdr:sp macro="" textlink="">
      <xdr:nvSpPr>
        <xdr:cNvPr id="216" name="円/楕円 215"/>
        <xdr:cNvSpPr/>
      </xdr:nvSpPr>
      <xdr:spPr>
        <a:xfrm>
          <a:off x="2286000" y="137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163809</xdr:rowOff>
    </xdr:from>
    <xdr:ext cx="762000" cy="259045"/>
    <xdr:sp macro="" textlink="">
      <xdr:nvSpPr>
        <xdr:cNvPr id="217" name="テキスト ボックス 216"/>
        <xdr:cNvSpPr txBox="1"/>
      </xdr:nvSpPr>
      <xdr:spPr>
        <a:xfrm>
          <a:off x="1955800" y="1353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23606</xdr:rowOff>
    </xdr:from>
    <xdr:to>
      <xdr:col>2</xdr:col>
      <xdr:colOff>127000</xdr:colOff>
      <xdr:row>80</xdr:row>
      <xdr:rowOff>125206</xdr:rowOff>
    </xdr:to>
    <xdr:sp macro="" textlink="">
      <xdr:nvSpPr>
        <xdr:cNvPr id="218" name="円/楕円 217"/>
        <xdr:cNvSpPr/>
      </xdr:nvSpPr>
      <xdr:spPr>
        <a:xfrm>
          <a:off x="1397000" y="137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135383</xdr:rowOff>
    </xdr:from>
    <xdr:ext cx="762000" cy="259045"/>
    <xdr:sp macro="" textlink="">
      <xdr:nvSpPr>
        <xdr:cNvPr id="219" name="テキスト ボックス 218"/>
        <xdr:cNvSpPr txBox="1"/>
      </xdr:nvSpPr>
      <xdr:spPr>
        <a:xfrm>
          <a:off x="1066800" y="1350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日現在のラスパイレス指数は</a:t>
          </a:r>
          <a:r>
            <a:rPr kumimoji="1" lang="en-US" altLang="ja-JP" sz="1300">
              <a:solidFill>
                <a:schemeClr val="dk1"/>
              </a:solidFill>
              <a:effectLst/>
              <a:latin typeface="+mn-lt"/>
              <a:ea typeface="+mn-ea"/>
              <a:cs typeface="+mn-cs"/>
            </a:rPr>
            <a:t>98.3</a:t>
          </a:r>
          <a:r>
            <a:rPr kumimoji="1" lang="ja-JP" altLang="ja-JP" sz="1300">
              <a:solidFill>
                <a:schemeClr val="dk1"/>
              </a:solidFill>
              <a:effectLst/>
              <a:latin typeface="+mn-lt"/>
              <a:ea typeface="+mn-ea"/>
              <a:cs typeface="+mn-cs"/>
            </a:rPr>
            <a:t>となった。これは、中核市平均より</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ポイント低い数値であり、ここ</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年でみても中核市平均を下回る数値で推移している。今後も給与水準を含めた人件費の適正化に努める。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85</xdr:row>
      <xdr:rowOff>98778</xdr:rowOff>
    </xdr:to>
    <xdr:cxnSp macro="">
      <xdr:nvCxnSpPr>
        <xdr:cNvPr id="248" name="直線コネクタ 247"/>
        <xdr:cNvCxnSpPr/>
      </xdr:nvCxnSpPr>
      <xdr:spPr>
        <a:xfrm flipV="1">
          <a:off x="17018000" y="13720234"/>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70855</xdr:rowOff>
    </xdr:from>
    <xdr:ext cx="762000" cy="259045"/>
    <xdr:sp macro="" textlink="">
      <xdr:nvSpPr>
        <xdr:cNvPr id="249" name="給与水準   （国との比較）最小値テキスト"/>
        <xdr:cNvSpPr txBox="1"/>
      </xdr:nvSpPr>
      <xdr:spPr>
        <a:xfrm>
          <a:off x="17106900" y="146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98778</xdr:rowOff>
    </xdr:from>
    <xdr:to>
      <xdr:col>24</xdr:col>
      <xdr:colOff>647700</xdr:colOff>
      <xdr:row>85</xdr:row>
      <xdr:rowOff>98778</xdr:rowOff>
    </xdr:to>
    <xdr:cxnSp macro="">
      <xdr:nvCxnSpPr>
        <xdr:cNvPr id="250" name="直線コネクタ 249"/>
        <xdr:cNvCxnSpPr/>
      </xdr:nvCxnSpPr>
      <xdr:spPr>
        <a:xfrm>
          <a:off x="16929100" y="146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1"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2" name="直線コネクタ 251"/>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82</xdr:row>
      <xdr:rowOff>90311</xdr:rowOff>
    </xdr:to>
    <xdr:cxnSp macro="">
      <xdr:nvCxnSpPr>
        <xdr:cNvPr id="253" name="直線コネクタ 252"/>
        <xdr:cNvCxnSpPr/>
      </xdr:nvCxnSpPr>
      <xdr:spPr>
        <a:xfrm flipV="1">
          <a:off x="16179800" y="141089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27816</xdr:rowOff>
    </xdr:from>
    <xdr:ext cx="762000" cy="259045"/>
    <xdr:sp macro="" textlink="">
      <xdr:nvSpPr>
        <xdr:cNvPr id="254" name="給与水準   （国との比較）平均値テキスト"/>
        <xdr:cNvSpPr txBox="1"/>
      </xdr:nvSpPr>
      <xdr:spPr>
        <a:xfrm>
          <a:off x="17106900" y="1425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55" name="フローチャート : 判断 254"/>
        <xdr:cNvSpPr/>
      </xdr:nvSpPr>
      <xdr:spPr>
        <a:xfrm>
          <a:off x="169672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89</xdr:row>
      <xdr:rowOff>2822</xdr:rowOff>
    </xdr:to>
    <xdr:cxnSp macro="">
      <xdr:nvCxnSpPr>
        <xdr:cNvPr id="256" name="直線コネクタ 255"/>
        <xdr:cNvCxnSpPr/>
      </xdr:nvCxnSpPr>
      <xdr:spPr>
        <a:xfrm flipV="1">
          <a:off x="15290800" y="14149211"/>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7" name="フローチャート : 判断 256"/>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58" name="テキスト ボックス 257"/>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2822</xdr:rowOff>
    </xdr:from>
    <xdr:to>
      <xdr:col>22</xdr:col>
      <xdr:colOff>203200</xdr:colOff>
      <xdr:row>89</xdr:row>
      <xdr:rowOff>56445</xdr:rowOff>
    </xdr:to>
    <xdr:cxnSp macro="">
      <xdr:nvCxnSpPr>
        <xdr:cNvPr id="259" name="直線コネクタ 258"/>
        <xdr:cNvCxnSpPr/>
      </xdr:nvCxnSpPr>
      <xdr:spPr>
        <a:xfrm flipV="1">
          <a:off x="14401800" y="152618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39511</xdr:rowOff>
    </xdr:from>
    <xdr:to>
      <xdr:col>21</xdr:col>
      <xdr:colOff>0</xdr:colOff>
      <xdr:row>89</xdr:row>
      <xdr:rowOff>56445</xdr:rowOff>
    </xdr:to>
    <xdr:cxnSp macro="">
      <xdr:nvCxnSpPr>
        <xdr:cNvPr id="262" name="直線コネクタ 261"/>
        <xdr:cNvCxnSpPr/>
      </xdr:nvCxnSpPr>
      <xdr:spPr>
        <a:xfrm>
          <a:off x="13512800" y="14269861"/>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3" name="フローチャート : 判断 26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4" name="テキスト ボックス 26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5" name="フローチャート :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72" name="円/楕円 271"/>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15822</xdr:rowOff>
    </xdr:from>
    <xdr:ext cx="762000" cy="259045"/>
    <xdr:sp macro="" textlink="">
      <xdr:nvSpPr>
        <xdr:cNvPr id="273" name="給与水準   （国との比較）該当値テキスト"/>
        <xdr:cNvSpPr txBox="1"/>
      </xdr:nvSpPr>
      <xdr:spPr>
        <a:xfrm>
          <a:off x="17106900" y="139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74" name="円/楕円 273"/>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75" name="テキスト ボックス 274"/>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123472</xdr:rowOff>
    </xdr:from>
    <xdr:to>
      <xdr:col>22</xdr:col>
      <xdr:colOff>254000</xdr:colOff>
      <xdr:row>89</xdr:row>
      <xdr:rowOff>53622</xdr:rowOff>
    </xdr:to>
    <xdr:sp macro="" textlink="">
      <xdr:nvSpPr>
        <xdr:cNvPr id="276" name="円/楕円 275"/>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63799</xdr:rowOff>
    </xdr:from>
    <xdr:ext cx="762000" cy="259045"/>
    <xdr:sp macro="" textlink="">
      <xdr:nvSpPr>
        <xdr:cNvPr id="277" name="テキスト ボックス 276"/>
        <xdr:cNvSpPr txBox="1"/>
      </xdr:nvSpPr>
      <xdr:spPr>
        <a:xfrm>
          <a:off x="14909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78" name="円/楕円 277"/>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79" name="テキスト ボックス 278"/>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80" name="円/楕円 279"/>
        <xdr:cNvSpPr/>
      </xdr:nvSpPr>
      <xdr:spPr>
        <a:xfrm>
          <a:off x="13462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100488</xdr:rowOff>
    </xdr:from>
    <xdr:ext cx="762000" cy="259045"/>
    <xdr:sp macro="" textlink="">
      <xdr:nvSpPr>
        <xdr:cNvPr id="281" name="テキスト ボックス 280"/>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日現在の人口</a:t>
          </a:r>
          <a:r>
            <a:rPr kumimoji="1" lang="en-US" altLang="ja-JP" sz="1300">
              <a:solidFill>
                <a:schemeClr val="dk1"/>
              </a:solidFill>
              <a:effectLst/>
              <a:latin typeface="+mn-lt"/>
              <a:ea typeface="+mn-ea"/>
              <a:cs typeface="+mn-cs"/>
            </a:rPr>
            <a:t>1,000</a:t>
          </a:r>
          <a:r>
            <a:rPr kumimoji="1" lang="ja-JP" altLang="ja-JP" sz="1300">
              <a:solidFill>
                <a:schemeClr val="dk1"/>
              </a:solidFill>
              <a:effectLst/>
              <a:latin typeface="+mn-lt"/>
              <a:ea typeface="+mn-ea"/>
              <a:cs typeface="+mn-cs"/>
            </a:rPr>
            <a:t>人あたりの職員数は</a:t>
          </a:r>
          <a:r>
            <a:rPr kumimoji="1" lang="en-US" altLang="ja-JP" sz="1300">
              <a:solidFill>
                <a:schemeClr val="dk1"/>
              </a:solidFill>
              <a:effectLst/>
              <a:latin typeface="+mn-lt"/>
              <a:ea typeface="+mn-ea"/>
              <a:cs typeface="+mn-cs"/>
            </a:rPr>
            <a:t>6.04</a:t>
          </a:r>
          <a:r>
            <a:rPr kumimoji="1" lang="ja-JP" altLang="ja-JP" sz="1300">
              <a:solidFill>
                <a:schemeClr val="dk1"/>
              </a:solidFill>
              <a:effectLst/>
              <a:latin typeface="+mn-lt"/>
              <a:ea typeface="+mn-ea"/>
              <a:cs typeface="+mn-cs"/>
            </a:rPr>
            <a:t>人となった。子育て・教育分野の充実や多様化する行政ニーズへの対応により、近年増加傾向にあるが、他市に先駆けて行財政改革に取り組み、職員定数の適正化を進めてきたことにより、中核市平均を下回る状況にある。今後も増加する行財政需要に対応しながらも、適正な職員数の維持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97790</xdr:rowOff>
    </xdr:from>
    <xdr:to>
      <xdr:col>24</xdr:col>
      <xdr:colOff>558800</xdr:colOff>
      <xdr:row>60</xdr:row>
      <xdr:rowOff>121920</xdr:rowOff>
    </xdr:to>
    <xdr:cxnSp macro="">
      <xdr:nvCxnSpPr>
        <xdr:cNvPr id="316" name="直線コネクタ 315"/>
        <xdr:cNvCxnSpPr/>
      </xdr:nvCxnSpPr>
      <xdr:spPr>
        <a:xfrm>
          <a:off x="16179800" y="103847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7"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41487</xdr:rowOff>
    </xdr:from>
    <xdr:to>
      <xdr:col>23</xdr:col>
      <xdr:colOff>406400</xdr:colOff>
      <xdr:row>60</xdr:row>
      <xdr:rowOff>97790</xdr:rowOff>
    </xdr:to>
    <xdr:cxnSp macro="">
      <xdr:nvCxnSpPr>
        <xdr:cNvPr id="319" name="直線コネクタ 318"/>
        <xdr:cNvCxnSpPr/>
      </xdr:nvCxnSpPr>
      <xdr:spPr>
        <a:xfrm>
          <a:off x="15290800" y="103284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1" name="テキスト ボックス 320"/>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17356</xdr:rowOff>
    </xdr:from>
    <xdr:to>
      <xdr:col>22</xdr:col>
      <xdr:colOff>203200</xdr:colOff>
      <xdr:row>60</xdr:row>
      <xdr:rowOff>41487</xdr:rowOff>
    </xdr:to>
    <xdr:cxnSp macro="">
      <xdr:nvCxnSpPr>
        <xdr:cNvPr id="322" name="直線コネクタ 321"/>
        <xdr:cNvCxnSpPr/>
      </xdr:nvCxnSpPr>
      <xdr:spPr>
        <a:xfrm>
          <a:off x="14401800" y="103043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3" name="フローチャート : 判断 322"/>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4" name="テキスト ボックス 323"/>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152612</xdr:rowOff>
    </xdr:from>
    <xdr:to>
      <xdr:col>21</xdr:col>
      <xdr:colOff>0</xdr:colOff>
      <xdr:row>60</xdr:row>
      <xdr:rowOff>17356</xdr:rowOff>
    </xdr:to>
    <xdr:cxnSp macro="">
      <xdr:nvCxnSpPr>
        <xdr:cNvPr id="325" name="直線コネクタ 324"/>
        <xdr:cNvCxnSpPr/>
      </xdr:nvCxnSpPr>
      <xdr:spPr>
        <a:xfrm>
          <a:off x="13512800" y="1026816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6" name="フローチャート : 判断 325"/>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7" name="テキスト ボックス 326"/>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8" name="フローチャート : 判断 327"/>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29" name="テキスト ボックス 328"/>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71120</xdr:rowOff>
    </xdr:from>
    <xdr:to>
      <xdr:col>24</xdr:col>
      <xdr:colOff>609600</xdr:colOff>
      <xdr:row>61</xdr:row>
      <xdr:rowOff>1270</xdr:rowOff>
    </xdr:to>
    <xdr:sp macro="" textlink="">
      <xdr:nvSpPr>
        <xdr:cNvPr id="335" name="円/楕円 334"/>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87647</xdr:rowOff>
    </xdr:from>
    <xdr:ext cx="762000" cy="259045"/>
    <xdr:sp macro="" textlink="">
      <xdr:nvSpPr>
        <xdr:cNvPr id="336"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46990</xdr:rowOff>
    </xdr:from>
    <xdr:to>
      <xdr:col>23</xdr:col>
      <xdr:colOff>457200</xdr:colOff>
      <xdr:row>60</xdr:row>
      <xdr:rowOff>148590</xdr:rowOff>
    </xdr:to>
    <xdr:sp macro="" textlink="">
      <xdr:nvSpPr>
        <xdr:cNvPr id="337" name="円/楕円 336"/>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158767</xdr:rowOff>
    </xdr:from>
    <xdr:ext cx="736600" cy="259045"/>
    <xdr:sp macro="" textlink="">
      <xdr:nvSpPr>
        <xdr:cNvPr id="338" name="テキスト ボックス 337"/>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162137</xdr:rowOff>
    </xdr:from>
    <xdr:to>
      <xdr:col>22</xdr:col>
      <xdr:colOff>254000</xdr:colOff>
      <xdr:row>60</xdr:row>
      <xdr:rowOff>92287</xdr:rowOff>
    </xdr:to>
    <xdr:sp macro="" textlink="">
      <xdr:nvSpPr>
        <xdr:cNvPr id="339" name="円/楕円 338"/>
        <xdr:cNvSpPr/>
      </xdr:nvSpPr>
      <xdr:spPr>
        <a:xfrm>
          <a:off x="15240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102464</xdr:rowOff>
    </xdr:from>
    <xdr:ext cx="762000" cy="259045"/>
    <xdr:sp macro="" textlink="">
      <xdr:nvSpPr>
        <xdr:cNvPr id="340" name="テキスト ボックス 339"/>
        <xdr:cNvSpPr txBox="1"/>
      </xdr:nvSpPr>
      <xdr:spPr>
        <a:xfrm>
          <a:off x="14909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138006</xdr:rowOff>
    </xdr:from>
    <xdr:to>
      <xdr:col>21</xdr:col>
      <xdr:colOff>50800</xdr:colOff>
      <xdr:row>60</xdr:row>
      <xdr:rowOff>68156</xdr:rowOff>
    </xdr:to>
    <xdr:sp macro="" textlink="">
      <xdr:nvSpPr>
        <xdr:cNvPr id="341" name="円/楕円 340"/>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78333</xdr:rowOff>
    </xdr:from>
    <xdr:ext cx="762000" cy="259045"/>
    <xdr:sp macro="" textlink="">
      <xdr:nvSpPr>
        <xdr:cNvPr id="342" name="テキスト ボックス 341"/>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101812</xdr:rowOff>
    </xdr:from>
    <xdr:to>
      <xdr:col>19</xdr:col>
      <xdr:colOff>533400</xdr:colOff>
      <xdr:row>60</xdr:row>
      <xdr:rowOff>31962</xdr:rowOff>
    </xdr:to>
    <xdr:sp macro="" textlink="">
      <xdr:nvSpPr>
        <xdr:cNvPr id="343" name="円/楕円 342"/>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42139</xdr:rowOff>
    </xdr:from>
    <xdr:ext cx="762000" cy="259045"/>
    <xdr:sp macro="" textlink="">
      <xdr:nvSpPr>
        <xdr:cNvPr id="344" name="テキスト ボックス 343"/>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の実質公債費比率は、中核市を大きく下回る非常に良好な数値で推移している。これは、市債の発行を抑制してきたことや、新たに発行する場合においても普通交付税による財源措置のあるものを優先的に発行してきたことによるものである。引き続き、市債の適正管理に努め、現在の水準を維持し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30988</xdr:rowOff>
    </xdr:from>
    <xdr:to>
      <xdr:col>24</xdr:col>
      <xdr:colOff>558800</xdr:colOff>
      <xdr:row>36</xdr:row>
      <xdr:rowOff>69596</xdr:rowOff>
    </xdr:to>
    <xdr:cxnSp macro="">
      <xdr:nvCxnSpPr>
        <xdr:cNvPr id="376" name="直線コネクタ 375"/>
        <xdr:cNvCxnSpPr/>
      </xdr:nvCxnSpPr>
      <xdr:spPr>
        <a:xfrm>
          <a:off x="16179800" y="62031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7"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30988</xdr:rowOff>
    </xdr:from>
    <xdr:to>
      <xdr:col>23</xdr:col>
      <xdr:colOff>406400</xdr:colOff>
      <xdr:row>36</xdr:row>
      <xdr:rowOff>30988</xdr:rowOff>
    </xdr:to>
    <xdr:cxnSp macro="">
      <xdr:nvCxnSpPr>
        <xdr:cNvPr id="379" name="直線コネクタ 378"/>
        <xdr:cNvCxnSpPr/>
      </xdr:nvCxnSpPr>
      <xdr:spPr>
        <a:xfrm>
          <a:off x="15290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1" name="テキスト ボックス 380"/>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30988</xdr:rowOff>
    </xdr:from>
    <xdr:to>
      <xdr:col>22</xdr:col>
      <xdr:colOff>203200</xdr:colOff>
      <xdr:row>36</xdr:row>
      <xdr:rowOff>79248</xdr:rowOff>
    </xdr:to>
    <xdr:cxnSp macro="">
      <xdr:nvCxnSpPr>
        <xdr:cNvPr id="382" name="直線コネクタ 381"/>
        <xdr:cNvCxnSpPr/>
      </xdr:nvCxnSpPr>
      <xdr:spPr>
        <a:xfrm flipV="1">
          <a:off x="14401800" y="62031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3" name="フローチャート : 判断 38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384" name="テキスト ボックス 383"/>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79248</xdr:rowOff>
    </xdr:from>
    <xdr:to>
      <xdr:col>21</xdr:col>
      <xdr:colOff>0</xdr:colOff>
      <xdr:row>36</xdr:row>
      <xdr:rowOff>127508</xdr:rowOff>
    </xdr:to>
    <xdr:cxnSp macro="">
      <xdr:nvCxnSpPr>
        <xdr:cNvPr id="385" name="直線コネクタ 384"/>
        <xdr:cNvCxnSpPr/>
      </xdr:nvCxnSpPr>
      <xdr:spPr>
        <a:xfrm flipV="1">
          <a:off x="13512800" y="62514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6" name="フローチャート :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387" name="テキスト ボックス 386"/>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8" name="フローチャート : 判断 387"/>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389" name="テキスト ボックス 388"/>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18796</xdr:rowOff>
    </xdr:from>
    <xdr:to>
      <xdr:col>24</xdr:col>
      <xdr:colOff>609600</xdr:colOff>
      <xdr:row>36</xdr:row>
      <xdr:rowOff>120396</xdr:rowOff>
    </xdr:to>
    <xdr:sp macro="" textlink="">
      <xdr:nvSpPr>
        <xdr:cNvPr id="395" name="円/楕円 394"/>
        <xdr:cNvSpPr/>
      </xdr:nvSpPr>
      <xdr:spPr>
        <a:xfrm>
          <a:off x="169672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111523</xdr:rowOff>
    </xdr:from>
    <xdr:ext cx="762000" cy="259045"/>
    <xdr:sp macro="" textlink="">
      <xdr:nvSpPr>
        <xdr:cNvPr id="396" name="公債費負担の状況該当値テキスト"/>
        <xdr:cNvSpPr txBox="1"/>
      </xdr:nvSpPr>
      <xdr:spPr>
        <a:xfrm>
          <a:off x="17106900" y="611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151638</xdr:rowOff>
    </xdr:from>
    <xdr:to>
      <xdr:col>23</xdr:col>
      <xdr:colOff>457200</xdr:colOff>
      <xdr:row>36</xdr:row>
      <xdr:rowOff>81788</xdr:rowOff>
    </xdr:to>
    <xdr:sp macro="" textlink="">
      <xdr:nvSpPr>
        <xdr:cNvPr id="397" name="円/楕円 396"/>
        <xdr:cNvSpPr/>
      </xdr:nvSpPr>
      <xdr:spPr>
        <a:xfrm>
          <a:off x="1612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91965</xdr:rowOff>
    </xdr:from>
    <xdr:ext cx="736600" cy="259045"/>
    <xdr:sp macro="" textlink="">
      <xdr:nvSpPr>
        <xdr:cNvPr id="398" name="テキスト ボックス 397"/>
        <xdr:cNvSpPr txBox="1"/>
      </xdr:nvSpPr>
      <xdr:spPr>
        <a:xfrm>
          <a:off x="15798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151638</xdr:rowOff>
    </xdr:from>
    <xdr:to>
      <xdr:col>22</xdr:col>
      <xdr:colOff>254000</xdr:colOff>
      <xdr:row>36</xdr:row>
      <xdr:rowOff>81788</xdr:rowOff>
    </xdr:to>
    <xdr:sp macro="" textlink="">
      <xdr:nvSpPr>
        <xdr:cNvPr id="399" name="円/楕円 398"/>
        <xdr:cNvSpPr/>
      </xdr:nvSpPr>
      <xdr:spPr>
        <a:xfrm>
          <a:off x="1524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91965</xdr:rowOff>
    </xdr:from>
    <xdr:ext cx="762000" cy="259045"/>
    <xdr:sp macro="" textlink="">
      <xdr:nvSpPr>
        <xdr:cNvPr id="400" name="テキスト ボックス 399"/>
        <xdr:cNvSpPr txBox="1"/>
      </xdr:nvSpPr>
      <xdr:spPr>
        <a:xfrm>
          <a:off x="1490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28448</xdr:rowOff>
    </xdr:from>
    <xdr:to>
      <xdr:col>21</xdr:col>
      <xdr:colOff>50800</xdr:colOff>
      <xdr:row>36</xdr:row>
      <xdr:rowOff>130048</xdr:rowOff>
    </xdr:to>
    <xdr:sp macro="" textlink="">
      <xdr:nvSpPr>
        <xdr:cNvPr id="401" name="円/楕円 400"/>
        <xdr:cNvSpPr/>
      </xdr:nvSpPr>
      <xdr:spPr>
        <a:xfrm>
          <a:off x="14351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140225</xdr:rowOff>
    </xdr:from>
    <xdr:ext cx="762000" cy="259045"/>
    <xdr:sp macro="" textlink="">
      <xdr:nvSpPr>
        <xdr:cNvPr id="402" name="テキスト ボックス 401"/>
        <xdr:cNvSpPr txBox="1"/>
      </xdr:nvSpPr>
      <xdr:spPr>
        <a:xfrm>
          <a:off x="14020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76708</xdr:rowOff>
    </xdr:from>
    <xdr:to>
      <xdr:col>19</xdr:col>
      <xdr:colOff>533400</xdr:colOff>
      <xdr:row>37</xdr:row>
      <xdr:rowOff>6858</xdr:rowOff>
    </xdr:to>
    <xdr:sp macro="" textlink="">
      <xdr:nvSpPr>
        <xdr:cNvPr id="403" name="円/楕円 402"/>
        <xdr:cNvSpPr/>
      </xdr:nvSpPr>
      <xdr:spPr>
        <a:xfrm>
          <a:off x="13462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17035</xdr:rowOff>
    </xdr:from>
    <xdr:ext cx="762000" cy="259045"/>
    <xdr:sp macro="" textlink="">
      <xdr:nvSpPr>
        <xdr:cNvPr id="404" name="テキスト ボックス 403"/>
        <xdr:cNvSpPr txBox="1"/>
      </xdr:nvSpPr>
      <xdr:spPr>
        <a:xfrm>
          <a:off x="13131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の将来負担比率は数値が算出されない、良好な状況で推移している。これは、市債残高を着実に減少させてきたことや、基金の適正管理に努めてきたことにより、充当可能財源等が、将来負担額を上回っていることによるものである。引き続き、市債や基金の適正な管理・活用に努め、現在の水準を維持し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3" name="直線コネクタ 432"/>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4"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5" name="直線コネクタ 434"/>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98230</xdr:rowOff>
    </xdr:from>
    <xdr:ext cx="762000" cy="259045"/>
    <xdr:sp macro="" textlink="">
      <xdr:nvSpPr>
        <xdr:cNvPr id="438"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39" name="フローチャート : 判断 438"/>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0" name="フローチャート : 判断 439"/>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1" name="テキスト ボックス 440"/>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80984</xdr:rowOff>
    </xdr:from>
    <xdr:to>
      <xdr:col>22</xdr:col>
      <xdr:colOff>254000</xdr:colOff>
      <xdr:row>17</xdr:row>
      <xdr:rowOff>11134</xdr:rowOff>
    </xdr:to>
    <xdr:sp macro="" textlink="">
      <xdr:nvSpPr>
        <xdr:cNvPr id="442" name="フローチャート : 判断 441"/>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3" name="テキスト ボックス 442"/>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423</xdr:rowOff>
    </xdr:from>
    <xdr:to>
      <xdr:col>21</xdr:col>
      <xdr:colOff>50800</xdr:colOff>
      <xdr:row>17</xdr:row>
      <xdr:rowOff>102023</xdr:rowOff>
    </xdr:to>
    <xdr:sp macro="" textlink="">
      <xdr:nvSpPr>
        <xdr:cNvPr id="444" name="フローチャート : 判断 443"/>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45" name="テキスト ボックス 444"/>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46" name="フローチャート : 判断 445"/>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47" name="テキスト ボックス 446"/>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355,515
352,723
105.29
113,713,724
111,972,682
422,895
67,024,453
50,488,273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人件費に係る経常収支比率は、類似</a:t>
          </a:r>
          <a:r>
            <a:rPr kumimoji="1" lang="en-US" altLang="ja-JP" sz="1300">
              <a:solidFill>
                <a:schemeClr val="dk1"/>
              </a:solidFill>
              <a:effectLst/>
              <a:latin typeface="+mn-lt"/>
              <a:ea typeface="+mn-ea"/>
              <a:cs typeface="+mn-cs"/>
            </a:rPr>
            <a:t>42</a:t>
          </a:r>
          <a:r>
            <a:rPr kumimoji="1" lang="ja-JP" altLang="ja-JP" sz="1300">
              <a:solidFill>
                <a:schemeClr val="dk1"/>
              </a:solidFill>
              <a:effectLst/>
              <a:latin typeface="+mn-lt"/>
              <a:ea typeface="+mn-ea"/>
              <a:cs typeface="+mn-cs"/>
            </a:rPr>
            <a:t>団体（以下、「中核市」）の平均を上回る数値で推移している。これは昭和</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年代の人口急増期に大量採用した職員が退職期を迎え、給与や退職金需要が中核市平均を上回っていることによるものである。定年退職のピーク（平成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年度）を超え、これらの需要が毎年度減少しており、類似団体との差は縮まりつつある。今後も適切な財政運営に努める。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1270</xdr:rowOff>
    </xdr:from>
    <xdr:to>
      <xdr:col>7</xdr:col>
      <xdr:colOff>15875</xdr:colOff>
      <xdr:row>39</xdr:row>
      <xdr:rowOff>92710</xdr:rowOff>
    </xdr:to>
    <xdr:cxnSp macro="">
      <xdr:nvCxnSpPr>
        <xdr:cNvPr id="59" name="直線コネクタ 58"/>
        <xdr:cNvCxnSpPr/>
      </xdr:nvCxnSpPr>
      <xdr:spPr>
        <a:xfrm flipV="1">
          <a:off x="4826000" y="565912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64787</xdr:rowOff>
    </xdr:from>
    <xdr:ext cx="762000" cy="259045"/>
    <xdr:sp macro="" textlink="">
      <xdr:nvSpPr>
        <xdr:cNvPr id="60" name="人件費最小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39</xdr:row>
      <xdr:rowOff>92710</xdr:rowOff>
    </xdr:from>
    <xdr:to>
      <xdr:col>7</xdr:col>
      <xdr:colOff>104775</xdr:colOff>
      <xdr:row>39</xdr:row>
      <xdr:rowOff>92710</xdr:rowOff>
    </xdr:to>
    <xdr:cxnSp macro="">
      <xdr:nvCxnSpPr>
        <xdr:cNvPr id="61" name="直線コネクタ 60"/>
        <xdr:cNvCxnSpPr/>
      </xdr:nvCxnSpPr>
      <xdr:spPr>
        <a:xfrm>
          <a:off x="4737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87647</xdr:rowOff>
    </xdr:from>
    <xdr:ext cx="762000" cy="259045"/>
    <xdr:sp macro="" textlink="">
      <xdr:nvSpPr>
        <xdr:cNvPr id="62"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33</xdr:row>
      <xdr:rowOff>1270</xdr:rowOff>
    </xdr:from>
    <xdr:to>
      <xdr:col>7</xdr:col>
      <xdr:colOff>104775</xdr:colOff>
      <xdr:row>33</xdr:row>
      <xdr:rowOff>1270</xdr:rowOff>
    </xdr:to>
    <xdr:cxnSp macro="">
      <xdr:nvCxnSpPr>
        <xdr:cNvPr id="63" name="直線コネクタ 62"/>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119380</xdr:rowOff>
    </xdr:to>
    <xdr:cxnSp macro="">
      <xdr:nvCxnSpPr>
        <xdr:cNvPr id="64" name="直線コネクタ 63"/>
        <xdr:cNvCxnSpPr/>
      </xdr:nvCxnSpPr>
      <xdr:spPr>
        <a:xfrm flipV="1">
          <a:off x="3987800" y="6581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85107</xdr:rowOff>
    </xdr:from>
    <xdr:ext cx="762000" cy="259045"/>
    <xdr:sp macro="" textlink="">
      <xdr:nvSpPr>
        <xdr:cNvPr id="65"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66" name="フローチャート : 判断 65"/>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39</xdr:row>
      <xdr:rowOff>62230</xdr:rowOff>
    </xdr:to>
    <xdr:cxnSp macro="">
      <xdr:nvCxnSpPr>
        <xdr:cNvPr id="67" name="直線コネクタ 66"/>
        <xdr:cNvCxnSpPr/>
      </xdr:nvCxnSpPr>
      <xdr:spPr>
        <a:xfrm flipV="1">
          <a:off x="3098800" y="6634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68" name="フローチャート : 判断 67"/>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69" name="テキスト ボックス 68"/>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39</xdr:row>
      <xdr:rowOff>161290</xdr:rowOff>
    </xdr:to>
    <xdr:cxnSp macro="">
      <xdr:nvCxnSpPr>
        <xdr:cNvPr id="70" name="直線コネクタ 69"/>
        <xdr:cNvCxnSpPr/>
      </xdr:nvCxnSpPr>
      <xdr:spPr>
        <a:xfrm flipV="1">
          <a:off x="2209800" y="674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161290</xdr:rowOff>
    </xdr:from>
    <xdr:to>
      <xdr:col>3</xdr:col>
      <xdr:colOff>142875</xdr:colOff>
      <xdr:row>40</xdr:row>
      <xdr:rowOff>43180</xdr:rowOff>
    </xdr:to>
    <xdr:cxnSp macro="">
      <xdr:nvCxnSpPr>
        <xdr:cNvPr id="73" name="直線コネクタ 72"/>
        <xdr:cNvCxnSpPr/>
      </xdr:nvCxnSpPr>
      <xdr:spPr>
        <a:xfrm flipV="1">
          <a:off x="1320800" y="6847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4" name="フローチャート : 判断 73"/>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5" name="テキスト ボックス 74"/>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6" name="フローチャート :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7" name="テキスト ボックス 76"/>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3" name="円/楕円 82"/>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158767</xdr:rowOff>
    </xdr:from>
    <xdr:ext cx="762000" cy="259045"/>
    <xdr:sp macro="" textlink="">
      <xdr:nvSpPr>
        <xdr:cNvPr id="84"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5" name="円/楕円 84"/>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6" name="テキスト ボックス 85"/>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7" name="円/楕円 86"/>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88" name="テキスト ボックス 87"/>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110490</xdr:rowOff>
    </xdr:from>
    <xdr:to>
      <xdr:col>3</xdr:col>
      <xdr:colOff>193675</xdr:colOff>
      <xdr:row>40</xdr:row>
      <xdr:rowOff>40640</xdr:rowOff>
    </xdr:to>
    <xdr:sp macro="" textlink="">
      <xdr:nvSpPr>
        <xdr:cNvPr id="89" name="円/楕円 88"/>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25417</xdr:rowOff>
    </xdr:from>
    <xdr:ext cx="762000" cy="259045"/>
    <xdr:sp macro="" textlink="">
      <xdr:nvSpPr>
        <xdr:cNvPr id="90" name="テキスト ボックス 89"/>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163830</xdr:rowOff>
    </xdr:from>
    <xdr:to>
      <xdr:col>1</xdr:col>
      <xdr:colOff>676275</xdr:colOff>
      <xdr:row>40</xdr:row>
      <xdr:rowOff>93980</xdr:rowOff>
    </xdr:to>
    <xdr:sp macro="" textlink="">
      <xdr:nvSpPr>
        <xdr:cNvPr id="91" name="円/楕円 90"/>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78757</xdr:rowOff>
    </xdr:from>
    <xdr:ext cx="762000" cy="259045"/>
    <xdr:sp macro="" textlink="">
      <xdr:nvSpPr>
        <xdr:cNvPr id="92" name="テキスト ボックス 91"/>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物件費に係る経常収支比率は、中核市平均よりやや高い水準で推移している。引き続き行財政改革の取組みを通じて、健全な財政運営に努める。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0" name="直線コネクタ 119"/>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1"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2" name="直線コネクタ 121"/>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3"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4" name="直線コネクタ 123"/>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19</xdr:row>
      <xdr:rowOff>6350</xdr:rowOff>
    </xdr:to>
    <xdr:cxnSp macro="">
      <xdr:nvCxnSpPr>
        <xdr:cNvPr id="125" name="直線コネクタ 124"/>
        <xdr:cNvCxnSpPr/>
      </xdr:nvCxnSpPr>
      <xdr:spPr>
        <a:xfrm>
          <a:off x="15671800" y="3111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7" name="フローチャート : 判断 126"/>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133350</xdr:rowOff>
    </xdr:from>
    <xdr:to>
      <xdr:col>22</xdr:col>
      <xdr:colOff>565150</xdr:colOff>
      <xdr:row>18</xdr:row>
      <xdr:rowOff>25400</xdr:rowOff>
    </xdr:to>
    <xdr:cxnSp macro="">
      <xdr:nvCxnSpPr>
        <xdr:cNvPr id="128" name="直線コネクタ 127"/>
        <xdr:cNvCxnSpPr/>
      </xdr:nvCxnSpPr>
      <xdr:spPr>
        <a:xfrm>
          <a:off x="14782800" y="304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29" name="フローチャート : 判断 128"/>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0" name="テキスト ボックス 129"/>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133350</xdr:rowOff>
    </xdr:from>
    <xdr:to>
      <xdr:col>21</xdr:col>
      <xdr:colOff>361950</xdr:colOff>
      <xdr:row>17</xdr:row>
      <xdr:rowOff>146050</xdr:rowOff>
    </xdr:to>
    <xdr:cxnSp macro="">
      <xdr:nvCxnSpPr>
        <xdr:cNvPr id="131" name="直線コネクタ 130"/>
        <xdr:cNvCxnSpPr/>
      </xdr:nvCxnSpPr>
      <xdr:spPr>
        <a:xfrm flipV="1">
          <a:off x="13893800" y="304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2" name="フローチャート : 判断 131"/>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3" name="テキスト ボックス 132"/>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146050</xdr:rowOff>
    </xdr:to>
    <xdr:cxnSp macro="">
      <xdr:nvCxnSpPr>
        <xdr:cNvPr id="134" name="直線コネクタ 133"/>
        <xdr:cNvCxnSpPr/>
      </xdr:nvCxnSpPr>
      <xdr:spPr>
        <a:xfrm>
          <a:off x="13004800" y="290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5" name="フローチャート : 判断 134"/>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6" name="テキスト ボックス 135"/>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7" name="フローチャート : 判断 136"/>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38" name="テキスト ボックス 137"/>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127000</xdr:rowOff>
    </xdr:from>
    <xdr:to>
      <xdr:col>24</xdr:col>
      <xdr:colOff>82550</xdr:colOff>
      <xdr:row>19</xdr:row>
      <xdr:rowOff>57150</xdr:rowOff>
    </xdr:to>
    <xdr:sp macro="" textlink="">
      <xdr:nvSpPr>
        <xdr:cNvPr id="144" name="円/楕円 143"/>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99077</xdr:rowOff>
    </xdr:from>
    <xdr:ext cx="762000" cy="259045"/>
    <xdr:sp macro="" textlink="">
      <xdr:nvSpPr>
        <xdr:cNvPr id="145" name="物件費該当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146050</xdr:rowOff>
    </xdr:from>
    <xdr:to>
      <xdr:col>22</xdr:col>
      <xdr:colOff>615950</xdr:colOff>
      <xdr:row>18</xdr:row>
      <xdr:rowOff>76200</xdr:rowOff>
    </xdr:to>
    <xdr:sp macro="" textlink="">
      <xdr:nvSpPr>
        <xdr:cNvPr id="146" name="円/楕円 145"/>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47" name="テキスト ボックス 146"/>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48" name="円/楕円 147"/>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168927</xdr:rowOff>
    </xdr:from>
    <xdr:ext cx="762000" cy="259045"/>
    <xdr:sp macro="" textlink="">
      <xdr:nvSpPr>
        <xdr:cNvPr id="149" name="テキスト ボックス 148"/>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0" name="円/楕円 149"/>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1" name="テキスト ボックス 150"/>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2" name="円/楕円 151"/>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3" name="テキスト ボックス 152"/>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中核市平均と同様に増加傾向にある。本市は高齢化率が全国平均を上回っており、今後も上昇する見込みである。健康増進事業を推進するとともに、市単独扶助費の合理化・適正化を図り、自然増に対応し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3" name="直線コネクタ 182"/>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6"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7" name="直線コネクタ 186"/>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18143</xdr:rowOff>
    </xdr:from>
    <xdr:to>
      <xdr:col>7</xdr:col>
      <xdr:colOff>15875</xdr:colOff>
      <xdr:row>58</xdr:row>
      <xdr:rowOff>94343</xdr:rowOff>
    </xdr:to>
    <xdr:cxnSp macro="">
      <xdr:nvCxnSpPr>
        <xdr:cNvPr id="188" name="直線コネクタ 187"/>
        <xdr:cNvCxnSpPr/>
      </xdr:nvCxnSpPr>
      <xdr:spPr>
        <a:xfrm>
          <a:off x="3987800" y="9962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89"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0" name="フローチャート : 判断 189"/>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58</xdr:row>
      <xdr:rowOff>18143</xdr:rowOff>
    </xdr:to>
    <xdr:cxnSp macro="">
      <xdr:nvCxnSpPr>
        <xdr:cNvPr id="191" name="直線コネクタ 190"/>
        <xdr:cNvCxnSpPr/>
      </xdr:nvCxnSpPr>
      <xdr:spPr>
        <a:xfrm>
          <a:off x="3098800" y="987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2" name="フローチャート : 判断 191"/>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3" name="テキスト ボックス 192"/>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48078</xdr:rowOff>
    </xdr:from>
    <xdr:to>
      <xdr:col>4</xdr:col>
      <xdr:colOff>346075</xdr:colOff>
      <xdr:row>57</xdr:row>
      <xdr:rowOff>102507</xdr:rowOff>
    </xdr:to>
    <xdr:cxnSp macro="">
      <xdr:nvCxnSpPr>
        <xdr:cNvPr id="194" name="直線コネクタ 193"/>
        <xdr:cNvCxnSpPr/>
      </xdr:nvCxnSpPr>
      <xdr:spPr>
        <a:xfrm>
          <a:off x="2209800" y="9820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5" name="フローチャート : 判断 194"/>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6" name="テキスト ボックス 195"/>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154215</xdr:rowOff>
    </xdr:from>
    <xdr:to>
      <xdr:col>3</xdr:col>
      <xdr:colOff>142875</xdr:colOff>
      <xdr:row>57</xdr:row>
      <xdr:rowOff>48078</xdr:rowOff>
    </xdr:to>
    <xdr:cxnSp macro="">
      <xdr:nvCxnSpPr>
        <xdr:cNvPr id="197" name="直線コネクタ 196"/>
        <xdr:cNvCxnSpPr/>
      </xdr:nvCxnSpPr>
      <xdr:spPr>
        <a:xfrm>
          <a:off x="1320800" y="9755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198" name="フローチャート : 判断 197"/>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109055</xdr:rowOff>
    </xdr:from>
    <xdr:ext cx="762000" cy="259045"/>
    <xdr:sp macro="" textlink="">
      <xdr:nvSpPr>
        <xdr:cNvPr id="199" name="テキスト ボックス 198"/>
        <xdr:cNvSpPr txBox="1"/>
      </xdr:nvSpPr>
      <xdr:spPr>
        <a:xfrm>
          <a:off x="1828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0" name="フローチャート : 判断 199"/>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1" name="テキスト ボックス 200"/>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7" name="円/楕円 206"/>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08"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138793</xdr:rowOff>
    </xdr:from>
    <xdr:to>
      <xdr:col>5</xdr:col>
      <xdr:colOff>600075</xdr:colOff>
      <xdr:row>58</xdr:row>
      <xdr:rowOff>68943</xdr:rowOff>
    </xdr:to>
    <xdr:sp macro="" textlink="">
      <xdr:nvSpPr>
        <xdr:cNvPr id="209" name="円/楕円 208"/>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53720</xdr:rowOff>
    </xdr:from>
    <xdr:ext cx="736600" cy="259045"/>
    <xdr:sp macro="" textlink="">
      <xdr:nvSpPr>
        <xdr:cNvPr id="210" name="テキスト ボックス 209"/>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11" name="円/楕円 210"/>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163484</xdr:rowOff>
    </xdr:from>
    <xdr:ext cx="762000" cy="259045"/>
    <xdr:sp macro="" textlink="">
      <xdr:nvSpPr>
        <xdr:cNvPr id="212" name="テキスト ボックス 211"/>
        <xdr:cNvSpPr txBox="1"/>
      </xdr:nvSpPr>
      <xdr:spPr>
        <a:xfrm>
          <a:off x="2717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168728</xdr:rowOff>
    </xdr:from>
    <xdr:to>
      <xdr:col>3</xdr:col>
      <xdr:colOff>193675</xdr:colOff>
      <xdr:row>57</xdr:row>
      <xdr:rowOff>98878</xdr:rowOff>
    </xdr:to>
    <xdr:sp macro="" textlink="">
      <xdr:nvSpPr>
        <xdr:cNvPr id="213" name="円/楕円 212"/>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14" name="テキスト ボックス 213"/>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103415</xdr:rowOff>
    </xdr:from>
    <xdr:to>
      <xdr:col>1</xdr:col>
      <xdr:colOff>676275</xdr:colOff>
      <xdr:row>57</xdr:row>
      <xdr:rowOff>33565</xdr:rowOff>
    </xdr:to>
    <xdr:sp macro="" textlink="">
      <xdr:nvSpPr>
        <xdr:cNvPr id="215" name="円/楕円 214"/>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43742</xdr:rowOff>
    </xdr:from>
    <xdr:ext cx="762000" cy="259045"/>
    <xdr:sp macro="" textlink="">
      <xdr:nvSpPr>
        <xdr:cNvPr id="216" name="テキスト ボックス 215"/>
        <xdr:cNvSpPr txBox="1"/>
      </xdr:nvSpPr>
      <xdr:spPr>
        <a:xfrm>
          <a:off x="939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その他の経常収支比率は、医療関係特別会計の繰出金が増加しており、上昇傾向にある。今後も高齢化の影響により増加傾向は続くため、更なるコスト縮減を図るなど、適正な財政運営に努める。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4" name="直線コネクタ 243"/>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5"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6" name="直線コネクタ 245"/>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7"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8" name="直線コネクタ 247"/>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59</xdr:row>
      <xdr:rowOff>31750</xdr:rowOff>
    </xdr:to>
    <xdr:cxnSp macro="">
      <xdr:nvCxnSpPr>
        <xdr:cNvPr id="249" name="直線コネクタ 248"/>
        <xdr:cNvCxnSpPr/>
      </xdr:nvCxnSpPr>
      <xdr:spPr>
        <a:xfrm>
          <a:off x="15671800" y="1007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1" name="フローチャート :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134620</xdr:rowOff>
    </xdr:to>
    <xdr:cxnSp macro="">
      <xdr:nvCxnSpPr>
        <xdr:cNvPr id="252" name="直線コネクタ 251"/>
        <xdr:cNvCxnSpPr/>
      </xdr:nvCxnSpPr>
      <xdr:spPr>
        <a:xfrm>
          <a:off x="14782800" y="1004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3" name="フローチャート :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104140</xdr:rowOff>
    </xdr:to>
    <xdr:cxnSp macro="">
      <xdr:nvCxnSpPr>
        <xdr:cNvPr id="255" name="直線コネクタ 254"/>
        <xdr:cNvCxnSpPr/>
      </xdr:nvCxnSpPr>
      <xdr:spPr>
        <a:xfrm>
          <a:off x="13893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6" name="フローチャート : 判断 255"/>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7" name="テキスト ボックス 256"/>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58</xdr:row>
      <xdr:rowOff>35560</xdr:rowOff>
    </xdr:to>
    <xdr:cxnSp macro="">
      <xdr:nvCxnSpPr>
        <xdr:cNvPr id="258" name="直線コネクタ 257"/>
        <xdr:cNvCxnSpPr/>
      </xdr:nvCxnSpPr>
      <xdr:spPr>
        <a:xfrm>
          <a:off x="13004800" y="989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59" name="フローチャート : 判断 258"/>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0" name="テキスト ボックス 259"/>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1" name="フローチャート :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8" name="円/楕円 267"/>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9"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70" name="円/楕円 269"/>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1" name="テキスト ボックス 270"/>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72" name="円/楕円 271"/>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3" name="テキスト ボックス 272"/>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4" name="円/楕円 273"/>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5" name="テキスト ボックス 274"/>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6" name="円/楕円 275"/>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7" name="テキスト ボックス 27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補助費等に係る経常収支比率は、中核市の平均よりも低い数値で推移している。これは、本市には病院事業会計への繰出金がないことが大きな要因として考えられる。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5" name="直線コネクタ 304"/>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6"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7" name="直線コネクタ 306"/>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8"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9" name="直線コネクタ 308"/>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120650</xdr:rowOff>
    </xdr:from>
    <xdr:to>
      <xdr:col>24</xdr:col>
      <xdr:colOff>31750</xdr:colOff>
      <xdr:row>33</xdr:row>
      <xdr:rowOff>146050</xdr:rowOff>
    </xdr:to>
    <xdr:cxnSp macro="">
      <xdr:nvCxnSpPr>
        <xdr:cNvPr id="310" name="直線コネクタ 309"/>
        <xdr:cNvCxnSpPr/>
      </xdr:nvCxnSpPr>
      <xdr:spPr>
        <a:xfrm>
          <a:off x="15671800" y="577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2" name="フローチャート :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120650</xdr:rowOff>
    </xdr:from>
    <xdr:to>
      <xdr:col>22</xdr:col>
      <xdr:colOff>565150</xdr:colOff>
      <xdr:row>33</xdr:row>
      <xdr:rowOff>146050</xdr:rowOff>
    </xdr:to>
    <xdr:cxnSp macro="">
      <xdr:nvCxnSpPr>
        <xdr:cNvPr id="313" name="直線コネクタ 312"/>
        <xdr:cNvCxnSpPr/>
      </xdr:nvCxnSpPr>
      <xdr:spPr>
        <a:xfrm flipV="1">
          <a:off x="14782800" y="577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4" name="フローチャート :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33</xdr:row>
      <xdr:rowOff>146050</xdr:rowOff>
    </xdr:to>
    <xdr:cxnSp macro="">
      <xdr:nvCxnSpPr>
        <xdr:cNvPr id="316" name="直線コネクタ 315"/>
        <xdr:cNvCxnSpPr/>
      </xdr:nvCxnSpPr>
      <xdr:spPr>
        <a:xfrm>
          <a:off x="13893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7" name="フローチャート : 判断 316"/>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8" name="テキスト ボックス 317"/>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107950</xdr:rowOff>
    </xdr:from>
    <xdr:to>
      <xdr:col>20</xdr:col>
      <xdr:colOff>158750</xdr:colOff>
      <xdr:row>33</xdr:row>
      <xdr:rowOff>146050</xdr:rowOff>
    </xdr:to>
    <xdr:cxnSp macro="">
      <xdr:nvCxnSpPr>
        <xdr:cNvPr id="319" name="直線コネクタ 318"/>
        <xdr:cNvCxnSpPr/>
      </xdr:nvCxnSpPr>
      <xdr:spPr>
        <a:xfrm>
          <a:off x="13004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0" name="フローチャート :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2" name="フローチャート : 判断 321"/>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3" name="テキスト ボックス 322"/>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95250</xdr:rowOff>
    </xdr:from>
    <xdr:to>
      <xdr:col>24</xdr:col>
      <xdr:colOff>82550</xdr:colOff>
      <xdr:row>34</xdr:row>
      <xdr:rowOff>25400</xdr:rowOff>
    </xdr:to>
    <xdr:sp macro="" textlink="">
      <xdr:nvSpPr>
        <xdr:cNvPr id="329" name="円/楕円 328"/>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111777</xdr:rowOff>
    </xdr:from>
    <xdr:ext cx="762000" cy="259045"/>
    <xdr:sp macro="" textlink="">
      <xdr:nvSpPr>
        <xdr:cNvPr id="330" name="補助費等該当値テキスト"/>
        <xdr:cNvSpPr txBox="1"/>
      </xdr:nvSpPr>
      <xdr:spPr>
        <a:xfrm>
          <a:off x="16598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69850</xdr:rowOff>
    </xdr:from>
    <xdr:to>
      <xdr:col>22</xdr:col>
      <xdr:colOff>615950</xdr:colOff>
      <xdr:row>34</xdr:row>
      <xdr:rowOff>0</xdr:rowOff>
    </xdr:to>
    <xdr:sp macro="" textlink="">
      <xdr:nvSpPr>
        <xdr:cNvPr id="331" name="円/楕円 330"/>
        <xdr:cNvSpPr/>
      </xdr:nvSpPr>
      <xdr:spPr>
        <a:xfrm>
          <a:off x="15621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10177</xdr:rowOff>
    </xdr:from>
    <xdr:ext cx="736600" cy="259045"/>
    <xdr:sp macro="" textlink="">
      <xdr:nvSpPr>
        <xdr:cNvPr id="332" name="テキスト ボックス 331"/>
        <xdr:cNvSpPr txBox="1"/>
      </xdr:nvSpPr>
      <xdr:spPr>
        <a:xfrm>
          <a:off x="15290800" y="549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3" name="円/楕円 332"/>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4" name="テキスト ボックス 333"/>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35" name="円/楕円 334"/>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36" name="テキスト ボックス 335"/>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57150</xdr:rowOff>
    </xdr:from>
    <xdr:to>
      <xdr:col>19</xdr:col>
      <xdr:colOff>6350</xdr:colOff>
      <xdr:row>33</xdr:row>
      <xdr:rowOff>158750</xdr:rowOff>
    </xdr:to>
    <xdr:sp macro="" textlink="">
      <xdr:nvSpPr>
        <xdr:cNvPr id="337" name="円/楕円 336"/>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168927</xdr:rowOff>
    </xdr:from>
    <xdr:ext cx="762000" cy="259045"/>
    <xdr:sp macro="" textlink="">
      <xdr:nvSpPr>
        <xdr:cNvPr id="338" name="テキスト ボックス 337"/>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公債費に係る経常収支比率は、中核市の中でも良好な数値で推移している。これは市債の発行を抑制し、市債残高を着実に減少させてきたことが要因となっている。今後も市債の適正管理に努める。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4" name="直線コネクタ 363"/>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5"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6" name="直線コネクタ 365"/>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7"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68" name="直線コネクタ 367"/>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124714</xdr:rowOff>
    </xdr:from>
    <xdr:to>
      <xdr:col>7</xdr:col>
      <xdr:colOff>15875</xdr:colOff>
      <xdr:row>73</xdr:row>
      <xdr:rowOff>152146</xdr:rowOff>
    </xdr:to>
    <xdr:cxnSp macro="">
      <xdr:nvCxnSpPr>
        <xdr:cNvPr id="369" name="直線コネクタ 368"/>
        <xdr:cNvCxnSpPr/>
      </xdr:nvCxnSpPr>
      <xdr:spPr>
        <a:xfrm>
          <a:off x="3987800" y="126405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124714</xdr:rowOff>
    </xdr:from>
    <xdr:to>
      <xdr:col>5</xdr:col>
      <xdr:colOff>549275</xdr:colOff>
      <xdr:row>74</xdr:row>
      <xdr:rowOff>17272</xdr:rowOff>
    </xdr:to>
    <xdr:cxnSp macro="">
      <xdr:nvCxnSpPr>
        <xdr:cNvPr id="372" name="直線コネクタ 371"/>
        <xdr:cNvCxnSpPr/>
      </xdr:nvCxnSpPr>
      <xdr:spPr>
        <a:xfrm flipV="1">
          <a:off x="3098800" y="12640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3" name="フローチャート : 判断 372"/>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4" name="テキスト ボックス 373"/>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152146</xdr:rowOff>
    </xdr:from>
    <xdr:to>
      <xdr:col>4</xdr:col>
      <xdr:colOff>346075</xdr:colOff>
      <xdr:row>74</xdr:row>
      <xdr:rowOff>17272</xdr:rowOff>
    </xdr:to>
    <xdr:cxnSp macro="">
      <xdr:nvCxnSpPr>
        <xdr:cNvPr id="375" name="直線コネクタ 374"/>
        <xdr:cNvCxnSpPr/>
      </xdr:nvCxnSpPr>
      <xdr:spPr>
        <a:xfrm>
          <a:off x="2209800" y="12667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6" name="フローチャート : 判断 375"/>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7" name="テキスト ボックス 376"/>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69850</xdr:rowOff>
    </xdr:from>
    <xdr:to>
      <xdr:col>3</xdr:col>
      <xdr:colOff>142875</xdr:colOff>
      <xdr:row>73</xdr:row>
      <xdr:rowOff>152146</xdr:rowOff>
    </xdr:to>
    <xdr:cxnSp macro="">
      <xdr:nvCxnSpPr>
        <xdr:cNvPr id="378" name="直線コネクタ 377"/>
        <xdr:cNvCxnSpPr/>
      </xdr:nvCxnSpPr>
      <xdr:spPr>
        <a:xfrm>
          <a:off x="1320800" y="125857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9" name="フローチャート :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0" name="テキスト ボックス 379"/>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1" name="フローチャート : 判断 380"/>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2" name="テキスト ボックス 381"/>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101346</xdr:rowOff>
    </xdr:from>
    <xdr:to>
      <xdr:col>7</xdr:col>
      <xdr:colOff>66675</xdr:colOff>
      <xdr:row>74</xdr:row>
      <xdr:rowOff>31496</xdr:rowOff>
    </xdr:to>
    <xdr:sp macro="" textlink="">
      <xdr:nvSpPr>
        <xdr:cNvPr id="388" name="円/楕円 387"/>
        <xdr:cNvSpPr/>
      </xdr:nvSpPr>
      <xdr:spPr>
        <a:xfrm>
          <a:off x="47752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117873</xdr:rowOff>
    </xdr:from>
    <xdr:ext cx="762000" cy="259045"/>
    <xdr:sp macro="" textlink="">
      <xdr:nvSpPr>
        <xdr:cNvPr id="389" name="公債費該当値テキスト"/>
        <xdr:cNvSpPr txBox="1"/>
      </xdr:nvSpPr>
      <xdr:spPr>
        <a:xfrm>
          <a:off x="4914900" y="124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73914</xdr:rowOff>
    </xdr:from>
    <xdr:to>
      <xdr:col>5</xdr:col>
      <xdr:colOff>600075</xdr:colOff>
      <xdr:row>74</xdr:row>
      <xdr:rowOff>4064</xdr:rowOff>
    </xdr:to>
    <xdr:sp macro="" textlink="">
      <xdr:nvSpPr>
        <xdr:cNvPr id="390" name="円/楕円 389"/>
        <xdr:cNvSpPr/>
      </xdr:nvSpPr>
      <xdr:spPr>
        <a:xfrm>
          <a:off x="3937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14241</xdr:rowOff>
    </xdr:from>
    <xdr:ext cx="736600" cy="259045"/>
    <xdr:sp macro="" textlink="">
      <xdr:nvSpPr>
        <xdr:cNvPr id="391" name="テキスト ボックス 390"/>
        <xdr:cNvSpPr txBox="1"/>
      </xdr:nvSpPr>
      <xdr:spPr>
        <a:xfrm>
          <a:off x="3606800" y="1235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137922</xdr:rowOff>
    </xdr:from>
    <xdr:to>
      <xdr:col>4</xdr:col>
      <xdr:colOff>396875</xdr:colOff>
      <xdr:row>74</xdr:row>
      <xdr:rowOff>68072</xdr:rowOff>
    </xdr:to>
    <xdr:sp macro="" textlink="">
      <xdr:nvSpPr>
        <xdr:cNvPr id="392" name="円/楕円 391"/>
        <xdr:cNvSpPr/>
      </xdr:nvSpPr>
      <xdr:spPr>
        <a:xfrm>
          <a:off x="3048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78249</xdr:rowOff>
    </xdr:from>
    <xdr:ext cx="762000" cy="259045"/>
    <xdr:sp macro="" textlink="">
      <xdr:nvSpPr>
        <xdr:cNvPr id="393" name="テキスト ボックス 392"/>
        <xdr:cNvSpPr txBox="1"/>
      </xdr:nvSpPr>
      <xdr:spPr>
        <a:xfrm>
          <a:off x="2717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101346</xdr:rowOff>
    </xdr:from>
    <xdr:to>
      <xdr:col>3</xdr:col>
      <xdr:colOff>193675</xdr:colOff>
      <xdr:row>74</xdr:row>
      <xdr:rowOff>31496</xdr:rowOff>
    </xdr:to>
    <xdr:sp macro="" textlink="">
      <xdr:nvSpPr>
        <xdr:cNvPr id="394" name="円/楕円 393"/>
        <xdr:cNvSpPr/>
      </xdr:nvSpPr>
      <xdr:spPr>
        <a:xfrm>
          <a:off x="2159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41673</xdr:rowOff>
    </xdr:from>
    <xdr:ext cx="762000" cy="259045"/>
    <xdr:sp macro="" textlink="">
      <xdr:nvSpPr>
        <xdr:cNvPr id="395" name="テキスト ボックス 394"/>
        <xdr:cNvSpPr txBox="1"/>
      </xdr:nvSpPr>
      <xdr:spPr>
        <a:xfrm>
          <a:off x="1828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19050</xdr:rowOff>
    </xdr:from>
    <xdr:to>
      <xdr:col>1</xdr:col>
      <xdr:colOff>676275</xdr:colOff>
      <xdr:row>73</xdr:row>
      <xdr:rowOff>120650</xdr:rowOff>
    </xdr:to>
    <xdr:sp macro="" textlink="">
      <xdr:nvSpPr>
        <xdr:cNvPr id="396" name="円/楕円 395"/>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130827</xdr:rowOff>
    </xdr:from>
    <xdr:ext cx="762000" cy="259045"/>
    <xdr:sp macro="" textlink="">
      <xdr:nvSpPr>
        <xdr:cNvPr id="397" name="テキスト ボックス 396"/>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高齢化の影響による医療関係特別会計への繰出金などが増加しており、公債費以外の経常収支比率は中核市平均より高い数値となっている。今後もこの傾向が続く見込みであることから、コスト縮減を図るなど、適正な財政運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5" name="直線コネクタ 424"/>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6"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7" name="直線コネクタ 426"/>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130811</xdr:rowOff>
    </xdr:from>
    <xdr:to>
      <xdr:col>24</xdr:col>
      <xdr:colOff>31750</xdr:colOff>
      <xdr:row>80</xdr:row>
      <xdr:rowOff>46989</xdr:rowOff>
    </xdr:to>
    <xdr:cxnSp macro="">
      <xdr:nvCxnSpPr>
        <xdr:cNvPr id="430" name="直線コネクタ 429"/>
        <xdr:cNvCxnSpPr/>
      </xdr:nvCxnSpPr>
      <xdr:spPr>
        <a:xfrm>
          <a:off x="15671800" y="136753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1"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2" name="フローチャート : 判断 431"/>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130811</xdr:rowOff>
    </xdr:from>
    <xdr:to>
      <xdr:col>22</xdr:col>
      <xdr:colOff>565150</xdr:colOff>
      <xdr:row>79</xdr:row>
      <xdr:rowOff>130811</xdr:rowOff>
    </xdr:to>
    <xdr:cxnSp macro="">
      <xdr:nvCxnSpPr>
        <xdr:cNvPr id="433" name="直線コネクタ 432"/>
        <xdr:cNvCxnSpPr/>
      </xdr:nvCxnSpPr>
      <xdr:spPr>
        <a:xfrm>
          <a:off x="14782800" y="13675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4" name="フローチャート : 判断 433"/>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5" name="テキスト ボックス 434"/>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130811</xdr:rowOff>
    </xdr:from>
    <xdr:to>
      <xdr:col>21</xdr:col>
      <xdr:colOff>361950</xdr:colOff>
      <xdr:row>79</xdr:row>
      <xdr:rowOff>130811</xdr:rowOff>
    </xdr:to>
    <xdr:cxnSp macro="">
      <xdr:nvCxnSpPr>
        <xdr:cNvPr id="436" name="直線コネクタ 435"/>
        <xdr:cNvCxnSpPr/>
      </xdr:nvCxnSpPr>
      <xdr:spPr>
        <a:xfrm>
          <a:off x="13893800" y="13675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7" name="フローチャート : 判断 436"/>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38" name="テキスト ボックス 437"/>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35561</xdr:rowOff>
    </xdr:from>
    <xdr:to>
      <xdr:col>20</xdr:col>
      <xdr:colOff>158750</xdr:colOff>
      <xdr:row>79</xdr:row>
      <xdr:rowOff>130811</xdr:rowOff>
    </xdr:to>
    <xdr:cxnSp macro="">
      <xdr:nvCxnSpPr>
        <xdr:cNvPr id="439" name="直線コネクタ 438"/>
        <xdr:cNvCxnSpPr/>
      </xdr:nvCxnSpPr>
      <xdr:spPr>
        <a:xfrm>
          <a:off x="13004800" y="135801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0" name="フローチャート : 判断 439"/>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1" name="テキスト ボックス 440"/>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2" name="フローチャート : 判断 441"/>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3" name="テキスト ボックス 442"/>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167639</xdr:rowOff>
    </xdr:from>
    <xdr:to>
      <xdr:col>24</xdr:col>
      <xdr:colOff>82550</xdr:colOff>
      <xdr:row>80</xdr:row>
      <xdr:rowOff>97789</xdr:rowOff>
    </xdr:to>
    <xdr:sp macro="" textlink="">
      <xdr:nvSpPr>
        <xdr:cNvPr id="449" name="円/楕円 448"/>
        <xdr:cNvSpPr/>
      </xdr:nvSpPr>
      <xdr:spPr>
        <a:xfrm>
          <a:off x="164592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76216</xdr:rowOff>
    </xdr:from>
    <xdr:ext cx="762000" cy="259045"/>
    <xdr:sp macro="" textlink="">
      <xdr:nvSpPr>
        <xdr:cNvPr id="450" name="公債費以外該当値テキスト"/>
        <xdr:cNvSpPr txBox="1"/>
      </xdr:nvSpPr>
      <xdr:spPr>
        <a:xfrm>
          <a:off x="16598900" y="136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80011</xdr:rowOff>
    </xdr:from>
    <xdr:to>
      <xdr:col>22</xdr:col>
      <xdr:colOff>615950</xdr:colOff>
      <xdr:row>80</xdr:row>
      <xdr:rowOff>10161</xdr:rowOff>
    </xdr:to>
    <xdr:sp macro="" textlink="">
      <xdr:nvSpPr>
        <xdr:cNvPr id="451" name="円/楕円 450"/>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166388</xdr:rowOff>
    </xdr:from>
    <xdr:ext cx="736600" cy="259045"/>
    <xdr:sp macro="" textlink="">
      <xdr:nvSpPr>
        <xdr:cNvPr id="452" name="テキスト ボックス 451"/>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80011</xdr:rowOff>
    </xdr:from>
    <xdr:to>
      <xdr:col>21</xdr:col>
      <xdr:colOff>412750</xdr:colOff>
      <xdr:row>80</xdr:row>
      <xdr:rowOff>10161</xdr:rowOff>
    </xdr:to>
    <xdr:sp macro="" textlink="">
      <xdr:nvSpPr>
        <xdr:cNvPr id="453" name="円/楕円 452"/>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166388</xdr:rowOff>
    </xdr:from>
    <xdr:ext cx="762000" cy="259045"/>
    <xdr:sp macro="" textlink="">
      <xdr:nvSpPr>
        <xdr:cNvPr id="454" name="テキスト ボックス 453"/>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80011</xdr:rowOff>
    </xdr:from>
    <xdr:to>
      <xdr:col>20</xdr:col>
      <xdr:colOff>209550</xdr:colOff>
      <xdr:row>80</xdr:row>
      <xdr:rowOff>10161</xdr:rowOff>
    </xdr:to>
    <xdr:sp macro="" textlink="">
      <xdr:nvSpPr>
        <xdr:cNvPr id="455" name="円/楕円 454"/>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166388</xdr:rowOff>
    </xdr:from>
    <xdr:ext cx="762000" cy="259045"/>
    <xdr:sp macro="" textlink="">
      <xdr:nvSpPr>
        <xdr:cNvPr id="456" name="テキスト ボックス 455"/>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156211</xdr:rowOff>
    </xdr:from>
    <xdr:to>
      <xdr:col>19</xdr:col>
      <xdr:colOff>6350</xdr:colOff>
      <xdr:row>79</xdr:row>
      <xdr:rowOff>86361</xdr:rowOff>
    </xdr:to>
    <xdr:sp macro="" textlink="">
      <xdr:nvSpPr>
        <xdr:cNvPr id="457" name="円/楕円 456"/>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71138</xdr:rowOff>
    </xdr:from>
    <xdr:ext cx="762000" cy="259045"/>
    <xdr:sp macro="" textlink="">
      <xdr:nvSpPr>
        <xdr:cNvPr id="458" name="テキスト ボックス 457"/>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大阪府高槻市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43957</xdr:rowOff>
    </xdr:from>
    <xdr:to>
      <xdr:col>4</xdr:col>
      <xdr:colOff>1117600</xdr:colOff>
      <xdr:row>18</xdr:row>
      <xdr:rowOff>118709</xdr:rowOff>
    </xdr:to>
    <xdr:cxnSp macro="">
      <xdr:nvCxnSpPr>
        <xdr:cNvPr id="48" name="直線コネクタ 47"/>
        <xdr:cNvCxnSpPr/>
      </xdr:nvCxnSpPr>
      <xdr:spPr bwMode="auto">
        <a:xfrm flipV="1">
          <a:off x="5003800" y="3177682"/>
          <a:ext cx="647700" cy="7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87437</xdr:rowOff>
    </xdr:from>
    <xdr:to>
      <xdr:col>4</xdr:col>
      <xdr:colOff>469900</xdr:colOff>
      <xdr:row>18</xdr:row>
      <xdr:rowOff>118709</xdr:rowOff>
    </xdr:to>
    <xdr:cxnSp macro="">
      <xdr:nvCxnSpPr>
        <xdr:cNvPr id="51" name="直線コネクタ 50"/>
        <xdr:cNvCxnSpPr/>
      </xdr:nvCxnSpPr>
      <xdr:spPr bwMode="auto">
        <a:xfrm>
          <a:off x="4305300" y="3221162"/>
          <a:ext cx="6985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3266</xdr:rowOff>
    </xdr:from>
    <xdr:to>
      <xdr:col>3</xdr:col>
      <xdr:colOff>904875</xdr:colOff>
      <xdr:row>18</xdr:row>
      <xdr:rowOff>87437</xdr:rowOff>
    </xdr:to>
    <xdr:cxnSp macro="">
      <xdr:nvCxnSpPr>
        <xdr:cNvPr id="54" name="直線コネクタ 53"/>
        <xdr:cNvCxnSpPr/>
      </xdr:nvCxnSpPr>
      <xdr:spPr bwMode="auto">
        <a:xfrm>
          <a:off x="3606800" y="3136991"/>
          <a:ext cx="698500" cy="8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167081</xdr:rowOff>
    </xdr:from>
    <xdr:to>
      <xdr:col>3</xdr:col>
      <xdr:colOff>206375</xdr:colOff>
      <xdr:row>18</xdr:row>
      <xdr:rowOff>3266</xdr:rowOff>
    </xdr:to>
    <xdr:cxnSp macro="">
      <xdr:nvCxnSpPr>
        <xdr:cNvPr id="57" name="直線コネクタ 56"/>
        <xdr:cNvCxnSpPr/>
      </xdr:nvCxnSpPr>
      <xdr:spPr bwMode="auto">
        <a:xfrm>
          <a:off x="2908300" y="3129356"/>
          <a:ext cx="698500" cy="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164607</xdr:rowOff>
    </xdr:from>
    <xdr:to>
      <xdr:col>5</xdr:col>
      <xdr:colOff>34925</xdr:colOff>
      <xdr:row>18</xdr:row>
      <xdr:rowOff>94757</xdr:rowOff>
    </xdr:to>
    <xdr:sp macro="" textlink="">
      <xdr:nvSpPr>
        <xdr:cNvPr id="67" name="円/楕円 66"/>
        <xdr:cNvSpPr/>
      </xdr:nvSpPr>
      <xdr:spPr bwMode="auto">
        <a:xfrm>
          <a:off x="5600700" y="31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136684</xdr:rowOff>
    </xdr:from>
    <xdr:ext cx="762000" cy="259045"/>
    <xdr:sp macro="" textlink="">
      <xdr:nvSpPr>
        <xdr:cNvPr id="68" name="人口1人当たり決算額の推移該当値テキスト130"/>
        <xdr:cNvSpPr txBox="1"/>
      </xdr:nvSpPr>
      <xdr:spPr>
        <a:xfrm>
          <a:off x="5740400" y="309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56,608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67909</xdr:rowOff>
    </xdr:from>
    <xdr:to>
      <xdr:col>4</xdr:col>
      <xdr:colOff>520700</xdr:colOff>
      <xdr:row>18</xdr:row>
      <xdr:rowOff>169509</xdr:rowOff>
    </xdr:to>
    <xdr:sp macro="" textlink="">
      <xdr:nvSpPr>
        <xdr:cNvPr id="69" name="円/楕円 68"/>
        <xdr:cNvSpPr/>
      </xdr:nvSpPr>
      <xdr:spPr bwMode="auto">
        <a:xfrm>
          <a:off x="4953000" y="320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154286</xdr:rowOff>
    </xdr:from>
    <xdr:ext cx="736600" cy="259045"/>
    <xdr:sp macro="" textlink="">
      <xdr:nvSpPr>
        <xdr:cNvPr id="70" name="テキスト ボックス 69"/>
        <xdr:cNvSpPr txBox="1"/>
      </xdr:nvSpPr>
      <xdr:spPr>
        <a:xfrm>
          <a:off x="4622800" y="3288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36637</xdr:rowOff>
    </xdr:from>
    <xdr:to>
      <xdr:col>3</xdr:col>
      <xdr:colOff>955675</xdr:colOff>
      <xdr:row>18</xdr:row>
      <xdr:rowOff>138237</xdr:rowOff>
    </xdr:to>
    <xdr:sp macro="" textlink="">
      <xdr:nvSpPr>
        <xdr:cNvPr id="71" name="円/楕円 70"/>
        <xdr:cNvSpPr/>
      </xdr:nvSpPr>
      <xdr:spPr bwMode="auto">
        <a:xfrm>
          <a:off x="4254500" y="317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123014</xdr:rowOff>
    </xdr:from>
    <xdr:ext cx="762000" cy="259045"/>
    <xdr:sp macro="" textlink="">
      <xdr:nvSpPr>
        <xdr:cNvPr id="72" name="テキスト ボックス 71"/>
        <xdr:cNvSpPr txBox="1"/>
      </xdr:nvSpPr>
      <xdr:spPr>
        <a:xfrm>
          <a:off x="3924300" y="325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123916</xdr:rowOff>
    </xdr:from>
    <xdr:to>
      <xdr:col>3</xdr:col>
      <xdr:colOff>257175</xdr:colOff>
      <xdr:row>18</xdr:row>
      <xdr:rowOff>54066</xdr:rowOff>
    </xdr:to>
    <xdr:sp macro="" textlink="">
      <xdr:nvSpPr>
        <xdr:cNvPr id="73" name="円/楕円 72"/>
        <xdr:cNvSpPr/>
      </xdr:nvSpPr>
      <xdr:spPr bwMode="auto">
        <a:xfrm>
          <a:off x="3556000" y="308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38843</xdr:rowOff>
    </xdr:from>
    <xdr:ext cx="762000" cy="259045"/>
    <xdr:sp macro="" textlink="">
      <xdr:nvSpPr>
        <xdr:cNvPr id="74" name="テキスト ボックス 73"/>
        <xdr:cNvSpPr txBox="1"/>
      </xdr:nvSpPr>
      <xdr:spPr>
        <a:xfrm>
          <a:off x="3225800" y="317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116281</xdr:rowOff>
    </xdr:from>
    <xdr:to>
      <xdr:col>2</xdr:col>
      <xdr:colOff>692150</xdr:colOff>
      <xdr:row>18</xdr:row>
      <xdr:rowOff>46431</xdr:rowOff>
    </xdr:to>
    <xdr:sp macro="" textlink="">
      <xdr:nvSpPr>
        <xdr:cNvPr id="75" name="円/楕円 74"/>
        <xdr:cNvSpPr/>
      </xdr:nvSpPr>
      <xdr:spPr bwMode="auto">
        <a:xfrm>
          <a:off x="2857500" y="3078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31208</xdr:rowOff>
    </xdr:from>
    <xdr:ext cx="762000" cy="259045"/>
    <xdr:sp macro="" textlink="">
      <xdr:nvSpPr>
        <xdr:cNvPr id="76" name="テキスト ボックス 75"/>
        <xdr:cNvSpPr txBox="1"/>
      </xdr:nvSpPr>
      <xdr:spPr>
        <a:xfrm>
          <a:off x="2527300" y="316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64401</xdr:rowOff>
    </xdr:from>
    <xdr:to>
      <xdr:col>4</xdr:col>
      <xdr:colOff>1117600</xdr:colOff>
      <xdr:row>37</xdr:row>
      <xdr:rowOff>93396</xdr:rowOff>
    </xdr:to>
    <xdr:cxnSp macro="">
      <xdr:nvCxnSpPr>
        <xdr:cNvPr id="109" name="直線コネクタ 108"/>
        <xdr:cNvCxnSpPr/>
      </xdr:nvCxnSpPr>
      <xdr:spPr bwMode="auto">
        <a:xfrm flipV="1">
          <a:off x="5003800" y="7189101"/>
          <a:ext cx="647700" cy="28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37960</xdr:rowOff>
    </xdr:from>
    <xdr:to>
      <xdr:col>4</xdr:col>
      <xdr:colOff>469900</xdr:colOff>
      <xdr:row>37</xdr:row>
      <xdr:rowOff>93396</xdr:rowOff>
    </xdr:to>
    <xdr:cxnSp macro="">
      <xdr:nvCxnSpPr>
        <xdr:cNvPr id="112" name="直線コネクタ 111"/>
        <xdr:cNvCxnSpPr/>
      </xdr:nvCxnSpPr>
      <xdr:spPr bwMode="auto">
        <a:xfrm>
          <a:off x="4305300" y="7162660"/>
          <a:ext cx="698500" cy="55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37960</xdr:rowOff>
    </xdr:from>
    <xdr:to>
      <xdr:col>3</xdr:col>
      <xdr:colOff>904875</xdr:colOff>
      <xdr:row>37</xdr:row>
      <xdr:rowOff>136182</xdr:rowOff>
    </xdr:to>
    <xdr:cxnSp macro="">
      <xdr:nvCxnSpPr>
        <xdr:cNvPr id="115" name="直線コネクタ 114"/>
        <xdr:cNvCxnSpPr/>
      </xdr:nvCxnSpPr>
      <xdr:spPr bwMode="auto">
        <a:xfrm flipV="1">
          <a:off x="3606800" y="7162660"/>
          <a:ext cx="698500" cy="9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89548</xdr:rowOff>
    </xdr:from>
    <xdr:to>
      <xdr:col>3</xdr:col>
      <xdr:colOff>206375</xdr:colOff>
      <xdr:row>37</xdr:row>
      <xdr:rowOff>136182</xdr:rowOff>
    </xdr:to>
    <xdr:cxnSp macro="">
      <xdr:nvCxnSpPr>
        <xdr:cNvPr id="118" name="直線コネクタ 117"/>
        <xdr:cNvCxnSpPr/>
      </xdr:nvCxnSpPr>
      <xdr:spPr bwMode="auto">
        <a:xfrm>
          <a:off x="2908300" y="7214248"/>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6735</xdr:rowOff>
    </xdr:from>
    <xdr:ext cx="762000" cy="259045"/>
    <xdr:sp macro="" textlink="">
      <xdr:nvSpPr>
        <xdr:cNvPr id="120" name="テキスト ボックス 119"/>
        <xdr:cNvSpPr txBox="1"/>
      </xdr:nvSpPr>
      <xdr:spPr>
        <a:xfrm>
          <a:off x="3225800" y="62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325518</xdr:rowOff>
    </xdr:from>
    <xdr:ext cx="762000" cy="259045"/>
    <xdr:sp macro="" textlink="">
      <xdr:nvSpPr>
        <xdr:cNvPr id="122" name="テキスト ボックス 121"/>
        <xdr:cNvSpPr txBox="1"/>
      </xdr:nvSpPr>
      <xdr:spPr>
        <a:xfrm>
          <a:off x="2527300" y="62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13601</xdr:rowOff>
    </xdr:from>
    <xdr:to>
      <xdr:col>5</xdr:col>
      <xdr:colOff>34925</xdr:colOff>
      <xdr:row>37</xdr:row>
      <xdr:rowOff>115201</xdr:rowOff>
    </xdr:to>
    <xdr:sp macro="" textlink="">
      <xdr:nvSpPr>
        <xdr:cNvPr id="128" name="円/楕円 127"/>
        <xdr:cNvSpPr/>
      </xdr:nvSpPr>
      <xdr:spPr bwMode="auto">
        <a:xfrm>
          <a:off x="5600700" y="713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93628</xdr:rowOff>
    </xdr:from>
    <xdr:ext cx="762000" cy="259045"/>
    <xdr:sp macro="" textlink="">
      <xdr:nvSpPr>
        <xdr:cNvPr id="129" name="人口1人当たり決算額の推移該当値テキスト445"/>
        <xdr:cNvSpPr txBox="1"/>
      </xdr:nvSpPr>
      <xdr:spPr>
        <a:xfrm>
          <a:off x="5740400" y="704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42596</xdr:rowOff>
    </xdr:from>
    <xdr:to>
      <xdr:col>4</xdr:col>
      <xdr:colOff>520700</xdr:colOff>
      <xdr:row>37</xdr:row>
      <xdr:rowOff>144196</xdr:rowOff>
    </xdr:to>
    <xdr:sp macro="" textlink="">
      <xdr:nvSpPr>
        <xdr:cNvPr id="130" name="円/楕円 129"/>
        <xdr:cNvSpPr/>
      </xdr:nvSpPr>
      <xdr:spPr bwMode="auto">
        <a:xfrm>
          <a:off x="4953000" y="716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128973</xdr:rowOff>
    </xdr:from>
    <xdr:ext cx="736600" cy="259045"/>
    <xdr:sp macro="" textlink="">
      <xdr:nvSpPr>
        <xdr:cNvPr id="131" name="テキスト ボックス 130"/>
        <xdr:cNvSpPr txBox="1"/>
      </xdr:nvSpPr>
      <xdr:spPr>
        <a:xfrm>
          <a:off x="4622800" y="725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158610</xdr:rowOff>
    </xdr:from>
    <xdr:to>
      <xdr:col>3</xdr:col>
      <xdr:colOff>955675</xdr:colOff>
      <xdr:row>37</xdr:row>
      <xdr:rowOff>88760</xdr:rowOff>
    </xdr:to>
    <xdr:sp macro="" textlink="">
      <xdr:nvSpPr>
        <xdr:cNvPr id="132" name="円/楕円 131"/>
        <xdr:cNvSpPr/>
      </xdr:nvSpPr>
      <xdr:spPr bwMode="auto">
        <a:xfrm>
          <a:off x="4254500" y="711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73537</xdr:rowOff>
    </xdr:from>
    <xdr:ext cx="762000" cy="259045"/>
    <xdr:sp macro="" textlink="">
      <xdr:nvSpPr>
        <xdr:cNvPr id="133" name="テキスト ボックス 132"/>
        <xdr:cNvSpPr txBox="1"/>
      </xdr:nvSpPr>
      <xdr:spPr>
        <a:xfrm>
          <a:off x="3924300" y="719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85382</xdr:rowOff>
    </xdr:from>
    <xdr:to>
      <xdr:col>3</xdr:col>
      <xdr:colOff>257175</xdr:colOff>
      <xdr:row>37</xdr:row>
      <xdr:rowOff>186982</xdr:rowOff>
    </xdr:to>
    <xdr:sp macro="" textlink="">
      <xdr:nvSpPr>
        <xdr:cNvPr id="134" name="円/楕円 133"/>
        <xdr:cNvSpPr/>
      </xdr:nvSpPr>
      <xdr:spPr bwMode="auto">
        <a:xfrm>
          <a:off x="3556000" y="721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171759</xdr:rowOff>
    </xdr:from>
    <xdr:ext cx="762000" cy="259045"/>
    <xdr:sp macro="" textlink="">
      <xdr:nvSpPr>
        <xdr:cNvPr id="135" name="テキスト ボックス 134"/>
        <xdr:cNvSpPr txBox="1"/>
      </xdr:nvSpPr>
      <xdr:spPr>
        <a:xfrm>
          <a:off x="3225800" y="729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38748</xdr:rowOff>
    </xdr:from>
    <xdr:to>
      <xdr:col>2</xdr:col>
      <xdr:colOff>692150</xdr:colOff>
      <xdr:row>37</xdr:row>
      <xdr:rowOff>140348</xdr:rowOff>
    </xdr:to>
    <xdr:sp macro="" textlink="">
      <xdr:nvSpPr>
        <xdr:cNvPr id="136" name="円/楕円 135"/>
        <xdr:cNvSpPr/>
      </xdr:nvSpPr>
      <xdr:spPr bwMode="auto">
        <a:xfrm>
          <a:off x="2857500" y="716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125125</xdr:rowOff>
    </xdr:from>
    <xdr:ext cx="762000" cy="259045"/>
    <xdr:sp macro="" textlink="">
      <xdr:nvSpPr>
        <xdr:cNvPr id="137" name="テキスト ボックス 136"/>
        <xdr:cNvSpPr txBox="1"/>
      </xdr:nvSpPr>
      <xdr:spPr>
        <a:xfrm>
          <a:off x="2527300" y="724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本市は実質収支が過大とならないよう、収支均衡を基本に安定した財政運営を行っているため、実質収支額については同水準で推移しており、今後もこの傾向が続く見込みである。</a:t>
          </a:r>
          <a:endParaRPr lang="ja-JP" altLang="ja-JP" sz="1400">
            <a:effectLst/>
          </a:endParaRPr>
        </a:p>
        <a:p>
          <a:r>
            <a:rPr kumimoji="1" lang="ja-JP" altLang="ja-JP" sz="1400">
              <a:solidFill>
                <a:schemeClr val="dk1"/>
              </a:solidFill>
              <a:effectLst/>
              <a:latin typeface="+mn-lt"/>
              <a:ea typeface="+mn-ea"/>
              <a:cs typeface="+mn-cs"/>
            </a:rPr>
            <a:t>　財政調整基金残高は、平成</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年度以降財源調整のための取り崩しを行っていないため、増加している。今後も財政調整基金を適切に管理し、安定した財政運営を行っていく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年度については、国民健康保険特別会計も含めて全ての会計で黒字となった。</a:t>
          </a:r>
          <a:r>
            <a:rPr kumimoji="1" lang="ja-JP" altLang="ja-JP" sz="1400">
              <a:solidFill>
                <a:schemeClr val="dk1"/>
              </a:solidFill>
              <a:effectLst/>
              <a:latin typeface="+mn-lt"/>
              <a:ea typeface="+mn-ea"/>
              <a:cs typeface="+mn-cs"/>
            </a:rPr>
            <a:t>水道事業会計、自動車運送事業会計をはじめ、他の会計の黒字額は、ほぼ同水準で推移しており、今後もこの傾向が続く見込みである。引き続き、適切な財政運営に努める。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本市は市債の発行を抑制してきたことや、新たに発行する場合においても普通交付税による財源措置のあるものを優先的に発行してきたため、実質公債費率の分子は低水準で推移している。引き続き、市債の適正管理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本市の将来負担額は、市債の発行を抑制してきたことにより、低い水準で推移している。また、新たに市債を発行する場合においても普通交付税による財源措置のあるものを優先的に発行してきたことや基金の適正な管理により充当可能財源等は将来負担額を上回る状態で推移している。今後も市債や基金の適正管理に努め、現在の水準を維持し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113713724</v>
      </c>
      <c r="BO4" s="379"/>
      <c r="BP4" s="379"/>
      <c r="BQ4" s="379"/>
      <c r="BR4" s="379"/>
      <c r="BS4" s="379"/>
      <c r="BT4" s="379"/>
      <c r="BU4" s="380"/>
      <c r="BV4" s="378">
        <v>111111952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0.6</v>
      </c>
      <c r="CU4" s="556"/>
      <c r="CV4" s="556"/>
      <c r="CW4" s="556"/>
      <c r="CX4" s="556"/>
      <c r="CY4" s="556"/>
      <c r="CZ4" s="556"/>
      <c r="DA4" s="557"/>
      <c r="DB4" s="555">
        <v>0.9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111972682</v>
      </c>
      <c r="BO5" s="384"/>
      <c r="BP5" s="384"/>
      <c r="BQ5" s="384"/>
      <c r="BR5" s="384"/>
      <c r="BS5" s="384"/>
      <c r="BT5" s="384"/>
      <c r="BU5" s="385"/>
      <c r="BV5" s="383">
        <v>110105834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91.2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1741042</v>
      </c>
      <c r="BO6" s="384"/>
      <c r="BP6" s="384"/>
      <c r="BQ6" s="384"/>
      <c r="BR6" s="384"/>
      <c r="BS6" s="384"/>
      <c r="BT6" s="384"/>
      <c r="BU6" s="385"/>
      <c r="BV6" s="383">
        <v>1006118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98.3</v>
      </c>
      <c r="CU6" s="530"/>
      <c r="CV6" s="530"/>
      <c r="CW6" s="530"/>
      <c r="CX6" s="530"/>
      <c r="CY6" s="530"/>
      <c r="CZ6" s="530"/>
      <c r="DA6" s="531"/>
      <c r="DB6" s="529">
        <v>96.1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1318147</v>
      </c>
      <c r="BO7" s="384"/>
      <c r="BP7" s="384"/>
      <c r="BQ7" s="384"/>
      <c r="BR7" s="384"/>
      <c r="BS7" s="384"/>
      <c r="BT7" s="384"/>
      <c r="BU7" s="385"/>
      <c r="BV7" s="383">
        <v>430304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67024453</v>
      </c>
      <c r="CU7" s="384"/>
      <c r="CV7" s="384"/>
      <c r="CW7" s="384"/>
      <c r="CX7" s="384"/>
      <c r="CY7" s="384"/>
      <c r="CZ7" s="384"/>
      <c r="DA7" s="385"/>
      <c r="DB7" s="383">
        <v>66739740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422895</v>
      </c>
      <c r="BO8" s="384"/>
      <c r="BP8" s="384"/>
      <c r="BQ8" s="384"/>
      <c r="BR8" s="384"/>
      <c r="BS8" s="384"/>
      <c r="BT8" s="384"/>
      <c r="BU8" s="385"/>
      <c r="BV8" s="383">
        <v>575814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0.78</v>
      </c>
      <c r="CU8" s="493"/>
      <c r="CV8" s="493"/>
      <c r="CW8" s="493"/>
      <c r="CX8" s="493"/>
      <c r="CY8" s="493"/>
      <c r="CZ8" s="493"/>
      <c r="DA8" s="494"/>
      <c r="DB8" s="492">
        <v>0.77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357359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-152919</v>
      </c>
      <c r="BO9" s="384"/>
      <c r="BP9" s="384"/>
      <c r="BQ9" s="384"/>
      <c r="BR9" s="384"/>
      <c r="BS9" s="384"/>
      <c r="BT9" s="384"/>
      <c r="BU9" s="385"/>
      <c r="BV9" s="383">
        <v>327988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v>
      </c>
      <c r="CU9" s="354"/>
      <c r="CV9" s="354"/>
      <c r="CW9" s="354"/>
      <c r="CX9" s="354"/>
      <c r="CY9" s="354"/>
      <c r="CZ9" s="354"/>
      <c r="DA9" s="355"/>
      <c r="DB9" s="353">
        <v>9.6999999999999993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351826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297999</v>
      </c>
      <c r="BO10" s="384"/>
      <c r="BP10" s="384"/>
      <c r="BQ10" s="384"/>
      <c r="BR10" s="384"/>
      <c r="BS10" s="384"/>
      <c r="BT10" s="384"/>
      <c r="BU10" s="385"/>
      <c r="BV10" s="383">
        <v>1332008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355515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120</v>
      </c>
      <c r="BO12" s="384"/>
      <c r="BP12" s="384"/>
      <c r="BQ12" s="384"/>
      <c r="BR12" s="384"/>
      <c r="BS12" s="384"/>
      <c r="BT12" s="384"/>
      <c r="BU12" s="385"/>
      <c r="BV12" s="383">
        <v>120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352723</v>
      </c>
      <c r="S13" s="485"/>
      <c r="T13" s="485"/>
      <c r="U13" s="485"/>
      <c r="V13" s="486"/>
      <c r="W13" s="472" t="s">
        <v>123</v>
      </c>
      <c r="X13" s="396"/>
      <c r="Y13" s="396"/>
      <c r="Z13" s="396"/>
      <c r="AA13" s="396"/>
      <c r="AB13" s="397"/>
      <c r="AC13" s="359">
        <v>835</v>
      </c>
      <c r="AD13" s="360"/>
      <c r="AE13" s="360"/>
      <c r="AF13" s="360"/>
      <c r="AG13" s="361"/>
      <c r="AH13" s="359">
        <v>1018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144960</v>
      </c>
      <c r="BO13" s="384"/>
      <c r="BP13" s="384"/>
      <c r="BQ13" s="384"/>
      <c r="BR13" s="384"/>
      <c r="BS13" s="384"/>
      <c r="BT13" s="384"/>
      <c r="BU13" s="385"/>
      <c r="BV13" s="383">
        <v>1659876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-0.2</v>
      </c>
      <c r="CU13" s="354"/>
      <c r="CV13" s="354"/>
      <c r="CW13" s="354"/>
      <c r="CX13" s="354"/>
      <c r="CY13" s="354"/>
      <c r="CZ13" s="354"/>
      <c r="DA13" s="355"/>
      <c r="DB13" s="353">
        <v>-0.6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356388</v>
      </c>
      <c r="S14" s="485"/>
      <c r="T14" s="485"/>
      <c r="U14" s="485"/>
      <c r="V14" s="486"/>
      <c r="W14" s="487"/>
      <c r="X14" s="399"/>
      <c r="Y14" s="399"/>
      <c r="Z14" s="399"/>
      <c r="AA14" s="399"/>
      <c r="AB14" s="400"/>
      <c r="AC14" s="477">
        <v>0.6</v>
      </c>
      <c r="AD14" s="478"/>
      <c r="AE14" s="478"/>
      <c r="AF14" s="478"/>
      <c r="AG14" s="479"/>
      <c r="AH14" s="477">
        <v>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353589</v>
      </c>
      <c r="S15" s="485"/>
      <c r="T15" s="485"/>
      <c r="U15" s="485"/>
      <c r="V15" s="486"/>
      <c r="W15" s="472" t="s">
        <v>130</v>
      </c>
      <c r="X15" s="396"/>
      <c r="Y15" s="396"/>
      <c r="Z15" s="396"/>
      <c r="AA15" s="396"/>
      <c r="AB15" s="397"/>
      <c r="AC15" s="359">
        <v>34381</v>
      </c>
      <c r="AD15" s="360"/>
      <c r="AE15" s="360"/>
      <c r="AF15" s="360"/>
      <c r="AG15" s="361"/>
      <c r="AH15" s="359">
        <v>39990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38745086</v>
      </c>
      <c r="BO15" s="379"/>
      <c r="BP15" s="379"/>
      <c r="BQ15" s="379"/>
      <c r="BR15" s="379"/>
      <c r="BS15" s="379"/>
      <c r="BT15" s="379"/>
      <c r="BU15" s="380"/>
      <c r="BV15" s="378">
        <v>37923404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24.1</v>
      </c>
      <c r="AD16" s="478"/>
      <c r="AE16" s="478"/>
      <c r="AF16" s="478"/>
      <c r="AG16" s="479"/>
      <c r="AH16" s="477">
        <v>25.5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49464027</v>
      </c>
      <c r="BO16" s="384"/>
      <c r="BP16" s="384"/>
      <c r="BQ16" s="384"/>
      <c r="BR16" s="384"/>
      <c r="BS16" s="384"/>
      <c r="BT16" s="384"/>
      <c r="BU16" s="385"/>
      <c r="BV16" s="383">
        <v>48745939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107524</v>
      </c>
      <c r="AD17" s="360"/>
      <c r="AE17" s="360"/>
      <c r="AF17" s="360"/>
      <c r="AG17" s="361"/>
      <c r="AH17" s="359">
        <v>111179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50165482</v>
      </c>
      <c r="BO17" s="384"/>
      <c r="BP17" s="384"/>
      <c r="BQ17" s="384"/>
      <c r="BR17" s="384"/>
      <c r="BS17" s="384"/>
      <c r="BT17" s="384"/>
      <c r="BU17" s="385"/>
      <c r="BV17" s="383">
        <v>49252489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105.29</v>
      </c>
      <c r="M18" s="448"/>
      <c r="N18" s="448"/>
      <c r="O18" s="448"/>
      <c r="P18" s="448"/>
      <c r="Q18" s="448"/>
      <c r="R18" s="449"/>
      <c r="S18" s="449"/>
      <c r="T18" s="449"/>
      <c r="U18" s="449"/>
      <c r="V18" s="450"/>
      <c r="W18" s="464"/>
      <c r="X18" s="465"/>
      <c r="Y18" s="465"/>
      <c r="Z18" s="465"/>
      <c r="AA18" s="465"/>
      <c r="AB18" s="473"/>
      <c r="AC18" s="347">
        <v>75.3</v>
      </c>
      <c r="AD18" s="348"/>
      <c r="AE18" s="348"/>
      <c r="AF18" s="348"/>
      <c r="AG18" s="451"/>
      <c r="AH18" s="347">
        <v>70.900000000000006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61810531</v>
      </c>
      <c r="BO18" s="384"/>
      <c r="BP18" s="384"/>
      <c r="BQ18" s="384"/>
      <c r="BR18" s="384"/>
      <c r="BS18" s="384"/>
      <c r="BT18" s="384"/>
      <c r="BU18" s="385"/>
      <c r="BV18" s="383">
        <v>59608253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3394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71635789</v>
      </c>
      <c r="BO19" s="384"/>
      <c r="BP19" s="384"/>
      <c r="BQ19" s="384"/>
      <c r="BR19" s="384"/>
      <c r="BS19" s="384"/>
      <c r="BT19" s="384"/>
      <c r="BU19" s="385"/>
      <c r="BV19" s="383">
        <v>71702207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145426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50488273</v>
      </c>
      <c r="BO23" s="384"/>
      <c r="BP23" s="384"/>
      <c r="BQ23" s="384"/>
      <c r="BR23" s="384"/>
      <c r="BS23" s="384"/>
      <c r="BT23" s="384"/>
      <c r="BU23" s="385"/>
      <c r="BV23" s="383">
        <v>48923708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9585</v>
      </c>
      <c r="R24" s="360"/>
      <c r="S24" s="360"/>
      <c r="T24" s="360"/>
      <c r="U24" s="360"/>
      <c r="V24" s="361"/>
      <c r="W24" s="425"/>
      <c r="X24" s="416"/>
      <c r="Y24" s="417"/>
      <c r="Z24" s="356" t="s">
        <v>153</v>
      </c>
      <c r="AA24" s="357"/>
      <c r="AB24" s="357"/>
      <c r="AC24" s="357"/>
      <c r="AD24" s="357"/>
      <c r="AE24" s="357"/>
      <c r="AF24" s="357"/>
      <c r="AG24" s="358"/>
      <c r="AH24" s="359">
        <v>2025</v>
      </c>
      <c r="AI24" s="360"/>
      <c r="AJ24" s="360"/>
      <c r="AK24" s="360"/>
      <c r="AL24" s="361"/>
      <c r="AM24" s="359">
        <v>5746950</v>
      </c>
      <c r="AN24" s="360"/>
      <c r="AO24" s="360"/>
      <c r="AP24" s="360"/>
      <c r="AQ24" s="360"/>
      <c r="AR24" s="361"/>
      <c r="AS24" s="359">
        <v>2838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43886713</v>
      </c>
      <c r="BO24" s="384"/>
      <c r="BP24" s="384"/>
      <c r="BQ24" s="384"/>
      <c r="BR24" s="384"/>
      <c r="BS24" s="384"/>
      <c r="BT24" s="384"/>
      <c r="BU24" s="385"/>
      <c r="BV24" s="383">
        <v>41337202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8415</v>
      </c>
      <c r="R25" s="360"/>
      <c r="S25" s="360"/>
      <c r="T25" s="360"/>
      <c r="U25" s="360"/>
      <c r="V25" s="361"/>
      <c r="W25" s="425"/>
      <c r="X25" s="416"/>
      <c r="Y25" s="417"/>
      <c r="Z25" s="356" t="s">
        <v>156</v>
      </c>
      <c r="AA25" s="357"/>
      <c r="AB25" s="357"/>
      <c r="AC25" s="357"/>
      <c r="AD25" s="357"/>
      <c r="AE25" s="357"/>
      <c r="AF25" s="357"/>
      <c r="AG25" s="358"/>
      <c r="AH25" s="359">
        <v>313</v>
      </c>
      <c r="AI25" s="360"/>
      <c r="AJ25" s="360"/>
      <c r="AK25" s="360"/>
      <c r="AL25" s="361"/>
      <c r="AM25" s="359">
        <v>914586</v>
      </c>
      <c r="AN25" s="360"/>
      <c r="AO25" s="360"/>
      <c r="AP25" s="360"/>
      <c r="AQ25" s="360"/>
      <c r="AR25" s="361"/>
      <c r="AS25" s="359">
        <v>2922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29151939</v>
      </c>
      <c r="BO25" s="379"/>
      <c r="BP25" s="379"/>
      <c r="BQ25" s="379"/>
      <c r="BR25" s="379"/>
      <c r="BS25" s="379"/>
      <c r="BT25" s="379"/>
      <c r="BU25" s="380"/>
      <c r="BV25" s="378">
        <v>15675590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7425</v>
      </c>
      <c r="R26" s="360"/>
      <c r="S26" s="360"/>
      <c r="T26" s="360"/>
      <c r="U26" s="360"/>
      <c r="V26" s="361"/>
      <c r="W26" s="425"/>
      <c r="X26" s="416"/>
      <c r="Y26" s="417"/>
      <c r="Z26" s="356" t="s">
        <v>159</v>
      </c>
      <c r="AA26" s="438"/>
      <c r="AB26" s="438"/>
      <c r="AC26" s="438"/>
      <c r="AD26" s="438"/>
      <c r="AE26" s="438"/>
      <c r="AF26" s="438"/>
      <c r="AG26" s="439"/>
      <c r="AH26" s="359">
        <v>154</v>
      </c>
      <c r="AI26" s="360"/>
      <c r="AJ26" s="360"/>
      <c r="AK26" s="360"/>
      <c r="AL26" s="361"/>
      <c r="AM26" s="359">
        <v>428274</v>
      </c>
      <c r="AN26" s="360"/>
      <c r="AO26" s="360"/>
      <c r="AP26" s="360"/>
      <c r="AQ26" s="360"/>
      <c r="AR26" s="361"/>
      <c r="AS26" s="359">
        <v>2781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82754</v>
      </c>
      <c r="BO26" s="384"/>
      <c r="BP26" s="384"/>
      <c r="BQ26" s="384"/>
      <c r="BR26" s="384"/>
      <c r="BS26" s="384"/>
      <c r="BT26" s="384"/>
      <c r="BU26" s="385"/>
      <c r="BV26" s="383">
        <v>44372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7500</v>
      </c>
      <c r="R27" s="360"/>
      <c r="S27" s="360"/>
      <c r="T27" s="360"/>
      <c r="U27" s="360"/>
      <c r="V27" s="361"/>
      <c r="W27" s="425"/>
      <c r="X27" s="416"/>
      <c r="Y27" s="417"/>
      <c r="Z27" s="356" t="s">
        <v>162</v>
      </c>
      <c r="AA27" s="357"/>
      <c r="AB27" s="357"/>
      <c r="AC27" s="357"/>
      <c r="AD27" s="357"/>
      <c r="AE27" s="357"/>
      <c r="AF27" s="357"/>
      <c r="AG27" s="358"/>
      <c r="AH27" s="359">
        <v>123</v>
      </c>
      <c r="AI27" s="360"/>
      <c r="AJ27" s="360"/>
      <c r="AK27" s="360"/>
      <c r="AL27" s="361"/>
      <c r="AM27" s="359">
        <v>336045</v>
      </c>
      <c r="AN27" s="360"/>
      <c r="AO27" s="360"/>
      <c r="AP27" s="360"/>
      <c r="AQ27" s="360"/>
      <c r="AR27" s="361"/>
      <c r="AS27" s="359">
        <v>2732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3968905</v>
      </c>
      <c r="BO27" s="387"/>
      <c r="BP27" s="387"/>
      <c r="BQ27" s="387"/>
      <c r="BR27" s="387"/>
      <c r="BS27" s="387"/>
      <c r="BT27" s="387"/>
      <c r="BU27" s="388"/>
      <c r="BV27" s="386">
        <v>3268874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7100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14977127</v>
      </c>
      <c r="BO28" s="379"/>
      <c r="BP28" s="379"/>
      <c r="BQ28" s="379"/>
      <c r="BR28" s="379"/>
      <c r="BS28" s="379"/>
      <c r="BT28" s="379"/>
      <c r="BU28" s="380"/>
      <c r="BV28" s="378">
        <v>14679248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34</v>
      </c>
      <c r="M29" s="360"/>
      <c r="N29" s="360"/>
      <c r="O29" s="360"/>
      <c r="P29" s="361"/>
      <c r="Q29" s="359">
        <v>6600</v>
      </c>
      <c r="R29" s="360"/>
      <c r="S29" s="360"/>
      <c r="T29" s="360"/>
      <c r="U29" s="360"/>
      <c r="V29" s="361"/>
      <c r="W29" s="426"/>
      <c r="X29" s="427"/>
      <c r="Y29" s="428"/>
      <c r="Z29" s="356" t="s">
        <v>169</v>
      </c>
      <c r="AA29" s="357"/>
      <c r="AB29" s="357"/>
      <c r="AC29" s="357"/>
      <c r="AD29" s="357"/>
      <c r="AE29" s="357"/>
      <c r="AF29" s="357"/>
      <c r="AG29" s="358"/>
      <c r="AH29" s="359">
        <v>2148</v>
      </c>
      <c r="AI29" s="360"/>
      <c r="AJ29" s="360"/>
      <c r="AK29" s="360"/>
      <c r="AL29" s="361"/>
      <c r="AM29" s="359">
        <v>6082995</v>
      </c>
      <c r="AN29" s="360"/>
      <c r="AO29" s="360"/>
      <c r="AP29" s="360"/>
      <c r="AQ29" s="360"/>
      <c r="AR29" s="361"/>
      <c r="AS29" s="359">
        <v>2832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2521438</v>
      </c>
      <c r="BO29" s="384"/>
      <c r="BP29" s="384"/>
      <c r="BQ29" s="384"/>
      <c r="BR29" s="384"/>
      <c r="BS29" s="384"/>
      <c r="BT29" s="384"/>
      <c r="BU29" s="385"/>
      <c r="BV29" s="383">
        <v>2516258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21157461</v>
      </c>
      <c r="BO30" s="387"/>
      <c r="BP30" s="387"/>
      <c r="BQ30" s="387"/>
      <c r="BR30" s="387"/>
      <c r="BS30" s="387"/>
      <c r="BT30" s="387"/>
      <c r="BU30" s="388"/>
      <c r="BV30" s="386">
        <v>22204206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自動車運送事業会計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大阪府都市競艇組合（一般会計）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高槻市土地開発公社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公園墓地特別会計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淀川右岸水防事務組合（一般会計）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高槻市都市交流協会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母子父子寡婦福祉資金貸付金特別会計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大阪府後期高齢者医療広域連合（一般会計）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高槻市文化振興事業団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駐車場特別会計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大阪府後期高齢者医療広域連合（後期高齢者医療特別会計）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大阪府三島救急医療センター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f t="shared" si="3"/>
        <v>21</v>
      </c>
      <c r="CP38" s="343"/>
      <c r="CQ38" s="342" t="str">
        <f>IF('各会計、関係団体の財政状況及び健全化判断比率'!BS11="","",'各会計、関係団体の財政状況及び健全化判断比率'!BS11)</f>
        <v>高槻市みどりとスポーツ振興事業団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f t="shared" si="3"/>
        <v>22</v>
      </c>
      <c r="CP39" s="343"/>
      <c r="CQ39" s="342" t="str">
        <f>IF('各会計、関係団体の財政状況及び健全化判断比率'!BS12="","",'各会計、関係団体の財政状況及び健全化判断比率'!BS12)</f>
        <v>高槻都市開発</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3" t="s">
        <v>24</v>
      </c>
      <c r="C41" s="1184"/>
      <c r="D41" s="81"/>
      <c r="E41" s="1185" t="s">
        <v>25</v>
      </c>
      <c r="F41" s="1185"/>
      <c r="G41" s="1185"/>
      <c r="H41" s="1186"/>
      <c r="I41" s="82">
        <v>50524</v>
      </c>
      <c r="J41" s="83">
        <v>48153</v>
      </c>
      <c r="K41" s="83">
        <v>47121</v>
      </c>
      <c r="L41" s="83">
        <v>49313</v>
      </c>
      <c r="M41" s="84">
        <v>50913</v>
      </c>
    </row>
    <row r="42" spans="2:13" ht="27.75" customHeight="1">
      <c r="B42" s="1173"/>
      <c r="C42" s="1174"/>
      <c r="D42" s="85"/>
      <c r="E42" s="1177" t="s">
        <v>26</v>
      </c>
      <c r="F42" s="1177"/>
      <c r="G42" s="1177"/>
      <c r="H42" s="1178"/>
      <c r="I42" s="86">
        <v>558</v>
      </c>
      <c r="J42" s="87">
        <v>1477</v>
      </c>
      <c r="K42" s="87">
        <v>2019</v>
      </c>
      <c r="L42" s="87">
        <v>1337</v>
      </c>
      <c r="M42" s="88">
        <v>2882</v>
      </c>
    </row>
    <row r="43" spans="2:13" ht="27.75" customHeight="1">
      <c r="B43" s="1173"/>
      <c r="C43" s="1174"/>
      <c r="D43" s="85"/>
      <c r="E43" s="1177" t="s">
        <v>27</v>
      </c>
      <c r="F43" s="1177"/>
      <c r="G43" s="1177"/>
      <c r="H43" s="1178"/>
      <c r="I43" s="86">
        <v>33388</v>
      </c>
      <c r="J43" s="87">
        <v>31631</v>
      </c>
      <c r="K43" s="87">
        <v>29563</v>
      </c>
      <c r="L43" s="87">
        <v>27928</v>
      </c>
      <c r="M43" s="88">
        <v>26949</v>
      </c>
    </row>
    <row r="44" spans="2:13" ht="27.75" customHeight="1">
      <c r="B44" s="1173"/>
      <c r="C44" s="1174"/>
      <c r="D44" s="85"/>
      <c r="E44" s="1177" t="s">
        <v>28</v>
      </c>
      <c r="F44" s="1177"/>
      <c r="G44" s="1177"/>
      <c r="H44" s="1178"/>
      <c r="I44" s="86" t="s">
        <v>477</v>
      </c>
      <c r="J44" s="87" t="s">
        <v>477</v>
      </c>
      <c r="K44" s="87" t="s">
        <v>477</v>
      </c>
      <c r="L44" s="87" t="s">
        <v>477</v>
      </c>
      <c r="M44" s="88" t="s">
        <v>477</v>
      </c>
    </row>
    <row r="45" spans="2:13" ht="27.75" customHeight="1">
      <c r="B45" s="1173"/>
      <c r="C45" s="1174"/>
      <c r="D45" s="85"/>
      <c r="E45" s="1177" t="s">
        <v>29</v>
      </c>
      <c r="F45" s="1177"/>
      <c r="G45" s="1177"/>
      <c r="H45" s="1178"/>
      <c r="I45" s="86">
        <v>15060</v>
      </c>
      <c r="J45" s="87">
        <v>13461</v>
      </c>
      <c r="K45" s="87">
        <v>12347</v>
      </c>
      <c r="L45" s="87">
        <v>10994</v>
      </c>
      <c r="M45" s="88">
        <v>9981</v>
      </c>
    </row>
    <row r="46" spans="2:13" ht="27.75" customHeight="1">
      <c r="B46" s="1173"/>
      <c r="C46" s="1174"/>
      <c r="D46" s="85"/>
      <c r="E46" s="1177" t="s">
        <v>30</v>
      </c>
      <c r="F46" s="1177"/>
      <c r="G46" s="1177"/>
      <c r="H46" s="1178"/>
      <c r="I46" s="86" t="s">
        <v>477</v>
      </c>
      <c r="J46" s="87" t="s">
        <v>477</v>
      </c>
      <c r="K46" s="87" t="s">
        <v>477</v>
      </c>
      <c r="L46" s="87" t="s">
        <v>477</v>
      </c>
      <c r="M46" s="88" t="s">
        <v>477</v>
      </c>
    </row>
    <row r="47" spans="2:13" ht="27.75" customHeight="1">
      <c r="B47" s="1173"/>
      <c r="C47" s="1174"/>
      <c r="D47" s="85"/>
      <c r="E47" s="1177" t="s">
        <v>31</v>
      </c>
      <c r="F47" s="1177"/>
      <c r="G47" s="1177"/>
      <c r="H47" s="1178"/>
      <c r="I47" s="86" t="s">
        <v>477</v>
      </c>
      <c r="J47" s="87" t="s">
        <v>477</v>
      </c>
      <c r="K47" s="87" t="s">
        <v>477</v>
      </c>
      <c r="L47" s="87" t="s">
        <v>477</v>
      </c>
      <c r="M47" s="88" t="s">
        <v>477</v>
      </c>
    </row>
    <row r="48" spans="2:13" ht="27.75" customHeight="1">
      <c r="B48" s="1175"/>
      <c r="C48" s="1176"/>
      <c r="D48" s="85"/>
      <c r="E48" s="1177" t="s">
        <v>32</v>
      </c>
      <c r="F48" s="1177"/>
      <c r="G48" s="1177"/>
      <c r="H48" s="1178"/>
      <c r="I48" s="86" t="s">
        <v>477</v>
      </c>
      <c r="J48" s="87" t="s">
        <v>477</v>
      </c>
      <c r="K48" s="87" t="s">
        <v>477</v>
      </c>
      <c r="L48" s="87" t="s">
        <v>477</v>
      </c>
      <c r="M48" s="88" t="s">
        <v>477</v>
      </c>
    </row>
    <row r="49" spans="2:13" ht="27.75" customHeight="1">
      <c r="B49" s="1171" t="s">
        <v>33</v>
      </c>
      <c r="C49" s="1172"/>
      <c r="D49" s="89"/>
      <c r="E49" s="1177" t="s">
        <v>34</v>
      </c>
      <c r="F49" s="1177"/>
      <c r="G49" s="1177"/>
      <c r="H49" s="1178"/>
      <c r="I49" s="86">
        <v>38085</v>
      </c>
      <c r="J49" s="87">
        <v>39291</v>
      </c>
      <c r="K49" s="87">
        <v>39172</v>
      </c>
      <c r="L49" s="87">
        <v>42980</v>
      </c>
      <c r="M49" s="88">
        <v>41702</v>
      </c>
    </row>
    <row r="50" spans="2:13" ht="27.75" customHeight="1">
      <c r="B50" s="1173"/>
      <c r="C50" s="1174"/>
      <c r="D50" s="85"/>
      <c r="E50" s="1177" t="s">
        <v>35</v>
      </c>
      <c r="F50" s="1177"/>
      <c r="G50" s="1177"/>
      <c r="H50" s="1178"/>
      <c r="I50" s="86">
        <v>25592</v>
      </c>
      <c r="J50" s="87">
        <v>25864</v>
      </c>
      <c r="K50" s="87">
        <v>26758</v>
      </c>
      <c r="L50" s="87">
        <v>27548</v>
      </c>
      <c r="M50" s="88">
        <v>30713</v>
      </c>
    </row>
    <row r="51" spans="2:13" ht="27.75" customHeight="1">
      <c r="B51" s="1175"/>
      <c r="C51" s="1176"/>
      <c r="D51" s="85"/>
      <c r="E51" s="1177" t="s">
        <v>36</v>
      </c>
      <c r="F51" s="1177"/>
      <c r="G51" s="1177"/>
      <c r="H51" s="1178"/>
      <c r="I51" s="86">
        <v>83221</v>
      </c>
      <c r="J51" s="87">
        <v>84907</v>
      </c>
      <c r="K51" s="87">
        <v>87778</v>
      </c>
      <c r="L51" s="87">
        <v>89090</v>
      </c>
      <c r="M51" s="88">
        <v>91010</v>
      </c>
    </row>
    <row r="52" spans="2:13" ht="27.75" customHeight="1" thickBot="1">
      <c r="B52" s="1179" t="s">
        <v>37</v>
      </c>
      <c r="C52" s="1180"/>
      <c r="D52" s="90"/>
      <c r="E52" s="1181" t="s">
        <v>38</v>
      </c>
      <c r="F52" s="1181"/>
      <c r="G52" s="1181"/>
      <c r="H52" s="1182"/>
      <c r="I52" s="91">
        <v>-47369</v>
      </c>
      <c r="J52" s="92">
        <v>-55340</v>
      </c>
      <c r="K52" s="92">
        <v>-62659</v>
      </c>
      <c r="L52" s="92">
        <v>-70045</v>
      </c>
      <c r="M52" s="93">
        <v>-72701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29447</v>
      </c>
      <c r="E3" s="116"/>
      <c r="F3" s="117">
        <v>47155</v>
      </c>
      <c r="G3" s="118"/>
      <c r="H3" s="119"/>
    </row>
    <row r="4" spans="1:8">
      <c r="A4" s="120"/>
      <c r="B4" s="121"/>
      <c r="C4" s="122"/>
      <c r="D4" s="123">
        <v>16816</v>
      </c>
      <c r="E4" s="124"/>
      <c r="F4" s="125">
        <v>26802</v>
      </c>
      <c r="G4" s="126"/>
      <c r="H4" s="127"/>
    </row>
    <row r="5" spans="1:8">
      <c r="A5" s="108" t="s">
        <v>509</v>
      </c>
      <c r="B5" s="113"/>
      <c r="C5" s="114"/>
      <c r="D5" s="115">
        <v>30695</v>
      </c>
      <c r="E5" s="116"/>
      <c r="F5" s="117">
        <v>43858</v>
      </c>
      <c r="G5" s="118"/>
      <c r="H5" s="119"/>
    </row>
    <row r="6" spans="1:8">
      <c r="A6" s="120"/>
      <c r="B6" s="121"/>
      <c r="C6" s="122"/>
      <c r="D6" s="123">
        <v>12940</v>
      </c>
      <c r="E6" s="124"/>
      <c r="F6" s="125">
        <v>23714</v>
      </c>
      <c r="G6" s="126"/>
      <c r="H6" s="127"/>
    </row>
    <row r="7" spans="1:8">
      <c r="A7" s="108" t="s">
        <v>510</v>
      </c>
      <c r="B7" s="113"/>
      <c r="C7" s="114"/>
      <c r="D7" s="115">
        <v>26350</v>
      </c>
      <c r="E7" s="116"/>
      <c r="F7" s="117">
        <v>41705</v>
      </c>
      <c r="G7" s="118"/>
      <c r="H7" s="119"/>
    </row>
    <row r="8" spans="1:8">
      <c r="A8" s="120"/>
      <c r="B8" s="121"/>
      <c r="C8" s="122"/>
      <c r="D8" s="123">
        <v>11276</v>
      </c>
      <c r="E8" s="124"/>
      <c r="F8" s="125">
        <v>22742</v>
      </c>
      <c r="G8" s="126"/>
      <c r="H8" s="127"/>
    </row>
    <row r="9" spans="1:8">
      <c r="A9" s="108" t="s">
        <v>511</v>
      </c>
      <c r="B9" s="113"/>
      <c r="C9" s="114"/>
      <c r="D9" s="115">
        <v>42154</v>
      </c>
      <c r="E9" s="116"/>
      <c r="F9" s="117">
        <v>47677</v>
      </c>
      <c r="G9" s="118"/>
      <c r="H9" s="119"/>
    </row>
    <row r="10" spans="1:8">
      <c r="A10" s="120"/>
      <c r="B10" s="121"/>
      <c r="C10" s="122"/>
      <c r="D10" s="123">
        <v>16515</v>
      </c>
      <c r="E10" s="124"/>
      <c r="F10" s="125">
        <v>23360</v>
      </c>
      <c r="G10" s="126"/>
      <c r="H10" s="127"/>
    </row>
    <row r="11" spans="1:8">
      <c r="A11" s="108" t="s">
        <v>512</v>
      </c>
      <c r="B11" s="113"/>
      <c r="C11" s="114"/>
      <c r="D11" s="115">
        <v>40873</v>
      </c>
      <c r="E11" s="116"/>
      <c r="F11" s="117">
        <v>51613</v>
      </c>
      <c r="G11" s="118"/>
      <c r="H11" s="119"/>
    </row>
    <row r="12" spans="1:8">
      <c r="A12" s="120"/>
      <c r="B12" s="121"/>
      <c r="C12" s="128"/>
      <c r="D12" s="123">
        <v>16112</v>
      </c>
      <c r="E12" s="124"/>
      <c r="F12" s="125">
        <v>25872</v>
      </c>
      <c r="G12" s="126"/>
      <c r="H12" s="127"/>
    </row>
    <row r="13" spans="1:8">
      <c r="A13" s="108"/>
      <c r="B13" s="113"/>
      <c r="C13" s="129"/>
      <c r="D13" s="130">
        <v>33904</v>
      </c>
      <c r="E13" s="131"/>
      <c r="F13" s="132">
        <v>46402</v>
      </c>
      <c r="G13" s="133"/>
      <c r="H13" s="119"/>
    </row>
    <row r="14" spans="1:8">
      <c r="A14" s="120"/>
      <c r="B14" s="121"/>
      <c r="C14" s="122"/>
      <c r="D14" s="123">
        <v>14732</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0.47</v>
      </c>
      <c r="C19" s="134">
        <f>ROUND(VALUE(SUBSTITUTE(実質収支比率等に係る経年分析!G$48,"▲","-")),2)</f>
        <v>0.76</v>
      </c>
      <c r="D19" s="134">
        <f>ROUND(VALUE(SUBSTITUTE(実質収支比率等に係る経年分析!H$48,"▲","-")),2)</f>
        <v>0.38</v>
      </c>
      <c r="E19" s="134">
        <f>ROUND(VALUE(SUBSTITUTE(実質収支比率等に係る経年分析!I$48,"▲","-")),2)</f>
        <v>0.86</v>
      </c>
      <c r="F19" s="134">
        <f>ROUND(VALUE(SUBSTITUTE(実質収支比率等に係る経年分析!J$48,"▲","-")),2)</f>
        <v>0.63</v>
      </c>
    </row>
    <row r="20" spans="1:11">
      <c r="A20" s="134" t="s">
        <v>43</v>
      </c>
      <c r="B20" s="134">
        <f>ROUND(VALUE(SUBSTITUTE(実質収支比率等に係る経年分析!F$47,"▲","-")),2)</f>
        <v>19.329999999999998</v>
      </c>
      <c r="C20" s="134">
        <f>ROUND(VALUE(SUBSTITUTE(実質収支比率等に係る経年分析!G$47,"▲","-")),2)</f>
        <v>20.02</v>
      </c>
      <c r="D20" s="134">
        <f>ROUND(VALUE(SUBSTITUTE(実質収支比率等に係る経年分析!H$47,"▲","-")),2)</f>
        <v>20.239999999999998</v>
      </c>
      <c r="E20" s="134">
        <f>ROUND(VALUE(SUBSTITUTE(実質収支比率等に係る経年分析!I$47,"▲","-")),2)</f>
        <v>21.99</v>
      </c>
      <c r="F20" s="134">
        <f>ROUND(VALUE(SUBSTITUTE(実質収支比率等に係る経年分析!J$47,"▲","-")),2)</f>
        <v>22.35</v>
      </c>
    </row>
    <row r="21" spans="1:11">
      <c r="A21" s="134" t="s">
        <v>44</v>
      </c>
      <c r="B21" s="134">
        <f>IF(ISNUMBER(VALUE(SUBSTITUTE(実質収支比率等に係る経年分析!F$49,"▲","-"))),ROUND(VALUE(SUBSTITUTE(実質収支比率等に係る経年分析!F$49,"▲","-")),2),NA())</f>
        <v>1.57</v>
      </c>
      <c r="C21" s="134">
        <f>IF(ISNUMBER(VALUE(SUBSTITUTE(実質収支比率等に係る経年分析!G$49,"▲","-"))),ROUND(VALUE(SUBSTITUTE(実質収支比率等に係る経年分析!G$49,"▲","-")),2),NA())</f>
        <v>1.61</v>
      </c>
      <c r="D21" s="134">
        <f>IF(ISNUMBER(VALUE(SUBSTITUTE(実質収支比率等に係る経年分析!H$49,"▲","-"))),ROUND(VALUE(SUBSTITUTE(実質収支比率等に係る経年分析!H$49,"▲","-")),2),NA())</f>
        <v>0.01</v>
      </c>
      <c r="E21" s="134">
        <f>IF(ISNUMBER(VALUE(SUBSTITUTE(実質収支比率等に係る経年分析!I$49,"▲","-"))),ROUND(VALUE(SUBSTITUTE(実質収支比率等に係る経年分析!I$49,"▲","-")),2),NA())</f>
        <v>2.4900000000000002</v>
      </c>
      <c r="F21" s="134">
        <f>IF(ISNUMBER(VALUE(SUBSTITUTE(実質収支比率等に係る経年分析!J$49,"▲","-"))),ROUND(VALUE(SUBSTITUTE(実質収支比率等に係る経年分析!J$49,"▲","-")),2),NA())</f>
        <v>0.22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駐車場特別会計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国民健康保険特別会計</v>
      </c>
      <c r="B31" s="135">
        <f>IF(ROUND(VALUE(SUBSTITUTE(連結実質赤字比率に係る赤字・黒字の構成分析!F$39,"▲", "-")), 2) &lt; 0, ABS(ROUND(VALUE(SUBSTITUTE(連結実質赤字比率に係る赤字・黒字の構成分析!F$39,"▲", "-")), 2)), NA())</f>
        <v>0.47</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0.7</v>
      </c>
      <c r="E31" s="135" t="e">
        <f>IF(ROUND(VALUE(SUBSTITUTE(連結実質赤字比率に係る赤字・黒字の構成分析!G$39,"▲", "-")), 2) &gt;= 0, ABS(ROUND(VALUE(SUBSTITUTE(連結実質赤字比率に係る赤字・黒字の構成分析!G$39,"▲", "-")), 2)), NA())</f>
        <v>#N/A</v>
      </c>
      <c r="F31" s="135">
        <f>IF(ROUND(VALUE(SUBSTITUTE(連結実質赤字比率に係る赤字・黒字の構成分析!H$39,"▲", "-")), 2) &lt; 0, ABS(ROUND(VALUE(SUBSTITUTE(連結実質赤字比率に係る赤字・黒字の構成分析!H$39,"▲", "-")), 2)), NA())</f>
        <v>1.64</v>
      </c>
      <c r="G31" s="135" t="e">
        <f>IF(ROUND(VALUE(SUBSTITUTE(連結実質赤字比率に係る赤字・黒字の構成分析!H$39,"▲", "-")), 2) &gt;= 0, ABS(ROUND(VALUE(SUBSTITUTE(連結実質赤字比率に係る赤字・黒字の構成分析!H$39,"▲", "-")), 2)), NA())</f>
        <v>#N/A</v>
      </c>
      <c r="H31" s="135">
        <f>IF(ROUND(VALUE(SUBSTITUTE(連結実質赤字比率に係る赤字・黒字の構成分析!I$39,"▲", "-")), 2) &lt; 0, ABS(ROUND(VALUE(SUBSTITUTE(連結実質赤字比率に係る赤字・黒字の構成分析!I$39,"▲", "-")), 2)), NA())</f>
        <v>1.03</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c r="A35" s="135" t="str">
        <f>IF(連結実質赤字比率に係る赤字・黒字の構成分析!C$35="",NA(),連結実質赤字比率に係る赤字・黒字の構成分析!C$35)</f>
        <v>自動車運送事業会計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10565</v>
      </c>
      <c r="E42" s="136"/>
      <c r="F42" s="136"/>
      <c r="G42" s="136">
        <f>'実質公債費比率（分子）の構造'!L$52</f>
        <v>10869</v>
      </c>
      <c r="H42" s="136"/>
      <c r="I42" s="136"/>
      <c r="J42" s="136">
        <f>'実質公債費比率（分子）の構造'!M$52</f>
        <v>10644</v>
      </c>
      <c r="K42" s="136"/>
      <c r="L42" s="136"/>
      <c r="M42" s="136">
        <f>'実質公債費比率（分子）の構造'!N$52</f>
        <v>10771</v>
      </c>
      <c r="N42" s="136"/>
      <c r="O42" s="136"/>
      <c r="P42" s="136">
        <f>'実質公債費比率（分子）の構造'!O$52</f>
        <v>11072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431</v>
      </c>
      <c r="C44" s="136"/>
      <c r="D44" s="136"/>
      <c r="E44" s="136">
        <f>'実質公債費比率（分子）の構造'!L$50</f>
        <v>78</v>
      </c>
      <c r="F44" s="136"/>
      <c r="G44" s="136"/>
      <c r="H44" s="136">
        <f>'実質公債費比率（分子）の構造'!M$50</f>
        <v>430</v>
      </c>
      <c r="I44" s="136"/>
      <c r="J44" s="136"/>
      <c r="K44" s="136">
        <f>'実質公債費比率（分子）の構造'!N$50</f>
        <v>349</v>
      </c>
      <c r="L44" s="136"/>
      <c r="M44" s="136"/>
      <c r="N44" s="136">
        <f>'実質公債費比率（分子）の構造'!O$50</f>
        <v>697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3121</v>
      </c>
      <c r="C46" s="136"/>
      <c r="D46" s="136"/>
      <c r="E46" s="136">
        <f>'実質公債費比率（分子）の構造'!L$48</f>
        <v>3053</v>
      </c>
      <c r="F46" s="136"/>
      <c r="G46" s="136"/>
      <c r="H46" s="136">
        <f>'実質公債費比率（分子）の構造'!M$48</f>
        <v>3038</v>
      </c>
      <c r="I46" s="136"/>
      <c r="J46" s="136"/>
      <c r="K46" s="136">
        <f>'実質公債費比率（分子）の構造'!N$48</f>
        <v>3037</v>
      </c>
      <c r="L46" s="136"/>
      <c r="M46" s="136"/>
      <c r="N46" s="136">
        <f>'実質公債費比率（分子）の構造'!O$48</f>
        <v>3033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6652</v>
      </c>
      <c r="C49" s="136"/>
      <c r="D49" s="136"/>
      <c r="E49" s="136">
        <f>'実質公債費比率（分子）の構造'!L$45</f>
        <v>6943</v>
      </c>
      <c r="F49" s="136"/>
      <c r="G49" s="136"/>
      <c r="H49" s="136">
        <f>'実質公債費比率（分子）の構造'!M$45</f>
        <v>7297</v>
      </c>
      <c r="I49" s="136"/>
      <c r="J49" s="136"/>
      <c r="K49" s="136">
        <f>'実質公債費比率（分子）の構造'!N$45</f>
        <v>6987</v>
      </c>
      <c r="L49" s="136"/>
      <c r="M49" s="136"/>
      <c r="N49" s="136">
        <f>'実質公債費比率（分子）の構造'!O$45</f>
        <v>7214</v>
      </c>
      <c r="O49" s="136"/>
      <c r="P49" s="136"/>
    </row>
    <row r="50" spans="1:16">
      <c r="A50" s="136" t="s">
        <v>58</v>
      </c>
      <c r="B50" s="136" t="e">
        <f>NA()</f>
        <v>#N/A</v>
      </c>
      <c r="C50" s="136">
        <f>IF(ISNUMBER('実質公債費比率（分子）の構造'!K$53),'実質公債費比率（分子）の構造'!K$53,NA())</f>
        <v>-361</v>
      </c>
      <c r="D50" s="136" t="e">
        <f>NA()</f>
        <v>#N/A</v>
      </c>
      <c r="E50" s="136" t="e">
        <f>NA()</f>
        <v>#N/A</v>
      </c>
      <c r="F50" s="136">
        <f>IF(ISNUMBER('実質公債費比率（分子）の構造'!L$53),'実質公債費比率（分子）の構造'!L$53,NA())</f>
        <v>-795</v>
      </c>
      <c r="G50" s="136" t="e">
        <f>NA()</f>
        <v>#N/A</v>
      </c>
      <c r="H50" s="136" t="e">
        <f>NA()</f>
        <v>#N/A</v>
      </c>
      <c r="I50" s="136">
        <f>IF(ISNUMBER('実質公債費比率（分子）の構造'!M$53),'実質公債費比率（分子）の構造'!M$53,NA())</f>
        <v>121</v>
      </c>
      <c r="J50" s="136" t="e">
        <f>NA()</f>
        <v>#N/A</v>
      </c>
      <c r="K50" s="136" t="e">
        <f>NA()</f>
        <v>#N/A</v>
      </c>
      <c r="L50" s="136">
        <f>IF(ISNUMBER('実質公債費比率（分子）の構造'!N$53),'実質公債費比率（分子）の構造'!N$53,NA())</f>
        <v>-398</v>
      </c>
      <c r="M50" s="136" t="e">
        <f>NA()</f>
        <v>#N/A</v>
      </c>
      <c r="N50" s="136" t="e">
        <f>NA()</f>
        <v>#N/A</v>
      </c>
      <c r="O50" s="136">
        <f>IF(ISNUMBER('実質公債費比率（分子）の構造'!O$53),'実質公債費比率（分子）の構造'!O$53,NA())</f>
        <v>-128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83221</v>
      </c>
      <c r="E56" s="135"/>
      <c r="F56" s="135"/>
      <c r="G56" s="135">
        <f>'将来負担比率（分子）の構造'!J$51</f>
        <v>84907</v>
      </c>
      <c r="H56" s="135"/>
      <c r="I56" s="135"/>
      <c r="J56" s="135">
        <f>'将来負担比率（分子）の構造'!K$51</f>
        <v>87778</v>
      </c>
      <c r="K56" s="135"/>
      <c r="L56" s="135"/>
      <c r="M56" s="135">
        <f>'将来負担比率（分子）の構造'!L$51</f>
        <v>89090</v>
      </c>
      <c r="N56" s="135"/>
      <c r="O56" s="135"/>
      <c r="P56" s="135">
        <f>'将来負担比率（分子）の構造'!M$51</f>
        <v>91010</v>
      </c>
    </row>
    <row r="57" spans="1:16">
      <c r="A57" s="135" t="s">
        <v>35</v>
      </c>
      <c r="B57" s="135"/>
      <c r="C57" s="135"/>
      <c r="D57" s="135">
        <f>'将来負担比率（分子）の構造'!I$50</f>
        <v>25592</v>
      </c>
      <c r="E57" s="135"/>
      <c r="F57" s="135"/>
      <c r="G57" s="135">
        <f>'将来負担比率（分子）の構造'!J$50</f>
        <v>25864</v>
      </c>
      <c r="H57" s="135"/>
      <c r="I57" s="135"/>
      <c r="J57" s="135">
        <f>'将来負担比率（分子）の構造'!K$50</f>
        <v>26758</v>
      </c>
      <c r="K57" s="135"/>
      <c r="L57" s="135"/>
      <c r="M57" s="135">
        <f>'将来負担比率（分子）の構造'!L$50</f>
        <v>27548</v>
      </c>
      <c r="N57" s="135"/>
      <c r="O57" s="135"/>
      <c r="P57" s="135">
        <f>'将来負担比率（分子）の構造'!M$50</f>
        <v>30713</v>
      </c>
    </row>
    <row r="58" spans="1:16">
      <c r="A58" s="135" t="s">
        <v>34</v>
      </c>
      <c r="B58" s="135"/>
      <c r="C58" s="135"/>
      <c r="D58" s="135">
        <f>'将来負担比率（分子）の構造'!I$49</f>
        <v>38085</v>
      </c>
      <c r="E58" s="135"/>
      <c r="F58" s="135"/>
      <c r="G58" s="135">
        <f>'将来負担比率（分子）の構造'!J$49</f>
        <v>39291</v>
      </c>
      <c r="H58" s="135"/>
      <c r="I58" s="135"/>
      <c r="J58" s="135">
        <f>'将来負担比率（分子）の構造'!K$49</f>
        <v>39172</v>
      </c>
      <c r="K58" s="135"/>
      <c r="L58" s="135"/>
      <c r="M58" s="135">
        <f>'将来負担比率（分子）の構造'!L$49</f>
        <v>42980</v>
      </c>
      <c r="N58" s="135"/>
      <c r="O58" s="135"/>
      <c r="P58" s="135">
        <f>'将来負担比率（分子）の構造'!M$49</f>
        <v>41702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15060</v>
      </c>
      <c r="C62" s="135"/>
      <c r="D62" s="135"/>
      <c r="E62" s="135">
        <f>'将来負担比率（分子）の構造'!J$45</f>
        <v>13461</v>
      </c>
      <c r="F62" s="135"/>
      <c r="G62" s="135"/>
      <c r="H62" s="135">
        <f>'将来負担比率（分子）の構造'!K$45</f>
        <v>12347</v>
      </c>
      <c r="I62" s="135"/>
      <c r="J62" s="135"/>
      <c r="K62" s="135">
        <f>'将来負担比率（分子）の構造'!L$45</f>
        <v>10994</v>
      </c>
      <c r="L62" s="135"/>
      <c r="M62" s="135"/>
      <c r="N62" s="135">
        <f>'将来負担比率（分子）の構造'!M$45</f>
        <v>9981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33388</v>
      </c>
      <c r="C64" s="135"/>
      <c r="D64" s="135"/>
      <c r="E64" s="135">
        <f>'将来負担比率（分子）の構造'!J$43</f>
        <v>31631</v>
      </c>
      <c r="F64" s="135"/>
      <c r="G64" s="135"/>
      <c r="H64" s="135">
        <f>'将来負担比率（分子）の構造'!K$43</f>
        <v>29563</v>
      </c>
      <c r="I64" s="135"/>
      <c r="J64" s="135"/>
      <c r="K64" s="135">
        <f>'将来負担比率（分子）の構造'!L$43</f>
        <v>27928</v>
      </c>
      <c r="L64" s="135"/>
      <c r="M64" s="135"/>
      <c r="N64" s="135">
        <f>'将来負担比率（分子）の構造'!M$43</f>
        <v>26949</v>
      </c>
      <c r="O64" s="135"/>
      <c r="P64" s="135"/>
    </row>
    <row r="65" spans="1:16">
      <c r="A65" s="135" t="s">
        <v>26</v>
      </c>
      <c r="B65" s="135">
        <f>'将来負担比率（分子）の構造'!I$42</f>
        <v>558</v>
      </c>
      <c r="C65" s="135"/>
      <c r="D65" s="135"/>
      <c r="E65" s="135">
        <f>'将来負担比率（分子）の構造'!J$42</f>
        <v>1477</v>
      </c>
      <c r="F65" s="135"/>
      <c r="G65" s="135"/>
      <c r="H65" s="135">
        <f>'将来負担比率（分子）の構造'!K$42</f>
        <v>2019</v>
      </c>
      <c r="I65" s="135"/>
      <c r="J65" s="135"/>
      <c r="K65" s="135">
        <f>'将来負担比率（分子）の構造'!L$42</f>
        <v>1337</v>
      </c>
      <c r="L65" s="135"/>
      <c r="M65" s="135"/>
      <c r="N65" s="135">
        <f>'将来負担比率（分子）の構造'!M$42</f>
        <v>2882</v>
      </c>
      <c r="O65" s="135"/>
      <c r="P65" s="135"/>
    </row>
    <row r="66" spans="1:16">
      <c r="A66" s="135" t="s">
        <v>25</v>
      </c>
      <c r="B66" s="135">
        <f>'将来負担比率（分子）の構造'!I$41</f>
        <v>50524</v>
      </c>
      <c r="C66" s="135"/>
      <c r="D66" s="135"/>
      <c r="E66" s="135">
        <f>'将来負担比率（分子）の構造'!J$41</f>
        <v>48153</v>
      </c>
      <c r="F66" s="135"/>
      <c r="G66" s="135"/>
      <c r="H66" s="135">
        <f>'将来負担比率（分子）の構造'!K$41</f>
        <v>47121</v>
      </c>
      <c r="I66" s="135"/>
      <c r="J66" s="135"/>
      <c r="K66" s="135">
        <f>'将来負担比率（分子）の構造'!L$41</f>
        <v>49313</v>
      </c>
      <c r="L66" s="135"/>
      <c r="M66" s="135"/>
      <c r="N66" s="135">
        <f>'将来負担比率（分子）の構造'!M$41</f>
        <v>50913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49838287</v>
      </c>
      <c r="S5" s="639"/>
      <c r="T5" s="639"/>
      <c r="U5" s="639"/>
      <c r="V5" s="639"/>
      <c r="W5" s="639"/>
      <c r="X5" s="639"/>
      <c r="Y5" s="686"/>
      <c r="Z5" s="699">
        <v>43.8</v>
      </c>
      <c r="AA5" s="699"/>
      <c r="AB5" s="699"/>
      <c r="AC5" s="699"/>
      <c r="AD5" s="700">
        <v>45943883</v>
      </c>
      <c r="AE5" s="700"/>
      <c r="AF5" s="700"/>
      <c r="AG5" s="700"/>
      <c r="AH5" s="700"/>
      <c r="AI5" s="700"/>
      <c r="AJ5" s="700"/>
      <c r="AK5" s="700"/>
      <c r="AL5" s="687">
        <v>73</v>
      </c>
      <c r="AM5" s="656"/>
      <c r="AN5" s="656"/>
      <c r="AO5" s="688"/>
      <c r="AP5" s="675" t="s">
        <v>207</v>
      </c>
      <c r="AQ5" s="676"/>
      <c r="AR5" s="676"/>
      <c r="AS5" s="676"/>
      <c r="AT5" s="676"/>
      <c r="AU5" s="676"/>
      <c r="AV5" s="676"/>
      <c r="AW5" s="676"/>
      <c r="AX5" s="676"/>
      <c r="AY5" s="676"/>
      <c r="AZ5" s="676"/>
      <c r="BA5" s="676"/>
      <c r="BB5" s="676"/>
      <c r="BC5" s="676"/>
      <c r="BD5" s="676"/>
      <c r="BE5" s="676"/>
      <c r="BF5" s="677"/>
      <c r="BG5" s="588">
        <v>44845407</v>
      </c>
      <c r="BH5" s="589"/>
      <c r="BI5" s="589"/>
      <c r="BJ5" s="589"/>
      <c r="BK5" s="589"/>
      <c r="BL5" s="589"/>
      <c r="BM5" s="589"/>
      <c r="BN5" s="590"/>
      <c r="BO5" s="641">
        <v>90</v>
      </c>
      <c r="BP5" s="641"/>
      <c r="BQ5" s="641"/>
      <c r="BR5" s="641"/>
      <c r="BS5" s="642">
        <v>633462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569518</v>
      </c>
      <c r="S6" s="589"/>
      <c r="T6" s="589"/>
      <c r="U6" s="589"/>
      <c r="V6" s="589"/>
      <c r="W6" s="589"/>
      <c r="X6" s="589"/>
      <c r="Y6" s="590"/>
      <c r="Z6" s="641">
        <v>0.5</v>
      </c>
      <c r="AA6" s="641"/>
      <c r="AB6" s="641"/>
      <c r="AC6" s="641"/>
      <c r="AD6" s="642">
        <v>569518</v>
      </c>
      <c r="AE6" s="642"/>
      <c r="AF6" s="642"/>
      <c r="AG6" s="642"/>
      <c r="AH6" s="642"/>
      <c r="AI6" s="642"/>
      <c r="AJ6" s="642"/>
      <c r="AK6" s="642"/>
      <c r="AL6" s="611">
        <v>0.9</v>
      </c>
      <c r="AM6" s="643"/>
      <c r="AN6" s="643"/>
      <c r="AO6" s="644"/>
      <c r="AP6" s="585" t="s">
        <v>212</v>
      </c>
      <c r="AQ6" s="586"/>
      <c r="AR6" s="586"/>
      <c r="AS6" s="586"/>
      <c r="AT6" s="586"/>
      <c r="AU6" s="586"/>
      <c r="AV6" s="586"/>
      <c r="AW6" s="586"/>
      <c r="AX6" s="586"/>
      <c r="AY6" s="586"/>
      <c r="AZ6" s="586"/>
      <c r="BA6" s="586"/>
      <c r="BB6" s="586"/>
      <c r="BC6" s="586"/>
      <c r="BD6" s="586"/>
      <c r="BE6" s="586"/>
      <c r="BF6" s="587"/>
      <c r="BG6" s="588">
        <v>44845407</v>
      </c>
      <c r="BH6" s="589"/>
      <c r="BI6" s="589"/>
      <c r="BJ6" s="589"/>
      <c r="BK6" s="589"/>
      <c r="BL6" s="589"/>
      <c r="BM6" s="589"/>
      <c r="BN6" s="590"/>
      <c r="BO6" s="641">
        <v>90</v>
      </c>
      <c r="BP6" s="641"/>
      <c r="BQ6" s="641"/>
      <c r="BR6" s="641"/>
      <c r="BS6" s="642">
        <v>633462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688735</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687955</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212330</v>
      </c>
      <c r="S7" s="589"/>
      <c r="T7" s="589"/>
      <c r="U7" s="589"/>
      <c r="V7" s="589"/>
      <c r="W7" s="589"/>
      <c r="X7" s="589"/>
      <c r="Y7" s="590"/>
      <c r="Z7" s="641">
        <v>0.2</v>
      </c>
      <c r="AA7" s="641"/>
      <c r="AB7" s="641"/>
      <c r="AC7" s="641"/>
      <c r="AD7" s="642">
        <v>212330</v>
      </c>
      <c r="AE7" s="642"/>
      <c r="AF7" s="642"/>
      <c r="AG7" s="642"/>
      <c r="AH7" s="642"/>
      <c r="AI7" s="642"/>
      <c r="AJ7" s="642"/>
      <c r="AK7" s="642"/>
      <c r="AL7" s="611">
        <v>0.3</v>
      </c>
      <c r="AM7" s="643"/>
      <c r="AN7" s="643"/>
      <c r="AO7" s="644"/>
      <c r="AP7" s="585" t="s">
        <v>216</v>
      </c>
      <c r="AQ7" s="586"/>
      <c r="AR7" s="586"/>
      <c r="AS7" s="586"/>
      <c r="AT7" s="586"/>
      <c r="AU7" s="586"/>
      <c r="AV7" s="586"/>
      <c r="AW7" s="586"/>
      <c r="AX7" s="586"/>
      <c r="AY7" s="586"/>
      <c r="AZ7" s="586"/>
      <c r="BA7" s="586"/>
      <c r="BB7" s="586"/>
      <c r="BC7" s="586"/>
      <c r="BD7" s="586"/>
      <c r="BE7" s="586"/>
      <c r="BF7" s="587"/>
      <c r="BG7" s="588">
        <v>23825552</v>
      </c>
      <c r="BH7" s="589"/>
      <c r="BI7" s="589"/>
      <c r="BJ7" s="589"/>
      <c r="BK7" s="589"/>
      <c r="BL7" s="589"/>
      <c r="BM7" s="589"/>
      <c r="BN7" s="590"/>
      <c r="BO7" s="641">
        <v>47.8</v>
      </c>
      <c r="BP7" s="641"/>
      <c r="BQ7" s="641"/>
      <c r="BR7" s="641"/>
      <c r="BS7" s="642">
        <v>633462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9507761</v>
      </c>
      <c r="CS7" s="589"/>
      <c r="CT7" s="589"/>
      <c r="CU7" s="589"/>
      <c r="CV7" s="589"/>
      <c r="CW7" s="589"/>
      <c r="CX7" s="589"/>
      <c r="CY7" s="590"/>
      <c r="CZ7" s="641">
        <v>8.5</v>
      </c>
      <c r="DA7" s="641"/>
      <c r="DB7" s="641"/>
      <c r="DC7" s="641"/>
      <c r="DD7" s="594">
        <v>1187271</v>
      </c>
      <c r="DE7" s="589"/>
      <c r="DF7" s="589"/>
      <c r="DG7" s="589"/>
      <c r="DH7" s="589"/>
      <c r="DI7" s="589"/>
      <c r="DJ7" s="589"/>
      <c r="DK7" s="589"/>
      <c r="DL7" s="589"/>
      <c r="DM7" s="589"/>
      <c r="DN7" s="589"/>
      <c r="DO7" s="589"/>
      <c r="DP7" s="590"/>
      <c r="DQ7" s="594">
        <v>7739541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573406</v>
      </c>
      <c r="S8" s="589"/>
      <c r="T8" s="589"/>
      <c r="U8" s="589"/>
      <c r="V8" s="589"/>
      <c r="W8" s="589"/>
      <c r="X8" s="589"/>
      <c r="Y8" s="590"/>
      <c r="Z8" s="641">
        <v>0.5</v>
      </c>
      <c r="AA8" s="641"/>
      <c r="AB8" s="641"/>
      <c r="AC8" s="641"/>
      <c r="AD8" s="642">
        <v>573406</v>
      </c>
      <c r="AE8" s="642"/>
      <c r="AF8" s="642"/>
      <c r="AG8" s="642"/>
      <c r="AH8" s="642"/>
      <c r="AI8" s="642"/>
      <c r="AJ8" s="642"/>
      <c r="AK8" s="642"/>
      <c r="AL8" s="611">
        <v>0.9</v>
      </c>
      <c r="AM8" s="643"/>
      <c r="AN8" s="643"/>
      <c r="AO8" s="644"/>
      <c r="AP8" s="585" t="s">
        <v>219</v>
      </c>
      <c r="AQ8" s="586"/>
      <c r="AR8" s="586"/>
      <c r="AS8" s="586"/>
      <c r="AT8" s="586"/>
      <c r="AU8" s="586"/>
      <c r="AV8" s="586"/>
      <c r="AW8" s="586"/>
      <c r="AX8" s="586"/>
      <c r="AY8" s="586"/>
      <c r="AZ8" s="586"/>
      <c r="BA8" s="586"/>
      <c r="BB8" s="586"/>
      <c r="BC8" s="586"/>
      <c r="BD8" s="586"/>
      <c r="BE8" s="586"/>
      <c r="BF8" s="587"/>
      <c r="BG8" s="588">
        <v>568718</v>
      </c>
      <c r="BH8" s="589"/>
      <c r="BI8" s="589"/>
      <c r="BJ8" s="589"/>
      <c r="BK8" s="589"/>
      <c r="BL8" s="589"/>
      <c r="BM8" s="589"/>
      <c r="BN8" s="590"/>
      <c r="BO8" s="641">
        <v>1.1000000000000001</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50951112</v>
      </c>
      <c r="CS8" s="589"/>
      <c r="CT8" s="589"/>
      <c r="CU8" s="589"/>
      <c r="CV8" s="589"/>
      <c r="CW8" s="589"/>
      <c r="CX8" s="589"/>
      <c r="CY8" s="590"/>
      <c r="CZ8" s="641">
        <v>45.5</v>
      </c>
      <c r="DA8" s="641"/>
      <c r="DB8" s="641"/>
      <c r="DC8" s="641"/>
      <c r="DD8" s="594">
        <v>1150814</v>
      </c>
      <c r="DE8" s="589"/>
      <c r="DF8" s="589"/>
      <c r="DG8" s="589"/>
      <c r="DH8" s="589"/>
      <c r="DI8" s="589"/>
      <c r="DJ8" s="589"/>
      <c r="DK8" s="589"/>
      <c r="DL8" s="589"/>
      <c r="DM8" s="589"/>
      <c r="DN8" s="589"/>
      <c r="DO8" s="589"/>
      <c r="DP8" s="590"/>
      <c r="DQ8" s="594">
        <v>24526352</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302185</v>
      </c>
      <c r="S9" s="589"/>
      <c r="T9" s="589"/>
      <c r="U9" s="589"/>
      <c r="V9" s="589"/>
      <c r="W9" s="589"/>
      <c r="X9" s="589"/>
      <c r="Y9" s="590"/>
      <c r="Z9" s="641">
        <v>0.3</v>
      </c>
      <c r="AA9" s="641"/>
      <c r="AB9" s="641"/>
      <c r="AC9" s="641"/>
      <c r="AD9" s="642">
        <v>302185</v>
      </c>
      <c r="AE9" s="642"/>
      <c r="AF9" s="642"/>
      <c r="AG9" s="642"/>
      <c r="AH9" s="642"/>
      <c r="AI9" s="642"/>
      <c r="AJ9" s="642"/>
      <c r="AK9" s="642"/>
      <c r="AL9" s="611">
        <v>0.5</v>
      </c>
      <c r="AM9" s="643"/>
      <c r="AN9" s="643"/>
      <c r="AO9" s="644"/>
      <c r="AP9" s="585" t="s">
        <v>223</v>
      </c>
      <c r="AQ9" s="586"/>
      <c r="AR9" s="586"/>
      <c r="AS9" s="586"/>
      <c r="AT9" s="586"/>
      <c r="AU9" s="586"/>
      <c r="AV9" s="586"/>
      <c r="AW9" s="586"/>
      <c r="AX9" s="586"/>
      <c r="AY9" s="586"/>
      <c r="AZ9" s="586"/>
      <c r="BA9" s="586"/>
      <c r="BB9" s="586"/>
      <c r="BC9" s="586"/>
      <c r="BD9" s="586"/>
      <c r="BE9" s="586"/>
      <c r="BF9" s="587"/>
      <c r="BG9" s="588">
        <v>19378403</v>
      </c>
      <c r="BH9" s="589"/>
      <c r="BI9" s="589"/>
      <c r="BJ9" s="589"/>
      <c r="BK9" s="589"/>
      <c r="BL9" s="589"/>
      <c r="BM9" s="589"/>
      <c r="BN9" s="590"/>
      <c r="BO9" s="641">
        <v>38.9</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10733812</v>
      </c>
      <c r="CS9" s="589"/>
      <c r="CT9" s="589"/>
      <c r="CU9" s="589"/>
      <c r="CV9" s="589"/>
      <c r="CW9" s="589"/>
      <c r="CX9" s="589"/>
      <c r="CY9" s="590"/>
      <c r="CZ9" s="641">
        <v>9.6</v>
      </c>
      <c r="DA9" s="641"/>
      <c r="DB9" s="641"/>
      <c r="DC9" s="641"/>
      <c r="DD9" s="594">
        <v>1259050</v>
      </c>
      <c r="DE9" s="589"/>
      <c r="DF9" s="589"/>
      <c r="DG9" s="589"/>
      <c r="DH9" s="589"/>
      <c r="DI9" s="589"/>
      <c r="DJ9" s="589"/>
      <c r="DK9" s="589"/>
      <c r="DL9" s="589"/>
      <c r="DM9" s="589"/>
      <c r="DN9" s="589"/>
      <c r="DO9" s="589"/>
      <c r="DP9" s="590"/>
      <c r="DQ9" s="594">
        <v>7454876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3696683</v>
      </c>
      <c r="S10" s="589"/>
      <c r="T10" s="589"/>
      <c r="U10" s="589"/>
      <c r="V10" s="589"/>
      <c r="W10" s="589"/>
      <c r="X10" s="589"/>
      <c r="Y10" s="590"/>
      <c r="Z10" s="641">
        <v>3.3</v>
      </c>
      <c r="AA10" s="641"/>
      <c r="AB10" s="641"/>
      <c r="AC10" s="641"/>
      <c r="AD10" s="642">
        <v>3696683</v>
      </c>
      <c r="AE10" s="642"/>
      <c r="AF10" s="642"/>
      <c r="AG10" s="642"/>
      <c r="AH10" s="642"/>
      <c r="AI10" s="642"/>
      <c r="AJ10" s="642"/>
      <c r="AK10" s="642"/>
      <c r="AL10" s="611">
        <v>5.9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789933</v>
      </c>
      <c r="BH10" s="589"/>
      <c r="BI10" s="589"/>
      <c r="BJ10" s="589"/>
      <c r="BK10" s="589"/>
      <c r="BL10" s="589"/>
      <c r="BM10" s="589"/>
      <c r="BN10" s="590"/>
      <c r="BO10" s="641">
        <v>1.6</v>
      </c>
      <c r="BP10" s="641"/>
      <c r="BQ10" s="641"/>
      <c r="BR10" s="641"/>
      <c r="BS10" s="594">
        <v>130189</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113871</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75365</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52248</v>
      </c>
      <c r="S11" s="589"/>
      <c r="T11" s="589"/>
      <c r="U11" s="589"/>
      <c r="V11" s="589"/>
      <c r="W11" s="589"/>
      <c r="X11" s="589"/>
      <c r="Y11" s="590"/>
      <c r="Z11" s="641">
        <v>0</v>
      </c>
      <c r="AA11" s="641"/>
      <c r="AB11" s="641"/>
      <c r="AC11" s="641"/>
      <c r="AD11" s="642">
        <v>52248</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3088498</v>
      </c>
      <c r="BH11" s="589"/>
      <c r="BI11" s="589"/>
      <c r="BJ11" s="589"/>
      <c r="BK11" s="589"/>
      <c r="BL11" s="589"/>
      <c r="BM11" s="589"/>
      <c r="BN11" s="590"/>
      <c r="BO11" s="641">
        <v>6.2</v>
      </c>
      <c r="BP11" s="641"/>
      <c r="BQ11" s="641"/>
      <c r="BR11" s="641"/>
      <c r="BS11" s="594">
        <v>503273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739439</v>
      </c>
      <c r="CS11" s="589"/>
      <c r="CT11" s="589"/>
      <c r="CU11" s="589"/>
      <c r="CV11" s="589"/>
      <c r="CW11" s="589"/>
      <c r="CX11" s="589"/>
      <c r="CY11" s="590"/>
      <c r="CZ11" s="641">
        <v>0.7</v>
      </c>
      <c r="DA11" s="641"/>
      <c r="DB11" s="641"/>
      <c r="DC11" s="641"/>
      <c r="DD11" s="594">
        <v>252112</v>
      </c>
      <c r="DE11" s="589"/>
      <c r="DF11" s="589"/>
      <c r="DG11" s="589"/>
      <c r="DH11" s="589"/>
      <c r="DI11" s="589"/>
      <c r="DJ11" s="589"/>
      <c r="DK11" s="589"/>
      <c r="DL11" s="589"/>
      <c r="DM11" s="589"/>
      <c r="DN11" s="589"/>
      <c r="DO11" s="589"/>
      <c r="DP11" s="590"/>
      <c r="DQ11" s="594">
        <v>655561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18934729</v>
      </c>
      <c r="BH12" s="589"/>
      <c r="BI12" s="589"/>
      <c r="BJ12" s="589"/>
      <c r="BK12" s="589"/>
      <c r="BL12" s="589"/>
      <c r="BM12" s="589"/>
      <c r="BN12" s="590"/>
      <c r="BO12" s="641">
        <v>38</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625726</v>
      </c>
      <c r="CS12" s="589"/>
      <c r="CT12" s="589"/>
      <c r="CU12" s="589"/>
      <c r="CV12" s="589"/>
      <c r="CW12" s="589"/>
      <c r="CX12" s="589"/>
      <c r="CY12" s="590"/>
      <c r="CZ12" s="641">
        <v>0.6</v>
      </c>
      <c r="DA12" s="641"/>
      <c r="DB12" s="641"/>
      <c r="DC12" s="641"/>
      <c r="DD12" s="594">
        <v>1000</v>
      </c>
      <c r="DE12" s="589"/>
      <c r="DF12" s="589"/>
      <c r="DG12" s="589"/>
      <c r="DH12" s="589"/>
      <c r="DI12" s="589"/>
      <c r="DJ12" s="589"/>
      <c r="DK12" s="589"/>
      <c r="DL12" s="589"/>
      <c r="DM12" s="589"/>
      <c r="DN12" s="589"/>
      <c r="DO12" s="589"/>
      <c r="DP12" s="590"/>
      <c r="DQ12" s="594">
        <v>300522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139680</v>
      </c>
      <c r="S13" s="589"/>
      <c r="T13" s="589"/>
      <c r="U13" s="589"/>
      <c r="V13" s="589"/>
      <c r="W13" s="589"/>
      <c r="X13" s="589"/>
      <c r="Y13" s="590"/>
      <c r="Z13" s="641">
        <v>0.1</v>
      </c>
      <c r="AA13" s="641"/>
      <c r="AB13" s="641"/>
      <c r="AC13" s="641"/>
      <c r="AD13" s="642">
        <v>139680</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18686501</v>
      </c>
      <c r="BH13" s="589"/>
      <c r="BI13" s="589"/>
      <c r="BJ13" s="589"/>
      <c r="BK13" s="589"/>
      <c r="BL13" s="589"/>
      <c r="BM13" s="589"/>
      <c r="BN13" s="590"/>
      <c r="BO13" s="641">
        <v>37.5</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12770003</v>
      </c>
      <c r="CS13" s="589"/>
      <c r="CT13" s="589"/>
      <c r="CU13" s="589"/>
      <c r="CV13" s="589"/>
      <c r="CW13" s="589"/>
      <c r="CX13" s="589"/>
      <c r="CY13" s="590"/>
      <c r="CZ13" s="641">
        <v>11.4</v>
      </c>
      <c r="DA13" s="641"/>
      <c r="DB13" s="641"/>
      <c r="DC13" s="641"/>
      <c r="DD13" s="594">
        <v>4938440</v>
      </c>
      <c r="DE13" s="589"/>
      <c r="DF13" s="589"/>
      <c r="DG13" s="589"/>
      <c r="DH13" s="589"/>
      <c r="DI13" s="589"/>
      <c r="DJ13" s="589"/>
      <c r="DK13" s="589"/>
      <c r="DL13" s="589"/>
      <c r="DM13" s="589"/>
      <c r="DN13" s="589"/>
      <c r="DO13" s="589"/>
      <c r="DP13" s="590"/>
      <c r="DQ13" s="594">
        <v>7613796</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289933</v>
      </c>
      <c r="BH14" s="589"/>
      <c r="BI14" s="589"/>
      <c r="BJ14" s="589"/>
      <c r="BK14" s="589"/>
      <c r="BL14" s="589"/>
      <c r="BM14" s="589"/>
      <c r="BN14" s="590"/>
      <c r="BO14" s="641">
        <v>0.6</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3096426</v>
      </c>
      <c r="CS14" s="589"/>
      <c r="CT14" s="589"/>
      <c r="CU14" s="589"/>
      <c r="CV14" s="589"/>
      <c r="CW14" s="589"/>
      <c r="CX14" s="589"/>
      <c r="CY14" s="590"/>
      <c r="CZ14" s="641">
        <v>2.8</v>
      </c>
      <c r="DA14" s="641"/>
      <c r="DB14" s="641"/>
      <c r="DC14" s="641"/>
      <c r="DD14" s="594">
        <v>151805</v>
      </c>
      <c r="DE14" s="589"/>
      <c r="DF14" s="589"/>
      <c r="DG14" s="589"/>
      <c r="DH14" s="589"/>
      <c r="DI14" s="589"/>
      <c r="DJ14" s="589"/>
      <c r="DK14" s="589"/>
      <c r="DL14" s="589"/>
      <c r="DM14" s="589"/>
      <c r="DN14" s="589"/>
      <c r="DO14" s="589"/>
      <c r="DP14" s="590"/>
      <c r="DQ14" s="594">
        <v>3052331</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245271</v>
      </c>
      <c r="S15" s="589"/>
      <c r="T15" s="589"/>
      <c r="U15" s="589"/>
      <c r="V15" s="589"/>
      <c r="W15" s="589"/>
      <c r="X15" s="589"/>
      <c r="Y15" s="590"/>
      <c r="Z15" s="641">
        <v>0.2</v>
      </c>
      <c r="AA15" s="641"/>
      <c r="AB15" s="641"/>
      <c r="AC15" s="641"/>
      <c r="AD15" s="642">
        <v>245271</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1795193</v>
      </c>
      <c r="BH15" s="589"/>
      <c r="BI15" s="589"/>
      <c r="BJ15" s="589"/>
      <c r="BK15" s="589"/>
      <c r="BL15" s="589"/>
      <c r="BM15" s="589"/>
      <c r="BN15" s="590"/>
      <c r="BO15" s="641">
        <v>3.6</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14589933</v>
      </c>
      <c r="CS15" s="589"/>
      <c r="CT15" s="589"/>
      <c r="CU15" s="589"/>
      <c r="CV15" s="589"/>
      <c r="CW15" s="589"/>
      <c r="CX15" s="589"/>
      <c r="CY15" s="590"/>
      <c r="CZ15" s="641">
        <v>13</v>
      </c>
      <c r="DA15" s="641"/>
      <c r="DB15" s="641"/>
      <c r="DC15" s="641"/>
      <c r="DD15" s="594">
        <v>5590590</v>
      </c>
      <c r="DE15" s="589"/>
      <c r="DF15" s="589"/>
      <c r="DG15" s="589"/>
      <c r="DH15" s="589"/>
      <c r="DI15" s="589"/>
      <c r="DJ15" s="589"/>
      <c r="DK15" s="589"/>
      <c r="DL15" s="589"/>
      <c r="DM15" s="589"/>
      <c r="DN15" s="589"/>
      <c r="DO15" s="589"/>
      <c r="DP15" s="590"/>
      <c r="DQ15" s="594">
        <v>9731699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11217943</v>
      </c>
      <c r="S16" s="589"/>
      <c r="T16" s="589"/>
      <c r="U16" s="589"/>
      <c r="V16" s="589"/>
      <c r="W16" s="589"/>
      <c r="X16" s="589"/>
      <c r="Y16" s="590"/>
      <c r="Z16" s="641">
        <v>9.9</v>
      </c>
      <c r="AA16" s="641"/>
      <c r="AB16" s="641"/>
      <c r="AC16" s="641"/>
      <c r="AD16" s="642">
        <v>10719539</v>
      </c>
      <c r="AE16" s="642"/>
      <c r="AF16" s="642"/>
      <c r="AG16" s="642"/>
      <c r="AH16" s="642"/>
      <c r="AI16" s="642"/>
      <c r="AJ16" s="642"/>
      <c r="AK16" s="642"/>
      <c r="AL16" s="611">
        <v>17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10719539</v>
      </c>
      <c r="S17" s="589"/>
      <c r="T17" s="589"/>
      <c r="U17" s="589"/>
      <c r="V17" s="589"/>
      <c r="W17" s="589"/>
      <c r="X17" s="589"/>
      <c r="Y17" s="590"/>
      <c r="Z17" s="641">
        <v>9.4</v>
      </c>
      <c r="AA17" s="641"/>
      <c r="AB17" s="641"/>
      <c r="AC17" s="641"/>
      <c r="AD17" s="642">
        <v>10719539</v>
      </c>
      <c r="AE17" s="642"/>
      <c r="AF17" s="642"/>
      <c r="AG17" s="642"/>
      <c r="AH17" s="642"/>
      <c r="AI17" s="642"/>
      <c r="AJ17" s="642"/>
      <c r="AK17" s="642"/>
      <c r="AL17" s="611">
        <v>17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7215011</v>
      </c>
      <c r="CS17" s="589"/>
      <c r="CT17" s="589"/>
      <c r="CU17" s="589"/>
      <c r="CV17" s="589"/>
      <c r="CW17" s="589"/>
      <c r="CX17" s="589"/>
      <c r="CY17" s="590"/>
      <c r="CZ17" s="641">
        <v>6.4</v>
      </c>
      <c r="DA17" s="641"/>
      <c r="DB17" s="641"/>
      <c r="DC17" s="641"/>
      <c r="DD17" s="594" t="s">
        <v>220</v>
      </c>
      <c r="DE17" s="589"/>
      <c r="DF17" s="589"/>
      <c r="DG17" s="589"/>
      <c r="DH17" s="589"/>
      <c r="DI17" s="589"/>
      <c r="DJ17" s="589"/>
      <c r="DK17" s="589"/>
      <c r="DL17" s="589"/>
      <c r="DM17" s="589"/>
      <c r="DN17" s="589"/>
      <c r="DO17" s="589"/>
      <c r="DP17" s="590"/>
      <c r="DQ17" s="594">
        <v>7161262</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498401</v>
      </c>
      <c r="S18" s="589"/>
      <c r="T18" s="589"/>
      <c r="U18" s="589"/>
      <c r="V18" s="589"/>
      <c r="W18" s="589"/>
      <c r="X18" s="589"/>
      <c r="Y18" s="590"/>
      <c r="Z18" s="641">
        <v>0.4</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940853</v>
      </c>
      <c r="CS18" s="589"/>
      <c r="CT18" s="589"/>
      <c r="CU18" s="589"/>
      <c r="CV18" s="589"/>
      <c r="CW18" s="589"/>
      <c r="CX18" s="589"/>
      <c r="CY18" s="590"/>
      <c r="CZ18" s="641">
        <v>0.8</v>
      </c>
      <c r="DA18" s="641"/>
      <c r="DB18" s="641"/>
      <c r="DC18" s="641"/>
      <c r="DD18" s="594" t="s">
        <v>220</v>
      </c>
      <c r="DE18" s="589"/>
      <c r="DF18" s="589"/>
      <c r="DG18" s="589"/>
      <c r="DH18" s="589"/>
      <c r="DI18" s="589"/>
      <c r="DJ18" s="589"/>
      <c r="DK18" s="589"/>
      <c r="DL18" s="589"/>
      <c r="DM18" s="589"/>
      <c r="DN18" s="589"/>
      <c r="DO18" s="589"/>
      <c r="DP18" s="590"/>
      <c r="DQ18" s="594">
        <v>940853</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4992880</v>
      </c>
      <c r="BH19" s="589"/>
      <c r="BI19" s="589"/>
      <c r="BJ19" s="589"/>
      <c r="BK19" s="589"/>
      <c r="BL19" s="589"/>
      <c r="BM19" s="589"/>
      <c r="BN19" s="590"/>
      <c r="BO19" s="641">
        <v>10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66847551</v>
      </c>
      <c r="S20" s="589"/>
      <c r="T20" s="589"/>
      <c r="U20" s="589"/>
      <c r="V20" s="589"/>
      <c r="W20" s="589"/>
      <c r="X20" s="589"/>
      <c r="Y20" s="590"/>
      <c r="Z20" s="641">
        <v>58.8</v>
      </c>
      <c r="AA20" s="641"/>
      <c r="AB20" s="641"/>
      <c r="AC20" s="641"/>
      <c r="AD20" s="642">
        <v>62454743</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4992880</v>
      </c>
      <c r="BH20" s="589"/>
      <c r="BI20" s="589"/>
      <c r="BJ20" s="589"/>
      <c r="BK20" s="589"/>
      <c r="BL20" s="589"/>
      <c r="BM20" s="589"/>
      <c r="BN20" s="590"/>
      <c r="BO20" s="641">
        <v>10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111972682</v>
      </c>
      <c r="CS20" s="589"/>
      <c r="CT20" s="589"/>
      <c r="CU20" s="589"/>
      <c r="CV20" s="589"/>
      <c r="CW20" s="589"/>
      <c r="CX20" s="589"/>
      <c r="CY20" s="590"/>
      <c r="CZ20" s="641">
        <v>100</v>
      </c>
      <c r="DA20" s="641"/>
      <c r="DB20" s="641"/>
      <c r="DC20" s="641"/>
      <c r="DD20" s="594">
        <v>14531082</v>
      </c>
      <c r="DE20" s="589"/>
      <c r="DF20" s="589"/>
      <c r="DG20" s="589"/>
      <c r="DH20" s="589"/>
      <c r="DI20" s="589"/>
      <c r="DJ20" s="589"/>
      <c r="DK20" s="589"/>
      <c r="DL20" s="589"/>
      <c r="DM20" s="589"/>
      <c r="DN20" s="589"/>
      <c r="DO20" s="589"/>
      <c r="DP20" s="590"/>
      <c r="DQ20" s="594">
        <v>69940113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50135</v>
      </c>
      <c r="S21" s="589"/>
      <c r="T21" s="589"/>
      <c r="U21" s="589"/>
      <c r="V21" s="589"/>
      <c r="W21" s="589"/>
      <c r="X21" s="589"/>
      <c r="Y21" s="590"/>
      <c r="Z21" s="641">
        <v>0</v>
      </c>
      <c r="AA21" s="641"/>
      <c r="AB21" s="641"/>
      <c r="AC21" s="641"/>
      <c r="AD21" s="642">
        <v>50135</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8903</v>
      </c>
      <c r="BH21" s="589"/>
      <c r="BI21" s="589"/>
      <c r="BJ21" s="589"/>
      <c r="BK21" s="589"/>
      <c r="BL21" s="589"/>
      <c r="BM21" s="589"/>
      <c r="BN21" s="590"/>
      <c r="BO21" s="641">
        <v>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1506926</v>
      </c>
      <c r="S22" s="589"/>
      <c r="T22" s="589"/>
      <c r="U22" s="589"/>
      <c r="V22" s="589"/>
      <c r="W22" s="589"/>
      <c r="X22" s="589"/>
      <c r="Y22" s="590"/>
      <c r="Z22" s="641">
        <v>1.3</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v>1089573</v>
      </c>
      <c r="BH22" s="589"/>
      <c r="BI22" s="589"/>
      <c r="BJ22" s="589"/>
      <c r="BK22" s="589"/>
      <c r="BL22" s="589"/>
      <c r="BM22" s="589"/>
      <c r="BN22" s="590"/>
      <c r="BO22" s="641">
        <v>2.2000000000000002</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1996702</v>
      </c>
      <c r="S23" s="589"/>
      <c r="T23" s="589"/>
      <c r="U23" s="589"/>
      <c r="V23" s="589"/>
      <c r="W23" s="589"/>
      <c r="X23" s="589"/>
      <c r="Y23" s="590"/>
      <c r="Z23" s="641">
        <v>1.8</v>
      </c>
      <c r="AA23" s="641"/>
      <c r="AB23" s="641"/>
      <c r="AC23" s="641"/>
      <c r="AD23" s="642">
        <v>386368</v>
      </c>
      <c r="AE23" s="642"/>
      <c r="AF23" s="642"/>
      <c r="AG23" s="642"/>
      <c r="AH23" s="642"/>
      <c r="AI23" s="642"/>
      <c r="AJ23" s="642"/>
      <c r="AK23" s="642"/>
      <c r="AL23" s="611">
        <v>0.6</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3894404</v>
      </c>
      <c r="BH23" s="589"/>
      <c r="BI23" s="589"/>
      <c r="BJ23" s="589"/>
      <c r="BK23" s="589"/>
      <c r="BL23" s="589"/>
      <c r="BM23" s="589"/>
      <c r="BN23" s="590"/>
      <c r="BO23" s="641">
        <v>7.8</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693465</v>
      </c>
      <c r="S24" s="589"/>
      <c r="T24" s="589"/>
      <c r="U24" s="589"/>
      <c r="V24" s="589"/>
      <c r="W24" s="589"/>
      <c r="X24" s="589"/>
      <c r="Y24" s="590"/>
      <c r="Z24" s="641">
        <v>0.6</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58723459</v>
      </c>
      <c r="CS24" s="639"/>
      <c r="CT24" s="639"/>
      <c r="CU24" s="639"/>
      <c r="CV24" s="639"/>
      <c r="CW24" s="639"/>
      <c r="CX24" s="639"/>
      <c r="CY24" s="686"/>
      <c r="CZ24" s="690">
        <v>52.4</v>
      </c>
      <c r="DA24" s="691"/>
      <c r="DB24" s="691"/>
      <c r="DC24" s="692"/>
      <c r="DD24" s="685">
        <v>35304516</v>
      </c>
      <c r="DE24" s="639"/>
      <c r="DF24" s="639"/>
      <c r="DG24" s="639"/>
      <c r="DH24" s="639"/>
      <c r="DI24" s="639"/>
      <c r="DJ24" s="639"/>
      <c r="DK24" s="686"/>
      <c r="DL24" s="685">
        <v>35143163</v>
      </c>
      <c r="DM24" s="639"/>
      <c r="DN24" s="639"/>
      <c r="DO24" s="639"/>
      <c r="DP24" s="639"/>
      <c r="DQ24" s="639"/>
      <c r="DR24" s="639"/>
      <c r="DS24" s="639"/>
      <c r="DT24" s="639"/>
      <c r="DU24" s="639"/>
      <c r="DV24" s="686"/>
      <c r="DW24" s="687">
        <v>53.3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22673116</v>
      </c>
      <c r="S25" s="589"/>
      <c r="T25" s="589"/>
      <c r="U25" s="589"/>
      <c r="V25" s="589"/>
      <c r="W25" s="589"/>
      <c r="X25" s="589"/>
      <c r="Y25" s="590"/>
      <c r="Z25" s="641">
        <v>19.899999999999999</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19614247</v>
      </c>
      <c r="CS25" s="607"/>
      <c r="CT25" s="607"/>
      <c r="CU25" s="607"/>
      <c r="CV25" s="607"/>
      <c r="CW25" s="607"/>
      <c r="CX25" s="607"/>
      <c r="CY25" s="608"/>
      <c r="CZ25" s="591">
        <v>17.5</v>
      </c>
      <c r="DA25" s="609"/>
      <c r="DB25" s="609"/>
      <c r="DC25" s="610"/>
      <c r="DD25" s="594">
        <v>18087707</v>
      </c>
      <c r="DE25" s="607"/>
      <c r="DF25" s="607"/>
      <c r="DG25" s="607"/>
      <c r="DH25" s="607"/>
      <c r="DI25" s="607"/>
      <c r="DJ25" s="607"/>
      <c r="DK25" s="608"/>
      <c r="DL25" s="594">
        <v>17929410</v>
      </c>
      <c r="DM25" s="607"/>
      <c r="DN25" s="607"/>
      <c r="DO25" s="607"/>
      <c r="DP25" s="607"/>
      <c r="DQ25" s="607"/>
      <c r="DR25" s="607"/>
      <c r="DS25" s="607"/>
      <c r="DT25" s="607"/>
      <c r="DU25" s="607"/>
      <c r="DV25" s="608"/>
      <c r="DW25" s="611">
        <v>27.2</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12601297</v>
      </c>
      <c r="CS26" s="589"/>
      <c r="CT26" s="589"/>
      <c r="CU26" s="589"/>
      <c r="CV26" s="589"/>
      <c r="CW26" s="589"/>
      <c r="CX26" s="589"/>
      <c r="CY26" s="590"/>
      <c r="CZ26" s="591">
        <v>11.3</v>
      </c>
      <c r="DA26" s="609"/>
      <c r="DB26" s="609"/>
      <c r="DC26" s="610"/>
      <c r="DD26" s="594">
        <v>11393415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6753773</v>
      </c>
      <c r="S27" s="589"/>
      <c r="T27" s="589"/>
      <c r="U27" s="589"/>
      <c r="V27" s="589"/>
      <c r="W27" s="589"/>
      <c r="X27" s="589"/>
      <c r="Y27" s="590"/>
      <c r="Z27" s="641">
        <v>5.9</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49838287</v>
      </c>
      <c r="BH27" s="589"/>
      <c r="BI27" s="589"/>
      <c r="BJ27" s="589"/>
      <c r="BK27" s="589"/>
      <c r="BL27" s="589"/>
      <c r="BM27" s="589"/>
      <c r="BN27" s="590"/>
      <c r="BO27" s="641">
        <v>100</v>
      </c>
      <c r="BP27" s="641"/>
      <c r="BQ27" s="641"/>
      <c r="BR27" s="641"/>
      <c r="BS27" s="594">
        <v>633462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31894201</v>
      </c>
      <c r="CS27" s="607"/>
      <c r="CT27" s="607"/>
      <c r="CU27" s="607"/>
      <c r="CV27" s="607"/>
      <c r="CW27" s="607"/>
      <c r="CX27" s="607"/>
      <c r="CY27" s="608"/>
      <c r="CZ27" s="591">
        <v>28.5</v>
      </c>
      <c r="DA27" s="609"/>
      <c r="DB27" s="609"/>
      <c r="DC27" s="610"/>
      <c r="DD27" s="594">
        <v>10055547</v>
      </c>
      <c r="DE27" s="607"/>
      <c r="DF27" s="607"/>
      <c r="DG27" s="607"/>
      <c r="DH27" s="607"/>
      <c r="DI27" s="607"/>
      <c r="DJ27" s="607"/>
      <c r="DK27" s="608"/>
      <c r="DL27" s="594">
        <v>10052496</v>
      </c>
      <c r="DM27" s="607"/>
      <c r="DN27" s="607"/>
      <c r="DO27" s="607"/>
      <c r="DP27" s="607"/>
      <c r="DQ27" s="607"/>
      <c r="DR27" s="607"/>
      <c r="DS27" s="607"/>
      <c r="DT27" s="607"/>
      <c r="DU27" s="607"/>
      <c r="DV27" s="608"/>
      <c r="DW27" s="611">
        <v>15.3</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226517</v>
      </c>
      <c r="S28" s="589"/>
      <c r="T28" s="589"/>
      <c r="U28" s="589"/>
      <c r="V28" s="589"/>
      <c r="W28" s="589"/>
      <c r="X28" s="589"/>
      <c r="Y28" s="590"/>
      <c r="Z28" s="641">
        <v>0.2</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7215011</v>
      </c>
      <c r="CS28" s="589"/>
      <c r="CT28" s="589"/>
      <c r="CU28" s="589"/>
      <c r="CV28" s="589"/>
      <c r="CW28" s="589"/>
      <c r="CX28" s="589"/>
      <c r="CY28" s="590"/>
      <c r="CZ28" s="591">
        <v>6.4</v>
      </c>
      <c r="DA28" s="609"/>
      <c r="DB28" s="609"/>
      <c r="DC28" s="610"/>
      <c r="DD28" s="594">
        <v>7161262</v>
      </c>
      <c r="DE28" s="589"/>
      <c r="DF28" s="589"/>
      <c r="DG28" s="589"/>
      <c r="DH28" s="589"/>
      <c r="DI28" s="589"/>
      <c r="DJ28" s="589"/>
      <c r="DK28" s="590"/>
      <c r="DL28" s="594">
        <v>7161257</v>
      </c>
      <c r="DM28" s="589"/>
      <c r="DN28" s="589"/>
      <c r="DO28" s="589"/>
      <c r="DP28" s="589"/>
      <c r="DQ28" s="589"/>
      <c r="DR28" s="589"/>
      <c r="DS28" s="589"/>
      <c r="DT28" s="589"/>
      <c r="DU28" s="589"/>
      <c r="DV28" s="590"/>
      <c r="DW28" s="611">
        <v>10.9</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78339</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7213521</v>
      </c>
      <c r="CS29" s="607"/>
      <c r="CT29" s="607"/>
      <c r="CU29" s="607"/>
      <c r="CV29" s="607"/>
      <c r="CW29" s="607"/>
      <c r="CX29" s="607"/>
      <c r="CY29" s="608"/>
      <c r="CZ29" s="591">
        <v>6.4</v>
      </c>
      <c r="DA29" s="609"/>
      <c r="DB29" s="609"/>
      <c r="DC29" s="610"/>
      <c r="DD29" s="594">
        <v>7159772</v>
      </c>
      <c r="DE29" s="607"/>
      <c r="DF29" s="607"/>
      <c r="DG29" s="607"/>
      <c r="DH29" s="607"/>
      <c r="DI29" s="607"/>
      <c r="DJ29" s="607"/>
      <c r="DK29" s="608"/>
      <c r="DL29" s="594">
        <v>7159767</v>
      </c>
      <c r="DM29" s="607"/>
      <c r="DN29" s="607"/>
      <c r="DO29" s="607"/>
      <c r="DP29" s="607"/>
      <c r="DQ29" s="607"/>
      <c r="DR29" s="607"/>
      <c r="DS29" s="607"/>
      <c r="DT29" s="607"/>
      <c r="DU29" s="607"/>
      <c r="DV29" s="608"/>
      <c r="DW29" s="611">
        <v>10.9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2128359</v>
      </c>
      <c r="S30" s="589"/>
      <c r="T30" s="589"/>
      <c r="U30" s="589"/>
      <c r="V30" s="589"/>
      <c r="W30" s="589"/>
      <c r="X30" s="589"/>
      <c r="Y30" s="590"/>
      <c r="Z30" s="641">
        <v>1.9</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99.4</v>
      </c>
      <c r="BH30" s="655"/>
      <c r="BI30" s="655"/>
      <c r="BJ30" s="655"/>
      <c r="BK30" s="655"/>
      <c r="BL30" s="655"/>
      <c r="BM30" s="656">
        <v>97.9</v>
      </c>
      <c r="BN30" s="655"/>
      <c r="BO30" s="655"/>
      <c r="BP30" s="655"/>
      <c r="BQ30" s="657"/>
      <c r="BR30" s="654">
        <v>99.2</v>
      </c>
      <c r="BS30" s="655"/>
      <c r="BT30" s="655"/>
      <c r="BU30" s="655"/>
      <c r="BV30" s="655"/>
      <c r="BW30" s="655"/>
      <c r="BX30" s="656">
        <v>97.3</v>
      </c>
      <c r="BY30" s="655"/>
      <c r="BZ30" s="655"/>
      <c r="CA30" s="655"/>
      <c r="CB30" s="657"/>
      <c r="CD30" s="660"/>
      <c r="CE30" s="661"/>
      <c r="CF30" s="625" t="s">
        <v>292</v>
      </c>
      <c r="CG30" s="622"/>
      <c r="CH30" s="622"/>
      <c r="CI30" s="622"/>
      <c r="CJ30" s="622"/>
      <c r="CK30" s="622"/>
      <c r="CL30" s="622"/>
      <c r="CM30" s="622"/>
      <c r="CN30" s="622"/>
      <c r="CO30" s="622"/>
      <c r="CP30" s="622"/>
      <c r="CQ30" s="623"/>
      <c r="CR30" s="588">
        <v>6702835</v>
      </c>
      <c r="CS30" s="589"/>
      <c r="CT30" s="589"/>
      <c r="CU30" s="589"/>
      <c r="CV30" s="589"/>
      <c r="CW30" s="589"/>
      <c r="CX30" s="589"/>
      <c r="CY30" s="590"/>
      <c r="CZ30" s="591">
        <v>6</v>
      </c>
      <c r="DA30" s="609"/>
      <c r="DB30" s="609"/>
      <c r="DC30" s="610"/>
      <c r="DD30" s="594">
        <v>6667955</v>
      </c>
      <c r="DE30" s="589"/>
      <c r="DF30" s="589"/>
      <c r="DG30" s="589"/>
      <c r="DH30" s="589"/>
      <c r="DI30" s="589"/>
      <c r="DJ30" s="589"/>
      <c r="DK30" s="590"/>
      <c r="DL30" s="594">
        <v>6667950</v>
      </c>
      <c r="DM30" s="589"/>
      <c r="DN30" s="589"/>
      <c r="DO30" s="589"/>
      <c r="DP30" s="589"/>
      <c r="DQ30" s="589"/>
      <c r="DR30" s="589"/>
      <c r="DS30" s="589"/>
      <c r="DT30" s="589"/>
      <c r="DU30" s="589"/>
      <c r="DV30" s="590"/>
      <c r="DW30" s="611">
        <v>10.1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1006118</v>
      </c>
      <c r="S31" s="589"/>
      <c r="T31" s="589"/>
      <c r="U31" s="589"/>
      <c r="V31" s="589"/>
      <c r="W31" s="589"/>
      <c r="X31" s="589"/>
      <c r="Y31" s="590"/>
      <c r="Z31" s="641">
        <v>0.9</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99.2</v>
      </c>
      <c r="BH31" s="607"/>
      <c r="BI31" s="607"/>
      <c r="BJ31" s="607"/>
      <c r="BK31" s="607"/>
      <c r="BL31" s="607"/>
      <c r="BM31" s="643">
        <v>97.5</v>
      </c>
      <c r="BN31" s="653"/>
      <c r="BO31" s="653"/>
      <c r="BP31" s="653"/>
      <c r="BQ31" s="617"/>
      <c r="BR31" s="652">
        <v>99.2</v>
      </c>
      <c r="BS31" s="607"/>
      <c r="BT31" s="607"/>
      <c r="BU31" s="607"/>
      <c r="BV31" s="607"/>
      <c r="BW31" s="607"/>
      <c r="BX31" s="643">
        <v>97</v>
      </c>
      <c r="BY31" s="653"/>
      <c r="BZ31" s="653"/>
      <c r="CA31" s="653"/>
      <c r="CB31" s="617"/>
      <c r="CD31" s="660"/>
      <c r="CE31" s="661"/>
      <c r="CF31" s="625" t="s">
        <v>296</v>
      </c>
      <c r="CG31" s="622"/>
      <c r="CH31" s="622"/>
      <c r="CI31" s="622"/>
      <c r="CJ31" s="622"/>
      <c r="CK31" s="622"/>
      <c r="CL31" s="622"/>
      <c r="CM31" s="622"/>
      <c r="CN31" s="622"/>
      <c r="CO31" s="622"/>
      <c r="CP31" s="622"/>
      <c r="CQ31" s="623"/>
      <c r="CR31" s="588">
        <v>510686</v>
      </c>
      <c r="CS31" s="607"/>
      <c r="CT31" s="607"/>
      <c r="CU31" s="607"/>
      <c r="CV31" s="607"/>
      <c r="CW31" s="607"/>
      <c r="CX31" s="607"/>
      <c r="CY31" s="608"/>
      <c r="CZ31" s="591">
        <v>0.5</v>
      </c>
      <c r="DA31" s="609"/>
      <c r="DB31" s="609"/>
      <c r="DC31" s="610"/>
      <c r="DD31" s="594">
        <v>491817</v>
      </c>
      <c r="DE31" s="607"/>
      <c r="DF31" s="607"/>
      <c r="DG31" s="607"/>
      <c r="DH31" s="607"/>
      <c r="DI31" s="607"/>
      <c r="DJ31" s="607"/>
      <c r="DK31" s="608"/>
      <c r="DL31" s="594">
        <v>491817</v>
      </c>
      <c r="DM31" s="607"/>
      <c r="DN31" s="607"/>
      <c r="DO31" s="607"/>
      <c r="DP31" s="607"/>
      <c r="DQ31" s="607"/>
      <c r="DR31" s="607"/>
      <c r="DS31" s="607"/>
      <c r="DT31" s="607"/>
      <c r="DU31" s="607"/>
      <c r="DV31" s="608"/>
      <c r="DW31" s="611">
        <v>0.7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1485323</v>
      </c>
      <c r="S32" s="589"/>
      <c r="T32" s="589"/>
      <c r="U32" s="589"/>
      <c r="V32" s="589"/>
      <c r="W32" s="589"/>
      <c r="X32" s="589"/>
      <c r="Y32" s="590"/>
      <c r="Z32" s="641">
        <v>1.3</v>
      </c>
      <c r="AA32" s="641"/>
      <c r="AB32" s="641"/>
      <c r="AC32" s="641"/>
      <c r="AD32" s="642">
        <v>7958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99.5</v>
      </c>
      <c r="BH32" s="573"/>
      <c r="BI32" s="573"/>
      <c r="BJ32" s="573"/>
      <c r="BK32" s="573"/>
      <c r="BL32" s="573"/>
      <c r="BM32" s="636">
        <v>98</v>
      </c>
      <c r="BN32" s="573"/>
      <c r="BO32" s="573"/>
      <c r="BP32" s="573"/>
      <c r="BQ32" s="630"/>
      <c r="BR32" s="651">
        <v>99.3</v>
      </c>
      <c r="BS32" s="573"/>
      <c r="BT32" s="573"/>
      <c r="BU32" s="573"/>
      <c r="BV32" s="573"/>
      <c r="BW32" s="573"/>
      <c r="BX32" s="636">
        <v>97.4</v>
      </c>
      <c r="BY32" s="573"/>
      <c r="BZ32" s="573"/>
      <c r="CA32" s="573"/>
      <c r="CB32" s="630"/>
      <c r="CD32" s="662"/>
      <c r="CE32" s="663"/>
      <c r="CF32" s="625" t="s">
        <v>299</v>
      </c>
      <c r="CG32" s="622"/>
      <c r="CH32" s="622"/>
      <c r="CI32" s="622"/>
      <c r="CJ32" s="622"/>
      <c r="CK32" s="622"/>
      <c r="CL32" s="622"/>
      <c r="CM32" s="622"/>
      <c r="CN32" s="622"/>
      <c r="CO32" s="622"/>
      <c r="CP32" s="622"/>
      <c r="CQ32" s="623"/>
      <c r="CR32" s="588">
        <v>1490</v>
      </c>
      <c r="CS32" s="589"/>
      <c r="CT32" s="589"/>
      <c r="CU32" s="589"/>
      <c r="CV32" s="589"/>
      <c r="CW32" s="589"/>
      <c r="CX32" s="589"/>
      <c r="CY32" s="590"/>
      <c r="CZ32" s="591">
        <v>0</v>
      </c>
      <c r="DA32" s="609"/>
      <c r="DB32" s="609"/>
      <c r="DC32" s="610"/>
      <c r="DD32" s="594">
        <v>1490</v>
      </c>
      <c r="DE32" s="589"/>
      <c r="DF32" s="589"/>
      <c r="DG32" s="589"/>
      <c r="DH32" s="589"/>
      <c r="DI32" s="589"/>
      <c r="DJ32" s="589"/>
      <c r="DK32" s="590"/>
      <c r="DL32" s="594">
        <v>1490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8267400</v>
      </c>
      <c r="S33" s="589"/>
      <c r="T33" s="589"/>
      <c r="U33" s="589"/>
      <c r="V33" s="589"/>
      <c r="W33" s="589"/>
      <c r="X33" s="589"/>
      <c r="Y33" s="590"/>
      <c r="Z33" s="641">
        <v>7.3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38718141</v>
      </c>
      <c r="CS33" s="607"/>
      <c r="CT33" s="607"/>
      <c r="CU33" s="607"/>
      <c r="CV33" s="607"/>
      <c r="CW33" s="607"/>
      <c r="CX33" s="607"/>
      <c r="CY33" s="608"/>
      <c r="CZ33" s="591">
        <v>34.6</v>
      </c>
      <c r="DA33" s="609"/>
      <c r="DB33" s="609"/>
      <c r="DC33" s="610"/>
      <c r="DD33" s="594">
        <v>31045966</v>
      </c>
      <c r="DE33" s="607"/>
      <c r="DF33" s="607"/>
      <c r="DG33" s="607"/>
      <c r="DH33" s="607"/>
      <c r="DI33" s="607"/>
      <c r="DJ33" s="607"/>
      <c r="DK33" s="608"/>
      <c r="DL33" s="594">
        <v>26667368</v>
      </c>
      <c r="DM33" s="607"/>
      <c r="DN33" s="607"/>
      <c r="DO33" s="607"/>
      <c r="DP33" s="607"/>
      <c r="DQ33" s="607"/>
      <c r="DR33" s="607"/>
      <c r="DS33" s="607"/>
      <c r="DT33" s="607"/>
      <c r="DU33" s="607"/>
      <c r="DV33" s="608"/>
      <c r="DW33" s="611">
        <v>40.5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14952922</v>
      </c>
      <c r="CS34" s="589"/>
      <c r="CT34" s="589"/>
      <c r="CU34" s="589"/>
      <c r="CV34" s="589"/>
      <c r="CW34" s="589"/>
      <c r="CX34" s="589"/>
      <c r="CY34" s="590"/>
      <c r="CZ34" s="591">
        <v>13.4</v>
      </c>
      <c r="DA34" s="609"/>
      <c r="DB34" s="609"/>
      <c r="DC34" s="610"/>
      <c r="DD34" s="594">
        <v>12146960</v>
      </c>
      <c r="DE34" s="589"/>
      <c r="DF34" s="589"/>
      <c r="DG34" s="589"/>
      <c r="DH34" s="589"/>
      <c r="DI34" s="589"/>
      <c r="DJ34" s="589"/>
      <c r="DK34" s="590"/>
      <c r="DL34" s="594">
        <v>11336741</v>
      </c>
      <c r="DM34" s="589"/>
      <c r="DN34" s="589"/>
      <c r="DO34" s="589"/>
      <c r="DP34" s="589"/>
      <c r="DQ34" s="589"/>
      <c r="DR34" s="589"/>
      <c r="DS34" s="589"/>
      <c r="DT34" s="589"/>
      <c r="DU34" s="589"/>
      <c r="DV34" s="590"/>
      <c r="DW34" s="611">
        <v>17.2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3000000</v>
      </c>
      <c r="S35" s="589"/>
      <c r="T35" s="589"/>
      <c r="U35" s="589"/>
      <c r="V35" s="589"/>
      <c r="W35" s="589"/>
      <c r="X35" s="589"/>
      <c r="Y35" s="590"/>
      <c r="Z35" s="641">
        <v>2.6</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16474016</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166703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1744014</v>
      </c>
      <c r="CS35" s="607"/>
      <c r="CT35" s="607"/>
      <c r="CU35" s="607"/>
      <c r="CV35" s="607"/>
      <c r="CW35" s="607"/>
      <c r="CX35" s="607"/>
      <c r="CY35" s="608"/>
      <c r="CZ35" s="591">
        <v>1.6</v>
      </c>
      <c r="DA35" s="609"/>
      <c r="DB35" s="609"/>
      <c r="DC35" s="610"/>
      <c r="DD35" s="594">
        <v>1744014</v>
      </c>
      <c r="DE35" s="607"/>
      <c r="DF35" s="607"/>
      <c r="DG35" s="607"/>
      <c r="DH35" s="607"/>
      <c r="DI35" s="607"/>
      <c r="DJ35" s="607"/>
      <c r="DK35" s="608"/>
      <c r="DL35" s="594">
        <v>1700184</v>
      </c>
      <c r="DM35" s="607"/>
      <c r="DN35" s="607"/>
      <c r="DO35" s="607"/>
      <c r="DP35" s="607"/>
      <c r="DQ35" s="607"/>
      <c r="DR35" s="607"/>
      <c r="DS35" s="607"/>
      <c r="DT35" s="607"/>
      <c r="DU35" s="607"/>
      <c r="DV35" s="608"/>
      <c r="DW35" s="611">
        <v>2.6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113713724</v>
      </c>
      <c r="S36" s="629"/>
      <c r="T36" s="629"/>
      <c r="U36" s="629"/>
      <c r="V36" s="629"/>
      <c r="W36" s="629"/>
      <c r="X36" s="629"/>
      <c r="Y36" s="632"/>
      <c r="Z36" s="633">
        <v>100</v>
      </c>
      <c r="AA36" s="633"/>
      <c r="AB36" s="633"/>
      <c r="AC36" s="633"/>
      <c r="AD36" s="634">
        <v>62899204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4120000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-1742835</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4467367</v>
      </c>
      <c r="CS36" s="589"/>
      <c r="CT36" s="589"/>
      <c r="CU36" s="589"/>
      <c r="CV36" s="589"/>
      <c r="CW36" s="589"/>
      <c r="CX36" s="589"/>
      <c r="CY36" s="590"/>
      <c r="CZ36" s="591">
        <v>4</v>
      </c>
      <c r="DA36" s="609"/>
      <c r="DB36" s="609"/>
      <c r="DC36" s="610"/>
      <c r="DD36" s="594">
        <v>3972749</v>
      </c>
      <c r="DE36" s="589"/>
      <c r="DF36" s="589"/>
      <c r="DG36" s="589"/>
      <c r="DH36" s="589"/>
      <c r="DI36" s="589"/>
      <c r="DJ36" s="589"/>
      <c r="DK36" s="590"/>
      <c r="DL36" s="594">
        <v>2771021</v>
      </c>
      <c r="DM36" s="589"/>
      <c r="DN36" s="589"/>
      <c r="DO36" s="589"/>
      <c r="DP36" s="589"/>
      <c r="DQ36" s="589"/>
      <c r="DR36" s="589"/>
      <c r="DS36" s="589"/>
      <c r="DT36" s="589"/>
      <c r="DU36" s="589"/>
      <c r="DV36" s="590"/>
      <c r="DW36" s="611">
        <v>4.2</v>
      </c>
      <c r="DX36" s="612"/>
      <c r="DY36" s="612"/>
      <c r="DZ36" s="612"/>
      <c r="EA36" s="612"/>
      <c r="EB36" s="612"/>
      <c r="EC36" s="613"/>
    </row>
    <row r="37" spans="2:133" ht="11.25" customHeight="1">
      <c r="AQ37" s="614" t="s">
        <v>314</v>
      </c>
      <c r="AR37" s="615"/>
      <c r="AS37" s="615"/>
      <c r="AT37" s="615"/>
      <c r="AU37" s="615"/>
      <c r="AV37" s="615"/>
      <c r="AW37" s="615"/>
      <c r="AX37" s="615"/>
      <c r="AY37" s="616"/>
      <c r="AZ37" s="588">
        <v>940853</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53892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21863</v>
      </c>
      <c r="CS37" s="607"/>
      <c r="CT37" s="607"/>
      <c r="CU37" s="607"/>
      <c r="CV37" s="607"/>
      <c r="CW37" s="607"/>
      <c r="CX37" s="607"/>
      <c r="CY37" s="608"/>
      <c r="CZ37" s="591">
        <v>0</v>
      </c>
      <c r="DA37" s="609"/>
      <c r="DB37" s="609"/>
      <c r="DC37" s="610"/>
      <c r="DD37" s="594">
        <v>21863</v>
      </c>
      <c r="DE37" s="607"/>
      <c r="DF37" s="607"/>
      <c r="DG37" s="607"/>
      <c r="DH37" s="607"/>
      <c r="DI37" s="607"/>
      <c r="DJ37" s="607"/>
      <c r="DK37" s="608"/>
      <c r="DL37" s="594">
        <v>20000</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317</v>
      </c>
      <c r="AR38" s="615"/>
      <c r="AS38" s="615"/>
      <c r="AT38" s="615"/>
      <c r="AU38" s="615"/>
      <c r="AV38" s="615"/>
      <c r="AW38" s="615"/>
      <c r="AX38" s="615"/>
      <c r="AY38" s="616"/>
      <c r="AZ38" s="588">
        <v>56025</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90129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15477138</v>
      </c>
      <c r="CS38" s="589"/>
      <c r="CT38" s="589"/>
      <c r="CU38" s="589"/>
      <c r="CV38" s="589"/>
      <c r="CW38" s="589"/>
      <c r="CX38" s="589"/>
      <c r="CY38" s="590"/>
      <c r="CZ38" s="591">
        <v>13.8</v>
      </c>
      <c r="DA38" s="609"/>
      <c r="DB38" s="609"/>
      <c r="DC38" s="610"/>
      <c r="DD38" s="594">
        <v>12890417</v>
      </c>
      <c r="DE38" s="589"/>
      <c r="DF38" s="589"/>
      <c r="DG38" s="589"/>
      <c r="DH38" s="589"/>
      <c r="DI38" s="589"/>
      <c r="DJ38" s="589"/>
      <c r="DK38" s="590"/>
      <c r="DL38" s="594">
        <v>10859422</v>
      </c>
      <c r="DM38" s="589"/>
      <c r="DN38" s="589"/>
      <c r="DO38" s="589"/>
      <c r="DP38" s="589"/>
      <c r="DQ38" s="589"/>
      <c r="DR38" s="589"/>
      <c r="DS38" s="589"/>
      <c r="DT38" s="589"/>
      <c r="DU38" s="589"/>
      <c r="DV38" s="590"/>
      <c r="DW38" s="611">
        <v>16.5</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1384147</v>
      </c>
      <c r="CS39" s="607"/>
      <c r="CT39" s="607"/>
      <c r="CU39" s="607"/>
      <c r="CV39" s="607"/>
      <c r="CW39" s="607"/>
      <c r="CX39" s="607"/>
      <c r="CY39" s="608"/>
      <c r="CZ39" s="591">
        <v>1.2</v>
      </c>
      <c r="DA39" s="609"/>
      <c r="DB39" s="609"/>
      <c r="DC39" s="610"/>
      <c r="DD39" s="594">
        <v>291826</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3613106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692553</v>
      </c>
      <c r="CS40" s="589"/>
      <c r="CT40" s="589"/>
      <c r="CU40" s="589"/>
      <c r="CV40" s="589"/>
      <c r="CW40" s="589"/>
      <c r="CX40" s="589"/>
      <c r="CY40" s="590"/>
      <c r="CZ40" s="591">
        <v>0.6</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7744032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325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14531082</v>
      </c>
      <c r="CS42" s="589"/>
      <c r="CT42" s="589"/>
      <c r="CU42" s="589"/>
      <c r="CV42" s="589"/>
      <c r="CW42" s="589"/>
      <c r="CX42" s="589"/>
      <c r="CY42" s="590"/>
      <c r="CZ42" s="591">
        <v>13</v>
      </c>
      <c r="DA42" s="592"/>
      <c r="DB42" s="592"/>
      <c r="DC42" s="593"/>
      <c r="DD42" s="594">
        <v>3589631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431924</v>
      </c>
      <c r="CS43" s="607"/>
      <c r="CT43" s="607"/>
      <c r="CU43" s="607"/>
      <c r="CV43" s="607"/>
      <c r="CW43" s="607"/>
      <c r="CX43" s="607"/>
      <c r="CY43" s="608"/>
      <c r="CZ43" s="591">
        <v>0.4</v>
      </c>
      <c r="DA43" s="609"/>
      <c r="DB43" s="609"/>
      <c r="DC43" s="610"/>
      <c r="DD43" s="594">
        <v>431924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14531082</v>
      </c>
      <c r="CS44" s="589"/>
      <c r="CT44" s="589"/>
      <c r="CU44" s="589"/>
      <c r="CV44" s="589"/>
      <c r="CW44" s="589"/>
      <c r="CX44" s="589"/>
      <c r="CY44" s="590"/>
      <c r="CZ44" s="591">
        <v>13</v>
      </c>
      <c r="DA44" s="592"/>
      <c r="DB44" s="592"/>
      <c r="DC44" s="593"/>
      <c r="DD44" s="594">
        <v>3589631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8677967</v>
      </c>
      <c r="CS45" s="607"/>
      <c r="CT45" s="607"/>
      <c r="CU45" s="607"/>
      <c r="CV45" s="607"/>
      <c r="CW45" s="607"/>
      <c r="CX45" s="607"/>
      <c r="CY45" s="608"/>
      <c r="CZ45" s="591">
        <v>7.8</v>
      </c>
      <c r="DA45" s="609"/>
      <c r="DB45" s="609"/>
      <c r="DC45" s="610"/>
      <c r="DD45" s="594">
        <v>1135101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5727887</v>
      </c>
      <c r="CS46" s="589"/>
      <c r="CT46" s="589"/>
      <c r="CU46" s="589"/>
      <c r="CV46" s="589"/>
      <c r="CW46" s="589"/>
      <c r="CX46" s="589"/>
      <c r="CY46" s="590"/>
      <c r="CZ46" s="591">
        <v>5.0999999999999996</v>
      </c>
      <c r="DA46" s="592"/>
      <c r="DB46" s="592"/>
      <c r="DC46" s="593"/>
      <c r="DD46" s="594">
        <v>2329302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220</v>
      </c>
      <c r="CS47" s="607"/>
      <c r="CT47" s="607"/>
      <c r="CU47" s="607"/>
      <c r="CV47" s="607"/>
      <c r="CW47" s="607"/>
      <c r="CX47" s="607"/>
      <c r="CY47" s="608"/>
      <c r="CZ47" s="591" t="s">
        <v>220</v>
      </c>
      <c r="DA47" s="609"/>
      <c r="DB47" s="609"/>
      <c r="DC47" s="610"/>
      <c r="DD47" s="594" t="s">
        <v>220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111972682</v>
      </c>
      <c r="CS49" s="573"/>
      <c r="CT49" s="573"/>
      <c r="CU49" s="573"/>
      <c r="CV49" s="573"/>
      <c r="CW49" s="573"/>
      <c r="CX49" s="573"/>
      <c r="CY49" s="574"/>
      <c r="CZ49" s="575">
        <v>100</v>
      </c>
      <c r="DA49" s="576"/>
      <c r="DB49" s="576"/>
      <c r="DC49" s="577"/>
      <c r="DD49" s="578">
        <v>69940113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342</v>
      </c>
      <c r="DK2" s="1109"/>
      <c r="DL2" s="1109"/>
      <c r="DM2" s="1109"/>
      <c r="DN2" s="1109"/>
      <c r="DO2" s="1110"/>
      <c r="DP2" s="200"/>
      <c r="DQ2" s="1108" t="s">
        <v>343</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344</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1"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6" t="s">
        <v>360</v>
      </c>
      <c r="DH5" s="1097"/>
      <c r="DI5" s="1097"/>
      <c r="DJ5" s="1097"/>
      <c r="DK5" s="1098"/>
      <c r="DL5" s="1096" t="s">
        <v>361</v>
      </c>
      <c r="DM5" s="1097"/>
      <c r="DN5" s="1097"/>
      <c r="DO5" s="1097"/>
      <c r="DP5" s="1098"/>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2"/>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c r="A7" s="209">
        <v>1</v>
      </c>
      <c r="B7" s="1049" t="s">
        <v>363</v>
      </c>
      <c r="C7" s="1050"/>
      <c r="D7" s="1050"/>
      <c r="E7" s="1050"/>
      <c r="F7" s="1050"/>
      <c r="G7" s="1050"/>
      <c r="H7" s="1050"/>
      <c r="I7" s="1050"/>
      <c r="J7" s="1050"/>
      <c r="K7" s="1050"/>
      <c r="L7" s="1050"/>
      <c r="M7" s="1050"/>
      <c r="N7" s="1050"/>
      <c r="O7" s="1050"/>
      <c r="P7" s="1051"/>
      <c r="Q7" s="1102">
        <v>113653</v>
      </c>
      <c r="R7" s="1103"/>
      <c r="S7" s="1103"/>
      <c r="T7" s="1103"/>
      <c r="U7" s="1103"/>
      <c r="V7" s="1103">
        <v>111979</v>
      </c>
      <c r="W7" s="1103"/>
      <c r="X7" s="1103"/>
      <c r="Y7" s="1103"/>
      <c r="Z7" s="1103"/>
      <c r="AA7" s="1103">
        <v>1673</v>
      </c>
      <c r="AB7" s="1103"/>
      <c r="AC7" s="1103"/>
      <c r="AD7" s="1103"/>
      <c r="AE7" s="1104"/>
      <c r="AF7" s="1105">
        <v>423</v>
      </c>
      <c r="AG7" s="1106"/>
      <c r="AH7" s="1106"/>
      <c r="AI7" s="1106"/>
      <c r="AJ7" s="1107"/>
      <c r="AK7" s="1089">
        <v>2126</v>
      </c>
      <c r="AL7" s="1090"/>
      <c r="AM7" s="1090"/>
      <c r="AN7" s="1090"/>
      <c r="AO7" s="1090"/>
      <c r="AP7" s="1090">
        <v>50471</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540</v>
      </c>
      <c r="BT7" s="1094"/>
      <c r="BU7" s="1094"/>
      <c r="BV7" s="1094"/>
      <c r="BW7" s="1094"/>
      <c r="BX7" s="1094"/>
      <c r="BY7" s="1094"/>
      <c r="BZ7" s="1094"/>
      <c r="CA7" s="1094"/>
      <c r="CB7" s="1094"/>
      <c r="CC7" s="1094"/>
      <c r="CD7" s="1094"/>
      <c r="CE7" s="1094"/>
      <c r="CF7" s="1094"/>
      <c r="CG7" s="1095"/>
      <c r="CH7" s="1086">
        <v>14</v>
      </c>
      <c r="CI7" s="1087"/>
      <c r="CJ7" s="1087"/>
      <c r="CK7" s="1087"/>
      <c r="CL7" s="1088"/>
      <c r="CM7" s="1086">
        <v>384</v>
      </c>
      <c r="CN7" s="1087"/>
      <c r="CO7" s="1087"/>
      <c r="CP7" s="1087"/>
      <c r="CQ7" s="1088"/>
      <c r="CR7" s="1086">
        <v>5</v>
      </c>
      <c r="CS7" s="1087"/>
      <c r="CT7" s="1087"/>
      <c r="CU7" s="1087"/>
      <c r="CV7" s="1088"/>
      <c r="CW7" s="1086" t="s">
        <v>546</v>
      </c>
      <c r="CX7" s="1087"/>
      <c r="CY7" s="1087"/>
      <c r="CZ7" s="1087"/>
      <c r="DA7" s="1088"/>
      <c r="DB7" s="1086">
        <v>3269</v>
      </c>
      <c r="DC7" s="1087"/>
      <c r="DD7" s="1087"/>
      <c r="DE7" s="1087"/>
      <c r="DF7" s="1088"/>
      <c r="DG7" s="985" t="s">
        <v>546</v>
      </c>
      <c r="DH7" s="986"/>
      <c r="DI7" s="986"/>
      <c r="DJ7" s="986"/>
      <c r="DK7" s="987"/>
      <c r="DL7" s="985" t="s">
        <v>546</v>
      </c>
      <c r="DM7" s="986"/>
      <c r="DN7" s="986"/>
      <c r="DO7" s="986"/>
      <c r="DP7" s="987"/>
      <c r="DQ7" s="985" t="s">
        <v>546</v>
      </c>
      <c r="DR7" s="986"/>
      <c r="DS7" s="986"/>
      <c r="DT7" s="986"/>
      <c r="DU7" s="987"/>
      <c r="DV7" s="1113"/>
      <c r="DW7" s="1114"/>
      <c r="DX7" s="1114"/>
      <c r="DY7" s="1114"/>
      <c r="DZ7" s="1115"/>
      <c r="EA7" s="205"/>
    </row>
    <row r="8" spans="1:131" s="206" customFormat="1" ht="26.25" customHeight="1">
      <c r="A8" s="212">
        <v>2</v>
      </c>
      <c r="B8" s="1027" t="s">
        <v>364</v>
      </c>
      <c r="C8" s="1028"/>
      <c r="D8" s="1028"/>
      <c r="E8" s="1028"/>
      <c r="F8" s="1028"/>
      <c r="G8" s="1028"/>
      <c r="H8" s="1028"/>
      <c r="I8" s="1028"/>
      <c r="J8" s="1028"/>
      <c r="K8" s="1028"/>
      <c r="L8" s="1028"/>
      <c r="M8" s="1028"/>
      <c r="N8" s="1028"/>
      <c r="O8" s="1028"/>
      <c r="P8" s="1029"/>
      <c r="Q8" s="1039">
        <v>48</v>
      </c>
      <c r="R8" s="1040"/>
      <c r="S8" s="1040"/>
      <c r="T8" s="1040"/>
      <c r="U8" s="1040"/>
      <c r="V8" s="1040">
        <v>48</v>
      </c>
      <c r="W8" s="1040"/>
      <c r="X8" s="1040"/>
      <c r="Y8" s="1040"/>
      <c r="Z8" s="1040"/>
      <c r="AA8" s="1040" t="s">
        <v>546</v>
      </c>
      <c r="AB8" s="1040"/>
      <c r="AC8" s="1040"/>
      <c r="AD8" s="1040"/>
      <c r="AE8" s="1041"/>
      <c r="AF8" s="1033" t="s">
        <v>220</v>
      </c>
      <c r="AG8" s="1034"/>
      <c r="AH8" s="1034"/>
      <c r="AI8" s="1034"/>
      <c r="AJ8" s="1035"/>
      <c r="AK8" s="1084">
        <v>25</v>
      </c>
      <c r="AL8" s="1085"/>
      <c r="AM8" s="1085"/>
      <c r="AN8" s="1085"/>
      <c r="AO8" s="1085"/>
      <c r="AP8" s="1085">
        <v>17</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3</v>
      </c>
      <c r="CI8" s="986"/>
      <c r="CJ8" s="986"/>
      <c r="CK8" s="986"/>
      <c r="CL8" s="987"/>
      <c r="CM8" s="985">
        <v>207</v>
      </c>
      <c r="CN8" s="986"/>
      <c r="CO8" s="986"/>
      <c r="CP8" s="986"/>
      <c r="CQ8" s="987"/>
      <c r="CR8" s="985">
        <v>200</v>
      </c>
      <c r="CS8" s="986"/>
      <c r="CT8" s="986"/>
      <c r="CU8" s="986"/>
      <c r="CV8" s="987"/>
      <c r="CW8" s="985">
        <v>14</v>
      </c>
      <c r="CX8" s="986"/>
      <c r="CY8" s="986"/>
      <c r="CZ8" s="986"/>
      <c r="DA8" s="987"/>
      <c r="DB8" s="985" t="s">
        <v>546</v>
      </c>
      <c r="DC8" s="986"/>
      <c r="DD8" s="986"/>
      <c r="DE8" s="986"/>
      <c r="DF8" s="987"/>
      <c r="DG8" s="985" t="s">
        <v>546</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c r="A9" s="212">
        <v>3</v>
      </c>
      <c r="B9" s="1027" t="s">
        <v>365</v>
      </c>
      <c r="C9" s="1028"/>
      <c r="D9" s="1028"/>
      <c r="E9" s="1028"/>
      <c r="F9" s="1028"/>
      <c r="G9" s="1028"/>
      <c r="H9" s="1028"/>
      <c r="I9" s="1028"/>
      <c r="J9" s="1028"/>
      <c r="K9" s="1028"/>
      <c r="L9" s="1028"/>
      <c r="M9" s="1028"/>
      <c r="N9" s="1028"/>
      <c r="O9" s="1028"/>
      <c r="P9" s="1029"/>
      <c r="Q9" s="1039">
        <v>178</v>
      </c>
      <c r="R9" s="1040"/>
      <c r="S9" s="1040"/>
      <c r="T9" s="1040"/>
      <c r="U9" s="1040"/>
      <c r="V9" s="1040">
        <v>110</v>
      </c>
      <c r="W9" s="1040"/>
      <c r="X9" s="1040"/>
      <c r="Y9" s="1040"/>
      <c r="Z9" s="1040"/>
      <c r="AA9" s="1040">
        <v>68</v>
      </c>
      <c r="AB9" s="1040"/>
      <c r="AC9" s="1040"/>
      <c r="AD9" s="1040"/>
      <c r="AE9" s="1041"/>
      <c r="AF9" s="1033" t="s">
        <v>111</v>
      </c>
      <c r="AG9" s="1034"/>
      <c r="AH9" s="1034"/>
      <c r="AI9" s="1034"/>
      <c r="AJ9" s="1035"/>
      <c r="AK9" s="1084">
        <v>24</v>
      </c>
      <c r="AL9" s="1085"/>
      <c r="AM9" s="1085"/>
      <c r="AN9" s="1085"/>
      <c r="AO9" s="1085"/>
      <c r="AP9" s="1085">
        <v>425</v>
      </c>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0" t="s">
        <v>542</v>
      </c>
      <c r="BT9" s="1011"/>
      <c r="BU9" s="1011"/>
      <c r="BV9" s="1011"/>
      <c r="BW9" s="1011"/>
      <c r="BX9" s="1011"/>
      <c r="BY9" s="1011"/>
      <c r="BZ9" s="1011"/>
      <c r="CA9" s="1011"/>
      <c r="CB9" s="1011"/>
      <c r="CC9" s="1011"/>
      <c r="CD9" s="1011"/>
      <c r="CE9" s="1011"/>
      <c r="CF9" s="1011"/>
      <c r="CG9" s="1012"/>
      <c r="CH9" s="985">
        <v>6</v>
      </c>
      <c r="CI9" s="986"/>
      <c r="CJ9" s="986"/>
      <c r="CK9" s="986"/>
      <c r="CL9" s="987"/>
      <c r="CM9" s="985">
        <v>619</v>
      </c>
      <c r="CN9" s="986"/>
      <c r="CO9" s="986"/>
      <c r="CP9" s="986"/>
      <c r="CQ9" s="987"/>
      <c r="CR9" s="985">
        <v>510</v>
      </c>
      <c r="CS9" s="986"/>
      <c r="CT9" s="986"/>
      <c r="CU9" s="986"/>
      <c r="CV9" s="987"/>
      <c r="CW9" s="985">
        <v>22</v>
      </c>
      <c r="CX9" s="986"/>
      <c r="CY9" s="986"/>
      <c r="CZ9" s="986"/>
      <c r="DA9" s="987"/>
      <c r="DB9" s="985" t="s">
        <v>547</v>
      </c>
      <c r="DC9" s="986"/>
      <c r="DD9" s="986"/>
      <c r="DE9" s="986"/>
      <c r="DF9" s="987"/>
      <c r="DG9" s="985" t="s">
        <v>546</v>
      </c>
      <c r="DH9" s="986"/>
      <c r="DI9" s="986"/>
      <c r="DJ9" s="986"/>
      <c r="DK9" s="987"/>
      <c r="DL9" s="985" t="s">
        <v>546</v>
      </c>
      <c r="DM9" s="986"/>
      <c r="DN9" s="986"/>
      <c r="DO9" s="986"/>
      <c r="DP9" s="987"/>
      <c r="DQ9" s="985" t="s">
        <v>546</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0" t="s">
        <v>543</v>
      </c>
      <c r="BT10" s="1011"/>
      <c r="BU10" s="1011"/>
      <c r="BV10" s="1011"/>
      <c r="BW10" s="1011"/>
      <c r="BX10" s="1011"/>
      <c r="BY10" s="1011"/>
      <c r="BZ10" s="1011"/>
      <c r="CA10" s="1011"/>
      <c r="CB10" s="1011"/>
      <c r="CC10" s="1011"/>
      <c r="CD10" s="1011"/>
      <c r="CE10" s="1011"/>
      <c r="CF10" s="1011"/>
      <c r="CG10" s="1012"/>
      <c r="CH10" s="985">
        <v>-211</v>
      </c>
      <c r="CI10" s="986"/>
      <c r="CJ10" s="986"/>
      <c r="CK10" s="986"/>
      <c r="CL10" s="987"/>
      <c r="CM10" s="985">
        <v>1573</v>
      </c>
      <c r="CN10" s="986"/>
      <c r="CO10" s="986"/>
      <c r="CP10" s="986"/>
      <c r="CQ10" s="987"/>
      <c r="CR10" s="985">
        <v>22</v>
      </c>
      <c r="CS10" s="986"/>
      <c r="CT10" s="986"/>
      <c r="CU10" s="986"/>
      <c r="CV10" s="987"/>
      <c r="CW10" s="985">
        <v>291</v>
      </c>
      <c r="CX10" s="986"/>
      <c r="CY10" s="986"/>
      <c r="CZ10" s="986"/>
      <c r="DA10" s="987"/>
      <c r="DB10" s="985" t="s">
        <v>550</v>
      </c>
      <c r="DC10" s="986"/>
      <c r="DD10" s="986"/>
      <c r="DE10" s="986"/>
      <c r="DF10" s="987"/>
      <c r="DG10" s="985" t="s">
        <v>546</v>
      </c>
      <c r="DH10" s="986"/>
      <c r="DI10" s="986"/>
      <c r="DJ10" s="986"/>
      <c r="DK10" s="987"/>
      <c r="DL10" s="985" t="s">
        <v>546</v>
      </c>
      <c r="DM10" s="986"/>
      <c r="DN10" s="986"/>
      <c r="DO10" s="986"/>
      <c r="DP10" s="987"/>
      <c r="DQ10" s="985" t="s">
        <v>546</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0" t="s">
        <v>544</v>
      </c>
      <c r="BT11" s="1011"/>
      <c r="BU11" s="1011"/>
      <c r="BV11" s="1011"/>
      <c r="BW11" s="1011"/>
      <c r="BX11" s="1011"/>
      <c r="BY11" s="1011"/>
      <c r="BZ11" s="1011"/>
      <c r="CA11" s="1011"/>
      <c r="CB11" s="1011"/>
      <c r="CC11" s="1011"/>
      <c r="CD11" s="1011"/>
      <c r="CE11" s="1011"/>
      <c r="CF11" s="1011"/>
      <c r="CG11" s="1012"/>
      <c r="CH11" s="985" t="s">
        <v>546</v>
      </c>
      <c r="CI11" s="986"/>
      <c r="CJ11" s="986"/>
      <c r="CK11" s="986"/>
      <c r="CL11" s="987"/>
      <c r="CM11" s="985">
        <v>74</v>
      </c>
      <c r="CN11" s="986"/>
      <c r="CO11" s="986"/>
      <c r="CP11" s="986"/>
      <c r="CQ11" s="987"/>
      <c r="CR11" s="985">
        <v>45</v>
      </c>
      <c r="CS11" s="986"/>
      <c r="CT11" s="986"/>
      <c r="CU11" s="986"/>
      <c r="CV11" s="987"/>
      <c r="CW11" s="985">
        <v>42</v>
      </c>
      <c r="CX11" s="986"/>
      <c r="CY11" s="986"/>
      <c r="CZ11" s="986"/>
      <c r="DA11" s="987"/>
      <c r="DB11" s="985" t="s">
        <v>546</v>
      </c>
      <c r="DC11" s="986"/>
      <c r="DD11" s="986"/>
      <c r="DE11" s="986"/>
      <c r="DF11" s="987"/>
      <c r="DG11" s="985" t="s">
        <v>546</v>
      </c>
      <c r="DH11" s="986"/>
      <c r="DI11" s="986"/>
      <c r="DJ11" s="986"/>
      <c r="DK11" s="987"/>
      <c r="DL11" s="985" t="s">
        <v>546</v>
      </c>
      <c r="DM11" s="986"/>
      <c r="DN11" s="986"/>
      <c r="DO11" s="986"/>
      <c r="DP11" s="987"/>
      <c r="DQ11" s="985" t="s">
        <v>546</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0" t="s">
        <v>545</v>
      </c>
      <c r="BT12" s="1011"/>
      <c r="BU12" s="1011"/>
      <c r="BV12" s="1011"/>
      <c r="BW12" s="1011"/>
      <c r="BX12" s="1011"/>
      <c r="BY12" s="1011"/>
      <c r="BZ12" s="1011"/>
      <c r="CA12" s="1011"/>
      <c r="CB12" s="1011"/>
      <c r="CC12" s="1011"/>
      <c r="CD12" s="1011"/>
      <c r="CE12" s="1011"/>
      <c r="CF12" s="1011"/>
      <c r="CG12" s="1012"/>
      <c r="CH12" s="985">
        <v>9</v>
      </c>
      <c r="CI12" s="986"/>
      <c r="CJ12" s="986"/>
      <c r="CK12" s="986"/>
      <c r="CL12" s="987"/>
      <c r="CM12" s="985">
        <v>219</v>
      </c>
      <c r="CN12" s="986"/>
      <c r="CO12" s="986"/>
      <c r="CP12" s="986"/>
      <c r="CQ12" s="987"/>
      <c r="CR12" s="985">
        <v>48</v>
      </c>
      <c r="CS12" s="986"/>
      <c r="CT12" s="986"/>
      <c r="CU12" s="986"/>
      <c r="CV12" s="987"/>
      <c r="CW12" s="985" t="s">
        <v>546</v>
      </c>
      <c r="CX12" s="986"/>
      <c r="CY12" s="986"/>
      <c r="CZ12" s="986"/>
      <c r="DA12" s="987"/>
      <c r="DB12" s="985" t="s">
        <v>546</v>
      </c>
      <c r="DC12" s="986"/>
      <c r="DD12" s="986"/>
      <c r="DE12" s="986"/>
      <c r="DF12" s="987"/>
      <c r="DG12" s="985" t="s">
        <v>546</v>
      </c>
      <c r="DH12" s="986"/>
      <c r="DI12" s="986"/>
      <c r="DJ12" s="986"/>
      <c r="DK12" s="987"/>
      <c r="DL12" s="985" t="s">
        <v>546</v>
      </c>
      <c r="DM12" s="986"/>
      <c r="DN12" s="986"/>
      <c r="DO12" s="986"/>
      <c r="DP12" s="987"/>
      <c r="DQ12" s="985" t="s">
        <v>546</v>
      </c>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9"/>
      <c r="R22" s="1080"/>
      <c r="S22" s="1080"/>
      <c r="T22" s="1080"/>
      <c r="U22" s="1080"/>
      <c r="V22" s="1080"/>
      <c r="W22" s="1080"/>
      <c r="X22" s="1080"/>
      <c r="Y22" s="1080"/>
      <c r="Z22" s="1080"/>
      <c r="AA22" s="1080"/>
      <c r="AB22" s="1080"/>
      <c r="AC22" s="1080"/>
      <c r="AD22" s="1080"/>
      <c r="AE22" s="1081"/>
      <c r="AF22" s="1033"/>
      <c r="AG22" s="1034"/>
      <c r="AH22" s="1034"/>
      <c r="AI22" s="1034"/>
      <c r="AJ22" s="1035"/>
      <c r="AK22" s="1075"/>
      <c r="AL22" s="1076"/>
      <c r="AM22" s="1076"/>
      <c r="AN22" s="1076"/>
      <c r="AO22" s="1076"/>
      <c r="AP22" s="1076"/>
      <c r="AQ22" s="1076"/>
      <c r="AR22" s="1076"/>
      <c r="AS22" s="1076"/>
      <c r="AT22" s="1076"/>
      <c r="AU22" s="1077"/>
      <c r="AV22" s="1077"/>
      <c r="AW22" s="1077"/>
      <c r="AX22" s="1077"/>
      <c r="AY22" s="1078"/>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7">
        <v>113832</v>
      </c>
      <c r="R23" s="1068"/>
      <c r="S23" s="1068"/>
      <c r="T23" s="1068"/>
      <c r="U23" s="1068"/>
      <c r="V23" s="1067">
        <v>112091</v>
      </c>
      <c r="W23" s="1068"/>
      <c r="X23" s="1068"/>
      <c r="Y23" s="1068"/>
      <c r="Z23" s="1068"/>
      <c r="AA23" s="1067">
        <v>1741</v>
      </c>
      <c r="AB23" s="1068"/>
      <c r="AC23" s="1068"/>
      <c r="AD23" s="1068"/>
      <c r="AE23" s="1068"/>
      <c r="AF23" s="1069">
        <v>423</v>
      </c>
      <c r="AG23" s="1068"/>
      <c r="AH23" s="1068"/>
      <c r="AI23" s="1068"/>
      <c r="AJ23" s="1070"/>
      <c r="AK23" s="1071"/>
      <c r="AL23" s="1072"/>
      <c r="AM23" s="1072"/>
      <c r="AN23" s="1072"/>
      <c r="AO23" s="1072"/>
      <c r="AP23" s="1067">
        <f>SUM(AP7:AT22)</f>
        <v>50913</v>
      </c>
      <c r="AQ23" s="1068"/>
      <c r="AR23" s="1068"/>
      <c r="AS23" s="1068"/>
      <c r="AT23" s="1068"/>
      <c r="AU23" s="1073"/>
      <c r="AV23" s="1073"/>
      <c r="AW23" s="1073"/>
      <c r="AX23" s="1073"/>
      <c r="AY23" s="1074"/>
      <c r="AZ23" s="1064" t="s">
        <v>111</v>
      </c>
      <c r="BA23" s="1065"/>
      <c r="BB23" s="1065"/>
      <c r="BC23" s="1065"/>
      <c r="BD23" s="1066"/>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8" t="s">
        <v>374</v>
      </c>
      <c r="AG26" s="1004"/>
      <c r="AH26" s="1004"/>
      <c r="AI26" s="1004"/>
      <c r="AJ26" s="1059"/>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0"/>
      <c r="AG27" s="1007"/>
      <c r="AH27" s="1007"/>
      <c r="AI27" s="1007"/>
      <c r="AJ27" s="1061"/>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9" t="s">
        <v>379</v>
      </c>
      <c r="C28" s="1050"/>
      <c r="D28" s="1050"/>
      <c r="E28" s="1050"/>
      <c r="F28" s="1050"/>
      <c r="G28" s="1050"/>
      <c r="H28" s="1050"/>
      <c r="I28" s="1050"/>
      <c r="J28" s="1050"/>
      <c r="K28" s="1050"/>
      <c r="L28" s="1050"/>
      <c r="M28" s="1050"/>
      <c r="N28" s="1050"/>
      <c r="O28" s="1050"/>
      <c r="P28" s="1051"/>
      <c r="Q28" s="1052">
        <v>42258</v>
      </c>
      <c r="R28" s="1053"/>
      <c r="S28" s="1053"/>
      <c r="T28" s="1053"/>
      <c r="U28" s="1053"/>
      <c r="V28" s="1053">
        <v>42091</v>
      </c>
      <c r="W28" s="1053"/>
      <c r="X28" s="1053"/>
      <c r="Y28" s="1053"/>
      <c r="Z28" s="1053"/>
      <c r="AA28" s="1053">
        <v>167</v>
      </c>
      <c r="AB28" s="1053"/>
      <c r="AC28" s="1053"/>
      <c r="AD28" s="1053"/>
      <c r="AE28" s="1054"/>
      <c r="AF28" s="1055">
        <v>167</v>
      </c>
      <c r="AG28" s="1053"/>
      <c r="AH28" s="1053"/>
      <c r="AI28" s="1053"/>
      <c r="AJ28" s="1056"/>
      <c r="AK28" s="1057">
        <v>3613</v>
      </c>
      <c r="AL28" s="1045"/>
      <c r="AM28" s="1045"/>
      <c r="AN28" s="1045"/>
      <c r="AO28" s="1045"/>
      <c r="AP28" s="1045" t="s">
        <v>546</v>
      </c>
      <c r="AQ28" s="1045"/>
      <c r="AR28" s="1045"/>
      <c r="AS28" s="1045"/>
      <c r="AT28" s="1045"/>
      <c r="AU28" s="1045" t="s">
        <v>546</v>
      </c>
      <c r="AV28" s="1045"/>
      <c r="AW28" s="1045"/>
      <c r="AX28" s="1045"/>
      <c r="AY28" s="1045"/>
      <c r="AZ28" s="1046"/>
      <c r="BA28" s="1046"/>
      <c r="BB28" s="1046"/>
      <c r="BC28" s="1046"/>
      <c r="BD28" s="1046"/>
      <c r="BE28" s="1047"/>
      <c r="BF28" s="1047"/>
      <c r="BG28" s="1047"/>
      <c r="BH28" s="1047"/>
      <c r="BI28" s="1048"/>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22480</v>
      </c>
      <c r="R29" s="1040"/>
      <c r="S29" s="1040"/>
      <c r="T29" s="1040"/>
      <c r="U29" s="1040"/>
      <c r="V29" s="1040">
        <v>22034</v>
      </c>
      <c r="W29" s="1040"/>
      <c r="X29" s="1040"/>
      <c r="Y29" s="1040"/>
      <c r="Z29" s="1040"/>
      <c r="AA29" s="1040">
        <v>446</v>
      </c>
      <c r="AB29" s="1040"/>
      <c r="AC29" s="1040"/>
      <c r="AD29" s="1040"/>
      <c r="AE29" s="1041"/>
      <c r="AF29" s="1033">
        <v>446</v>
      </c>
      <c r="AG29" s="1034"/>
      <c r="AH29" s="1034"/>
      <c r="AI29" s="1034"/>
      <c r="AJ29" s="1035"/>
      <c r="AK29" s="976">
        <v>3657</v>
      </c>
      <c r="AL29" s="967"/>
      <c r="AM29" s="967"/>
      <c r="AN29" s="967"/>
      <c r="AO29" s="967"/>
      <c r="AP29" s="967" t="s">
        <v>547</v>
      </c>
      <c r="AQ29" s="967"/>
      <c r="AR29" s="967"/>
      <c r="AS29" s="967"/>
      <c r="AT29" s="967"/>
      <c r="AU29" s="967" t="s">
        <v>547</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5045</v>
      </c>
      <c r="R30" s="1040"/>
      <c r="S30" s="1040"/>
      <c r="T30" s="1040"/>
      <c r="U30" s="1040"/>
      <c r="V30" s="1040">
        <v>4874</v>
      </c>
      <c r="W30" s="1040"/>
      <c r="X30" s="1040"/>
      <c r="Y30" s="1040"/>
      <c r="Z30" s="1040"/>
      <c r="AA30" s="1040">
        <v>171</v>
      </c>
      <c r="AB30" s="1040"/>
      <c r="AC30" s="1040"/>
      <c r="AD30" s="1040"/>
      <c r="AE30" s="1041"/>
      <c r="AF30" s="1033">
        <v>171</v>
      </c>
      <c r="AG30" s="1034"/>
      <c r="AH30" s="1034"/>
      <c r="AI30" s="1034"/>
      <c r="AJ30" s="1035"/>
      <c r="AK30" s="976">
        <v>739</v>
      </c>
      <c r="AL30" s="967"/>
      <c r="AM30" s="967"/>
      <c r="AN30" s="967"/>
      <c r="AO30" s="967"/>
      <c r="AP30" s="967" t="s">
        <v>546</v>
      </c>
      <c r="AQ30" s="967"/>
      <c r="AR30" s="967"/>
      <c r="AS30" s="967"/>
      <c r="AT30" s="967"/>
      <c r="AU30" s="967" t="s">
        <v>546</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444</v>
      </c>
      <c r="R31" s="1040"/>
      <c r="S31" s="1040"/>
      <c r="T31" s="1040"/>
      <c r="U31" s="1040"/>
      <c r="V31" s="1040">
        <v>323</v>
      </c>
      <c r="W31" s="1040"/>
      <c r="X31" s="1040"/>
      <c r="Y31" s="1040"/>
      <c r="Z31" s="1040"/>
      <c r="AA31" s="1040">
        <v>121</v>
      </c>
      <c r="AB31" s="1040"/>
      <c r="AC31" s="1040"/>
      <c r="AD31" s="1040"/>
      <c r="AE31" s="1041"/>
      <c r="AF31" s="1033">
        <v>121</v>
      </c>
      <c r="AG31" s="1034"/>
      <c r="AH31" s="1034"/>
      <c r="AI31" s="1034"/>
      <c r="AJ31" s="1035"/>
      <c r="AK31" s="976" t="s">
        <v>546</v>
      </c>
      <c r="AL31" s="967"/>
      <c r="AM31" s="967"/>
      <c r="AN31" s="967"/>
      <c r="AO31" s="967"/>
      <c r="AP31" s="967">
        <v>174</v>
      </c>
      <c r="AQ31" s="967"/>
      <c r="AR31" s="967"/>
      <c r="AS31" s="967"/>
      <c r="AT31" s="967"/>
      <c r="AU31" s="967" t="s">
        <v>546</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3528</v>
      </c>
      <c r="R32" s="1040"/>
      <c r="S32" s="1040"/>
      <c r="T32" s="1040"/>
      <c r="U32" s="1040"/>
      <c r="V32" s="1040">
        <v>4189</v>
      </c>
      <c r="W32" s="1040"/>
      <c r="X32" s="1040"/>
      <c r="Y32" s="1040"/>
      <c r="Z32" s="1040"/>
      <c r="AA32" s="1040">
        <v>-661</v>
      </c>
      <c r="AB32" s="1040"/>
      <c r="AC32" s="1040"/>
      <c r="AD32" s="1040"/>
      <c r="AE32" s="1041"/>
      <c r="AF32" s="1033">
        <v>3454</v>
      </c>
      <c r="AG32" s="1034"/>
      <c r="AH32" s="1034"/>
      <c r="AI32" s="1034"/>
      <c r="AJ32" s="1035"/>
      <c r="AK32" s="976">
        <v>250</v>
      </c>
      <c r="AL32" s="967"/>
      <c r="AM32" s="967"/>
      <c r="AN32" s="967"/>
      <c r="AO32" s="967"/>
      <c r="AP32" s="967" t="s">
        <v>546</v>
      </c>
      <c r="AQ32" s="967"/>
      <c r="AR32" s="967"/>
      <c r="AS32" s="967"/>
      <c r="AT32" s="967"/>
      <c r="AU32" s="967" t="s">
        <v>546</v>
      </c>
      <c r="AV32" s="967"/>
      <c r="AW32" s="967"/>
      <c r="AX32" s="967"/>
      <c r="AY32" s="967"/>
      <c r="AZ32" s="1042" t="s">
        <v>546</v>
      </c>
      <c r="BA32" s="1043"/>
      <c r="BB32" s="1043"/>
      <c r="BC32" s="1043"/>
      <c r="BD32" s="1044"/>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6926</v>
      </c>
      <c r="R33" s="1040"/>
      <c r="S33" s="1040"/>
      <c r="T33" s="1040"/>
      <c r="U33" s="1040"/>
      <c r="V33" s="1040">
        <v>5804</v>
      </c>
      <c r="W33" s="1040"/>
      <c r="X33" s="1040"/>
      <c r="Y33" s="1040"/>
      <c r="Z33" s="1040"/>
      <c r="AA33" s="1040">
        <v>1122</v>
      </c>
      <c r="AB33" s="1040"/>
      <c r="AC33" s="1040"/>
      <c r="AD33" s="1040"/>
      <c r="AE33" s="1041"/>
      <c r="AF33" s="1033">
        <v>5142</v>
      </c>
      <c r="AG33" s="1034"/>
      <c r="AH33" s="1034"/>
      <c r="AI33" s="1034"/>
      <c r="AJ33" s="1035"/>
      <c r="AK33" s="976">
        <v>24</v>
      </c>
      <c r="AL33" s="967"/>
      <c r="AM33" s="967"/>
      <c r="AN33" s="967"/>
      <c r="AO33" s="967"/>
      <c r="AP33" s="967">
        <v>1952</v>
      </c>
      <c r="AQ33" s="967"/>
      <c r="AR33" s="967"/>
      <c r="AS33" s="967"/>
      <c r="AT33" s="967"/>
      <c r="AU33" s="967">
        <v>101</v>
      </c>
      <c r="AV33" s="967"/>
      <c r="AW33" s="967"/>
      <c r="AX33" s="967"/>
      <c r="AY33" s="967"/>
      <c r="AZ33" s="1042" t="s">
        <v>546</v>
      </c>
      <c r="BA33" s="1043"/>
      <c r="BB33" s="1043"/>
      <c r="BC33" s="1043"/>
      <c r="BD33" s="1044"/>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386</v>
      </c>
      <c r="C34" s="1028"/>
      <c r="D34" s="1028"/>
      <c r="E34" s="1028"/>
      <c r="F34" s="1028"/>
      <c r="G34" s="1028"/>
      <c r="H34" s="1028"/>
      <c r="I34" s="1028"/>
      <c r="J34" s="1028"/>
      <c r="K34" s="1028"/>
      <c r="L34" s="1028"/>
      <c r="M34" s="1028"/>
      <c r="N34" s="1028"/>
      <c r="O34" s="1028"/>
      <c r="P34" s="1029"/>
      <c r="Q34" s="1039">
        <v>11216</v>
      </c>
      <c r="R34" s="1040"/>
      <c r="S34" s="1040"/>
      <c r="T34" s="1040"/>
      <c r="U34" s="1040"/>
      <c r="V34" s="1040">
        <v>11100</v>
      </c>
      <c r="W34" s="1040"/>
      <c r="X34" s="1040"/>
      <c r="Y34" s="1040"/>
      <c r="Z34" s="1040"/>
      <c r="AA34" s="1040">
        <v>116</v>
      </c>
      <c r="AB34" s="1040"/>
      <c r="AC34" s="1040"/>
      <c r="AD34" s="1040"/>
      <c r="AE34" s="1041"/>
      <c r="AF34" s="1033">
        <v>26</v>
      </c>
      <c r="AG34" s="1034"/>
      <c r="AH34" s="1034"/>
      <c r="AI34" s="1034"/>
      <c r="AJ34" s="1035"/>
      <c r="AK34" s="976">
        <v>4120</v>
      </c>
      <c r="AL34" s="967"/>
      <c r="AM34" s="967"/>
      <c r="AN34" s="967"/>
      <c r="AO34" s="967"/>
      <c r="AP34" s="967">
        <v>55700</v>
      </c>
      <c r="AQ34" s="967"/>
      <c r="AR34" s="967"/>
      <c r="AS34" s="967"/>
      <c r="AT34" s="967"/>
      <c r="AU34" s="967">
        <v>26847</v>
      </c>
      <c r="AV34" s="967"/>
      <c r="AW34" s="967"/>
      <c r="AX34" s="967"/>
      <c r="AY34" s="967"/>
      <c r="AZ34" s="1038" t="s">
        <v>546</v>
      </c>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9526</v>
      </c>
      <c r="AG63" s="955"/>
      <c r="AH63" s="955"/>
      <c r="AI63" s="955"/>
      <c r="AJ63" s="1020"/>
      <c r="AK63" s="1021"/>
      <c r="AL63" s="959"/>
      <c r="AM63" s="959"/>
      <c r="AN63" s="959"/>
      <c r="AO63" s="959"/>
      <c r="AP63" s="955">
        <v>57825</v>
      </c>
      <c r="AQ63" s="955"/>
      <c r="AR63" s="955"/>
      <c r="AS63" s="955"/>
      <c r="AT63" s="955"/>
      <c r="AU63" s="955">
        <v>26949</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0" t="s">
        <v>534</v>
      </c>
      <c r="C68" s="981"/>
      <c r="D68" s="981"/>
      <c r="E68" s="981"/>
      <c r="F68" s="981"/>
      <c r="G68" s="981"/>
      <c r="H68" s="981"/>
      <c r="I68" s="981"/>
      <c r="J68" s="981"/>
      <c r="K68" s="981"/>
      <c r="L68" s="981"/>
      <c r="M68" s="981"/>
      <c r="N68" s="981"/>
      <c r="O68" s="981"/>
      <c r="P68" s="982"/>
      <c r="Q68" s="983">
        <v>72172</v>
      </c>
      <c r="R68" s="984"/>
      <c r="S68" s="984"/>
      <c r="T68" s="984"/>
      <c r="U68" s="984"/>
      <c r="V68" s="984">
        <v>71769</v>
      </c>
      <c r="W68" s="984"/>
      <c r="X68" s="984"/>
      <c r="Y68" s="984"/>
      <c r="Z68" s="984"/>
      <c r="AA68" s="984">
        <v>402</v>
      </c>
      <c r="AB68" s="984"/>
      <c r="AC68" s="984"/>
      <c r="AD68" s="984"/>
      <c r="AE68" s="984"/>
      <c r="AF68" s="984">
        <v>402</v>
      </c>
      <c r="AG68" s="984"/>
      <c r="AH68" s="984"/>
      <c r="AI68" s="984"/>
      <c r="AJ68" s="984"/>
      <c r="AK68" s="984">
        <v>132596</v>
      </c>
      <c r="AL68" s="984"/>
      <c r="AM68" s="984"/>
      <c r="AN68" s="984"/>
      <c r="AO68" s="984"/>
      <c r="AP68" s="967" t="s">
        <v>548</v>
      </c>
      <c r="AQ68" s="967"/>
      <c r="AR68" s="967"/>
      <c r="AS68" s="967"/>
      <c r="AT68" s="967"/>
      <c r="AU68" s="967" t="s">
        <v>548</v>
      </c>
      <c r="AV68" s="967"/>
      <c r="AW68" s="967"/>
      <c r="AX68" s="967"/>
      <c r="AY68" s="967"/>
      <c r="AZ68" s="978"/>
      <c r="BA68" s="978"/>
      <c r="BB68" s="978"/>
      <c r="BC68" s="978"/>
      <c r="BD68" s="979"/>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133</v>
      </c>
      <c r="R69" s="967"/>
      <c r="S69" s="967"/>
      <c r="T69" s="967"/>
      <c r="U69" s="967"/>
      <c r="V69" s="967">
        <v>130</v>
      </c>
      <c r="W69" s="967"/>
      <c r="X69" s="967"/>
      <c r="Y69" s="967"/>
      <c r="Z69" s="967"/>
      <c r="AA69" s="967">
        <v>2</v>
      </c>
      <c r="AB69" s="967"/>
      <c r="AC69" s="967"/>
      <c r="AD69" s="967"/>
      <c r="AE69" s="967"/>
      <c r="AF69" s="967">
        <v>2</v>
      </c>
      <c r="AG69" s="967"/>
      <c r="AH69" s="967"/>
      <c r="AI69" s="967"/>
      <c r="AJ69" s="967"/>
      <c r="AK69" s="967" t="s">
        <v>549</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194</v>
      </c>
      <c r="R70" s="967"/>
      <c r="S70" s="967"/>
      <c r="T70" s="967"/>
      <c r="U70" s="967"/>
      <c r="V70" s="967">
        <v>166</v>
      </c>
      <c r="W70" s="967"/>
      <c r="X70" s="967"/>
      <c r="Y70" s="967"/>
      <c r="Z70" s="967"/>
      <c r="AA70" s="967">
        <v>28</v>
      </c>
      <c r="AB70" s="967"/>
      <c r="AC70" s="967"/>
      <c r="AD70" s="967"/>
      <c r="AE70" s="967"/>
      <c r="AF70" s="967">
        <v>28</v>
      </c>
      <c r="AG70" s="967"/>
      <c r="AH70" s="967"/>
      <c r="AI70" s="967"/>
      <c r="AJ70" s="967"/>
      <c r="AK70" s="967">
        <v>11</v>
      </c>
      <c r="AL70" s="967"/>
      <c r="AM70" s="967"/>
      <c r="AN70" s="967"/>
      <c r="AO70" s="967"/>
      <c r="AP70" s="967" t="s">
        <v>548</v>
      </c>
      <c r="AQ70" s="967"/>
      <c r="AR70" s="967"/>
      <c r="AS70" s="967"/>
      <c r="AT70" s="967"/>
      <c r="AU70" s="967" t="s">
        <v>548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998134</v>
      </c>
      <c r="R71" s="967"/>
      <c r="S71" s="967"/>
      <c r="T71" s="967"/>
      <c r="U71" s="967"/>
      <c r="V71" s="967">
        <v>966662</v>
      </c>
      <c r="W71" s="967"/>
      <c r="X71" s="967"/>
      <c r="Y71" s="967"/>
      <c r="Z71" s="967"/>
      <c r="AA71" s="967">
        <v>31472</v>
      </c>
      <c r="AB71" s="967"/>
      <c r="AC71" s="967"/>
      <c r="AD71" s="967"/>
      <c r="AE71" s="967"/>
      <c r="AF71" s="967">
        <v>31472</v>
      </c>
      <c r="AG71" s="967"/>
      <c r="AH71" s="967"/>
      <c r="AI71" s="967"/>
      <c r="AJ71" s="967"/>
      <c r="AK71" s="967">
        <v>5942</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43564</v>
      </c>
      <c r="R72" s="967"/>
      <c r="S72" s="967"/>
      <c r="T72" s="967"/>
      <c r="U72" s="967"/>
      <c r="V72" s="967">
        <v>37771</v>
      </c>
      <c r="W72" s="967"/>
      <c r="X72" s="967"/>
      <c r="Y72" s="967"/>
      <c r="Z72" s="967"/>
      <c r="AA72" s="967">
        <v>5792</v>
      </c>
      <c r="AB72" s="967"/>
      <c r="AC72" s="967"/>
      <c r="AD72" s="967"/>
      <c r="AE72" s="967"/>
      <c r="AF72" s="967">
        <v>29201</v>
      </c>
      <c r="AG72" s="967"/>
      <c r="AH72" s="967"/>
      <c r="AI72" s="967"/>
      <c r="AJ72" s="967"/>
      <c r="AK72" s="967" t="s">
        <v>548</v>
      </c>
      <c r="AL72" s="967"/>
      <c r="AM72" s="967"/>
      <c r="AN72" s="967"/>
      <c r="AO72" s="967"/>
      <c r="AP72" s="967">
        <v>144908</v>
      </c>
      <c r="AQ72" s="967"/>
      <c r="AR72" s="967"/>
      <c r="AS72" s="967"/>
      <c r="AT72" s="967"/>
      <c r="AU72" s="967" t="s">
        <v>548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9051</v>
      </c>
      <c r="R73" s="967"/>
      <c r="S73" s="967"/>
      <c r="T73" s="967"/>
      <c r="U73" s="967"/>
      <c r="V73" s="967">
        <v>6088</v>
      </c>
      <c r="W73" s="967"/>
      <c r="X73" s="967"/>
      <c r="Y73" s="967"/>
      <c r="Z73" s="967"/>
      <c r="AA73" s="967">
        <v>2963</v>
      </c>
      <c r="AB73" s="967"/>
      <c r="AC73" s="967"/>
      <c r="AD73" s="967"/>
      <c r="AE73" s="967"/>
      <c r="AF73" s="967">
        <v>14577</v>
      </c>
      <c r="AG73" s="967"/>
      <c r="AH73" s="967"/>
      <c r="AI73" s="967"/>
      <c r="AJ73" s="967"/>
      <c r="AK73" s="967" t="s">
        <v>548</v>
      </c>
      <c r="AL73" s="967"/>
      <c r="AM73" s="967"/>
      <c r="AN73" s="967"/>
      <c r="AO73" s="967"/>
      <c r="AP73" s="967">
        <v>19295</v>
      </c>
      <c r="AQ73" s="967"/>
      <c r="AR73" s="967"/>
      <c r="AS73" s="967"/>
      <c r="AT73" s="967"/>
      <c r="AU73" s="967" t="s">
        <v>548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75683</v>
      </c>
      <c r="AG88" s="955"/>
      <c r="AH88" s="955"/>
      <c r="AI88" s="955"/>
      <c r="AJ88" s="955"/>
      <c r="AK88" s="959"/>
      <c r="AL88" s="959"/>
      <c r="AM88" s="959"/>
      <c r="AN88" s="959"/>
      <c r="AO88" s="959"/>
      <c r="AP88" s="955">
        <v>164203</v>
      </c>
      <c r="AQ88" s="955"/>
      <c r="AR88" s="955"/>
      <c r="AS88" s="955"/>
      <c r="AT88" s="955"/>
      <c r="AU88" s="955" t="s">
        <v>546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829</v>
      </c>
      <c r="CS102" s="947"/>
      <c r="CT102" s="947"/>
      <c r="CU102" s="947"/>
      <c r="CV102" s="948"/>
      <c r="CW102" s="946">
        <v>369</v>
      </c>
      <c r="CX102" s="947"/>
      <c r="CY102" s="947"/>
      <c r="CZ102" s="947"/>
      <c r="DA102" s="948"/>
      <c r="DB102" s="946">
        <v>3269</v>
      </c>
      <c r="DC102" s="947"/>
      <c r="DD102" s="947"/>
      <c r="DE102" s="947"/>
      <c r="DF102" s="948"/>
      <c r="DG102" s="946" t="s">
        <v>551</v>
      </c>
      <c r="DH102" s="947"/>
      <c r="DI102" s="947"/>
      <c r="DJ102" s="947"/>
      <c r="DK102" s="948"/>
      <c r="DL102" s="946" t="s">
        <v>552</v>
      </c>
      <c r="DM102" s="947"/>
      <c r="DN102" s="947"/>
      <c r="DO102" s="947"/>
      <c r="DP102" s="948"/>
      <c r="DQ102" s="946" t="s">
        <v>546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7296928</v>
      </c>
      <c r="AB110" s="873"/>
      <c r="AC110" s="873"/>
      <c r="AD110" s="873"/>
      <c r="AE110" s="874"/>
      <c r="AF110" s="875">
        <v>6986958</v>
      </c>
      <c r="AG110" s="873"/>
      <c r="AH110" s="873"/>
      <c r="AI110" s="873"/>
      <c r="AJ110" s="874"/>
      <c r="AK110" s="875">
        <v>7213516</v>
      </c>
      <c r="AL110" s="873"/>
      <c r="AM110" s="873"/>
      <c r="AN110" s="873"/>
      <c r="AO110" s="874"/>
      <c r="AP110" s="876">
        <v>12.3</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47121494</v>
      </c>
      <c r="BR110" s="800"/>
      <c r="BS110" s="800"/>
      <c r="BT110" s="800"/>
      <c r="BU110" s="800"/>
      <c r="BV110" s="800">
        <v>49313339</v>
      </c>
      <c r="BW110" s="800"/>
      <c r="BX110" s="800"/>
      <c r="BY110" s="800"/>
      <c r="BZ110" s="800"/>
      <c r="CA110" s="800">
        <v>50913376</v>
      </c>
      <c r="CB110" s="800"/>
      <c r="CC110" s="800"/>
      <c r="CD110" s="800"/>
      <c r="CE110" s="800"/>
      <c r="CF110" s="861">
        <v>86.5</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2018882</v>
      </c>
      <c r="BR111" s="771"/>
      <c r="BS111" s="771"/>
      <c r="BT111" s="771"/>
      <c r="BU111" s="771"/>
      <c r="BV111" s="771">
        <v>1337389</v>
      </c>
      <c r="BW111" s="771"/>
      <c r="BX111" s="771"/>
      <c r="BY111" s="771"/>
      <c r="BZ111" s="771"/>
      <c r="CA111" s="771">
        <v>2881712</v>
      </c>
      <c r="CB111" s="771"/>
      <c r="CC111" s="771"/>
      <c r="CD111" s="771"/>
      <c r="CE111" s="771"/>
      <c r="CF111" s="848">
        <v>4.9000000000000004</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29562955</v>
      </c>
      <c r="BR112" s="771"/>
      <c r="BS112" s="771"/>
      <c r="BT112" s="771"/>
      <c r="BU112" s="771"/>
      <c r="BV112" s="771">
        <v>27927907</v>
      </c>
      <c r="BW112" s="771"/>
      <c r="BX112" s="771"/>
      <c r="BY112" s="771"/>
      <c r="BZ112" s="771"/>
      <c r="CA112" s="771">
        <v>26948698</v>
      </c>
      <c r="CB112" s="771"/>
      <c r="CC112" s="771"/>
      <c r="CD112" s="771"/>
      <c r="CE112" s="771"/>
      <c r="CF112" s="848">
        <v>45.8</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3037790</v>
      </c>
      <c r="AB113" s="909"/>
      <c r="AC113" s="909"/>
      <c r="AD113" s="909"/>
      <c r="AE113" s="910"/>
      <c r="AF113" s="911">
        <v>3036811</v>
      </c>
      <c r="AG113" s="909"/>
      <c r="AH113" s="909"/>
      <c r="AI113" s="909"/>
      <c r="AJ113" s="910"/>
      <c r="AK113" s="911">
        <v>3033496</v>
      </c>
      <c r="AL113" s="909"/>
      <c r="AM113" s="909"/>
      <c r="AN113" s="909"/>
      <c r="AO113" s="910"/>
      <c r="AP113" s="912">
        <v>5.2</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12346885</v>
      </c>
      <c r="BR114" s="771"/>
      <c r="BS114" s="771"/>
      <c r="BT114" s="771"/>
      <c r="BU114" s="771"/>
      <c r="BV114" s="771">
        <v>10993655</v>
      </c>
      <c r="BW114" s="771"/>
      <c r="BX114" s="771"/>
      <c r="BY114" s="771"/>
      <c r="BZ114" s="771"/>
      <c r="CA114" s="771">
        <v>9980505</v>
      </c>
      <c r="CB114" s="771"/>
      <c r="CC114" s="771"/>
      <c r="CD114" s="771"/>
      <c r="CE114" s="771"/>
      <c r="CF114" s="848">
        <v>17</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429795</v>
      </c>
      <c r="AB115" s="909"/>
      <c r="AC115" s="909"/>
      <c r="AD115" s="909"/>
      <c r="AE115" s="910"/>
      <c r="AF115" s="911">
        <v>349137</v>
      </c>
      <c r="AG115" s="909"/>
      <c r="AH115" s="909"/>
      <c r="AI115" s="909"/>
      <c r="AJ115" s="910"/>
      <c r="AK115" s="911">
        <v>697039</v>
      </c>
      <c r="AL115" s="909"/>
      <c r="AM115" s="909"/>
      <c r="AN115" s="909"/>
      <c r="AO115" s="910"/>
      <c r="AP115" s="912">
        <v>1.2</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1877289</v>
      </c>
      <c r="DH115" s="784"/>
      <c r="DI115" s="784"/>
      <c r="DJ115" s="784"/>
      <c r="DK115" s="785"/>
      <c r="DL115" s="786">
        <v>1219192</v>
      </c>
      <c r="DM115" s="784"/>
      <c r="DN115" s="784"/>
      <c r="DO115" s="784"/>
      <c r="DP115" s="785"/>
      <c r="DQ115" s="786">
        <v>2644000</v>
      </c>
      <c r="DR115" s="784"/>
      <c r="DS115" s="784"/>
      <c r="DT115" s="784"/>
      <c r="DU115" s="785"/>
      <c r="DV115" s="754">
        <v>4.5</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10764513</v>
      </c>
      <c r="AB117" s="895"/>
      <c r="AC117" s="895"/>
      <c r="AD117" s="895"/>
      <c r="AE117" s="896"/>
      <c r="AF117" s="898">
        <v>10372906</v>
      </c>
      <c r="AG117" s="895"/>
      <c r="AH117" s="895"/>
      <c r="AI117" s="895"/>
      <c r="AJ117" s="896"/>
      <c r="AK117" s="898">
        <v>10944051</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91050216</v>
      </c>
      <c r="BR118" s="858"/>
      <c r="BS118" s="858"/>
      <c r="BT118" s="858"/>
      <c r="BU118" s="858"/>
      <c r="BV118" s="858">
        <v>89572290</v>
      </c>
      <c r="BW118" s="858"/>
      <c r="BX118" s="858"/>
      <c r="BY118" s="858"/>
      <c r="BZ118" s="858"/>
      <c r="CA118" s="858">
        <v>90724291</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39172374</v>
      </c>
      <c r="BR119" s="800"/>
      <c r="BS119" s="800"/>
      <c r="BT119" s="800"/>
      <c r="BU119" s="800"/>
      <c r="BV119" s="800">
        <v>42979732</v>
      </c>
      <c r="BW119" s="800"/>
      <c r="BX119" s="800"/>
      <c r="BY119" s="800"/>
      <c r="BZ119" s="800"/>
      <c r="CA119" s="800">
        <v>41702498</v>
      </c>
      <c r="CB119" s="800"/>
      <c r="CC119" s="800"/>
      <c r="CD119" s="800"/>
      <c r="CE119" s="800"/>
      <c r="CF119" s="861">
        <v>70.900000000000006</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141593</v>
      </c>
      <c r="DH119" s="717"/>
      <c r="DI119" s="717"/>
      <c r="DJ119" s="717"/>
      <c r="DK119" s="718"/>
      <c r="DL119" s="719">
        <v>118197</v>
      </c>
      <c r="DM119" s="717"/>
      <c r="DN119" s="717"/>
      <c r="DO119" s="717"/>
      <c r="DP119" s="718"/>
      <c r="DQ119" s="719">
        <v>237712</v>
      </c>
      <c r="DR119" s="717"/>
      <c r="DS119" s="717"/>
      <c r="DT119" s="717"/>
      <c r="DU119" s="718"/>
      <c r="DV119" s="807">
        <v>0.4</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v>2515</v>
      </c>
      <c r="AL120" s="784"/>
      <c r="AM120" s="784"/>
      <c r="AN120" s="784"/>
      <c r="AO120" s="785"/>
      <c r="AP120" s="754">
        <v>0</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26758347</v>
      </c>
      <c r="BR120" s="771"/>
      <c r="BS120" s="771"/>
      <c r="BT120" s="771"/>
      <c r="BU120" s="771"/>
      <c r="BV120" s="771">
        <v>27547785</v>
      </c>
      <c r="BW120" s="771"/>
      <c r="BX120" s="771"/>
      <c r="BY120" s="771"/>
      <c r="BZ120" s="771"/>
      <c r="CA120" s="771">
        <v>30712691</v>
      </c>
      <c r="CB120" s="771"/>
      <c r="CC120" s="771"/>
      <c r="CD120" s="771"/>
      <c r="CE120" s="771"/>
      <c r="CF120" s="848">
        <v>52.2</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29477886</v>
      </c>
      <c r="DH120" s="800"/>
      <c r="DI120" s="800"/>
      <c r="DJ120" s="800"/>
      <c r="DK120" s="800"/>
      <c r="DL120" s="800">
        <v>27824146</v>
      </c>
      <c r="DM120" s="800"/>
      <c r="DN120" s="800"/>
      <c r="DO120" s="800"/>
      <c r="DP120" s="800"/>
      <c r="DQ120" s="800">
        <v>26847212</v>
      </c>
      <c r="DR120" s="800"/>
      <c r="DS120" s="800"/>
      <c r="DT120" s="800"/>
      <c r="DU120" s="800"/>
      <c r="DV120" s="801">
        <v>45.6</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87778496</v>
      </c>
      <c r="BR121" s="858"/>
      <c r="BS121" s="858"/>
      <c r="BT121" s="858"/>
      <c r="BU121" s="858"/>
      <c r="BV121" s="858">
        <v>89089745</v>
      </c>
      <c r="BW121" s="858"/>
      <c r="BX121" s="858"/>
      <c r="BY121" s="858"/>
      <c r="BZ121" s="858"/>
      <c r="CA121" s="858">
        <v>91010389</v>
      </c>
      <c r="CB121" s="858"/>
      <c r="CC121" s="858"/>
      <c r="CD121" s="858"/>
      <c r="CE121" s="858"/>
      <c r="CF121" s="859">
        <v>154.69999999999999</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85069</v>
      </c>
      <c r="DH121" s="771"/>
      <c r="DI121" s="771"/>
      <c r="DJ121" s="771"/>
      <c r="DK121" s="771"/>
      <c r="DL121" s="771">
        <v>103761</v>
      </c>
      <c r="DM121" s="771"/>
      <c r="DN121" s="771"/>
      <c r="DO121" s="771"/>
      <c r="DP121" s="771"/>
      <c r="DQ121" s="771">
        <v>101486</v>
      </c>
      <c r="DR121" s="771"/>
      <c r="DS121" s="771"/>
      <c r="DT121" s="771"/>
      <c r="DU121" s="771"/>
      <c r="DV121" s="823">
        <v>0.2</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153709217</v>
      </c>
      <c r="BR122" s="840"/>
      <c r="BS122" s="840"/>
      <c r="BT122" s="840"/>
      <c r="BU122" s="840"/>
      <c r="BV122" s="840">
        <v>159617262</v>
      </c>
      <c r="BW122" s="840"/>
      <c r="BX122" s="840"/>
      <c r="BY122" s="840"/>
      <c r="BZ122" s="840"/>
      <c r="CA122" s="840">
        <v>163425578</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426854</v>
      </c>
      <c r="AB126" s="784"/>
      <c r="AC126" s="784"/>
      <c r="AD126" s="784"/>
      <c r="AE126" s="785"/>
      <c r="AF126" s="786">
        <v>346739</v>
      </c>
      <c r="AG126" s="784"/>
      <c r="AH126" s="784"/>
      <c r="AI126" s="784"/>
      <c r="AJ126" s="785"/>
      <c r="AK126" s="786">
        <v>692550</v>
      </c>
      <c r="AL126" s="784"/>
      <c r="AM126" s="784"/>
      <c r="AN126" s="784"/>
      <c r="AO126" s="785"/>
      <c r="AP126" s="754">
        <v>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2941</v>
      </c>
      <c r="AB127" s="784"/>
      <c r="AC127" s="784"/>
      <c r="AD127" s="784"/>
      <c r="AE127" s="785"/>
      <c r="AF127" s="786">
        <v>2398</v>
      </c>
      <c r="AG127" s="784"/>
      <c r="AH127" s="784"/>
      <c r="AI127" s="784"/>
      <c r="AJ127" s="785"/>
      <c r="AK127" s="786">
        <v>1974</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2748202</v>
      </c>
      <c r="AB128" s="724"/>
      <c r="AC128" s="724"/>
      <c r="AD128" s="724"/>
      <c r="AE128" s="725"/>
      <c r="AF128" s="726">
        <v>2892990</v>
      </c>
      <c r="AG128" s="724"/>
      <c r="AH128" s="724"/>
      <c r="AI128" s="724"/>
      <c r="AJ128" s="725"/>
      <c r="AK128" s="726">
        <v>2878347</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65947426</v>
      </c>
      <c r="AB129" s="784"/>
      <c r="AC129" s="784"/>
      <c r="AD129" s="784"/>
      <c r="AE129" s="785"/>
      <c r="AF129" s="786">
        <v>66739740</v>
      </c>
      <c r="AG129" s="784"/>
      <c r="AH129" s="784"/>
      <c r="AI129" s="784"/>
      <c r="AJ129" s="785"/>
      <c r="AK129" s="786">
        <v>67024453</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-0.2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7896071</v>
      </c>
      <c r="AB130" s="784"/>
      <c r="AC130" s="784"/>
      <c r="AD130" s="784"/>
      <c r="AE130" s="785"/>
      <c r="AF130" s="786">
        <v>7878469</v>
      </c>
      <c r="AG130" s="784"/>
      <c r="AH130" s="784"/>
      <c r="AI130" s="784"/>
      <c r="AJ130" s="785"/>
      <c r="AK130" s="786">
        <v>8192788</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58051355</v>
      </c>
      <c r="AB131" s="717"/>
      <c r="AC131" s="717"/>
      <c r="AD131" s="717"/>
      <c r="AE131" s="718"/>
      <c r="AF131" s="719">
        <v>58861271</v>
      </c>
      <c r="AG131" s="717"/>
      <c r="AH131" s="717"/>
      <c r="AI131" s="717"/>
      <c r="AJ131" s="718"/>
      <c r="AK131" s="719">
        <v>58831665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0.20712694800000001</v>
      </c>
      <c r="AB132" s="740"/>
      <c r="AC132" s="740"/>
      <c r="AD132" s="740"/>
      <c r="AE132" s="741"/>
      <c r="AF132" s="742">
        <v>-0.67710566400000005</v>
      </c>
      <c r="AG132" s="740"/>
      <c r="AH132" s="740"/>
      <c r="AI132" s="740"/>
      <c r="AJ132" s="741"/>
      <c r="AK132" s="742">
        <v>-0.216012924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-0.6</v>
      </c>
      <c r="AB133" s="749"/>
      <c r="AC133" s="749"/>
      <c r="AD133" s="749"/>
      <c r="AE133" s="750"/>
      <c r="AF133" s="748">
        <v>-0.6</v>
      </c>
      <c r="AG133" s="749"/>
      <c r="AH133" s="749"/>
      <c r="AI133" s="749"/>
      <c r="AJ133" s="750"/>
      <c r="AK133" s="748">
        <v>-0.2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1" t="s">
        <v>467</v>
      </c>
      <c r="L7" s="254"/>
      <c r="M7" s="255" t="s">
        <v>468</v>
      </c>
      <c r="N7" s="256"/>
    </row>
    <row r="8" spans="1:16">
      <c r="A8" s="248"/>
      <c r="B8" s="244"/>
      <c r="C8" s="244"/>
      <c r="D8" s="244"/>
      <c r="E8" s="244"/>
      <c r="F8" s="244"/>
      <c r="G8" s="257"/>
      <c r="H8" s="258"/>
      <c r="I8" s="258"/>
      <c r="J8" s="259"/>
      <c r="K8" s="1122"/>
      <c r="L8" s="260" t="s">
        <v>469</v>
      </c>
      <c r="M8" s="261" t="s">
        <v>470</v>
      </c>
      <c r="N8" s="262" t="s">
        <v>471</v>
      </c>
    </row>
    <row r="9" spans="1:16">
      <c r="A9" s="248"/>
      <c r="B9" s="244"/>
      <c r="C9" s="244"/>
      <c r="D9" s="244"/>
      <c r="E9" s="244"/>
      <c r="F9" s="244"/>
      <c r="G9" s="1135" t="s">
        <v>472</v>
      </c>
      <c r="H9" s="1136"/>
      <c r="I9" s="1136"/>
      <c r="J9" s="1137"/>
      <c r="K9" s="263">
        <v>19614247</v>
      </c>
      <c r="L9" s="264">
        <v>55171</v>
      </c>
      <c r="M9" s="265">
        <v>57686</v>
      </c>
      <c r="N9" s="266">
        <v>-4.4000000000000004</v>
      </c>
    </row>
    <row r="10" spans="1:16">
      <c r="A10" s="248"/>
      <c r="B10" s="244"/>
      <c r="C10" s="244"/>
      <c r="D10" s="244"/>
      <c r="E10" s="244"/>
      <c r="F10" s="244"/>
      <c r="G10" s="1135" t="s">
        <v>473</v>
      </c>
      <c r="H10" s="1136"/>
      <c r="I10" s="1136"/>
      <c r="J10" s="1137"/>
      <c r="K10" s="267">
        <v>985845</v>
      </c>
      <c r="L10" s="268">
        <v>2773</v>
      </c>
      <c r="M10" s="269">
        <v>2413</v>
      </c>
      <c r="N10" s="270">
        <v>14.9</v>
      </c>
    </row>
    <row r="11" spans="1:16" ht="13.5" customHeight="1">
      <c r="A11" s="248"/>
      <c r="B11" s="244"/>
      <c r="C11" s="244"/>
      <c r="D11" s="244"/>
      <c r="E11" s="244"/>
      <c r="F11" s="244"/>
      <c r="G11" s="1135" t="s">
        <v>474</v>
      </c>
      <c r="H11" s="1136"/>
      <c r="I11" s="1136"/>
      <c r="J11" s="1137"/>
      <c r="K11" s="267">
        <v>8738</v>
      </c>
      <c r="L11" s="268">
        <v>25</v>
      </c>
      <c r="M11" s="269">
        <v>1538</v>
      </c>
      <c r="N11" s="270">
        <v>-98.4</v>
      </c>
    </row>
    <row r="12" spans="1:16" ht="13.5" customHeight="1">
      <c r="A12" s="248"/>
      <c r="B12" s="244"/>
      <c r="C12" s="244"/>
      <c r="D12" s="244"/>
      <c r="E12" s="244"/>
      <c r="F12" s="244"/>
      <c r="G12" s="1135" t="s">
        <v>475</v>
      </c>
      <c r="H12" s="1136"/>
      <c r="I12" s="1136"/>
      <c r="J12" s="1137"/>
      <c r="K12" s="267">
        <v>132437</v>
      </c>
      <c r="L12" s="268">
        <v>373</v>
      </c>
      <c r="M12" s="269">
        <v>680</v>
      </c>
      <c r="N12" s="270">
        <v>-45.1</v>
      </c>
    </row>
    <row r="13" spans="1:16" ht="13.5" customHeight="1">
      <c r="A13" s="248"/>
      <c r="B13" s="244"/>
      <c r="C13" s="244"/>
      <c r="D13" s="244"/>
      <c r="E13" s="244"/>
      <c r="F13" s="244"/>
      <c r="G13" s="1135" t="s">
        <v>476</v>
      </c>
      <c r="H13" s="1136"/>
      <c r="I13" s="1136"/>
      <c r="J13" s="1137"/>
      <c r="K13" s="267" t="s">
        <v>477</v>
      </c>
      <c r="L13" s="268" t="s">
        <v>477</v>
      </c>
      <c r="M13" s="269">
        <v>20</v>
      </c>
      <c r="N13" s="270" t="s">
        <v>477</v>
      </c>
    </row>
    <row r="14" spans="1:16" ht="13.5" customHeight="1">
      <c r="A14" s="248"/>
      <c r="B14" s="244"/>
      <c r="C14" s="244"/>
      <c r="D14" s="244"/>
      <c r="E14" s="244"/>
      <c r="F14" s="244"/>
      <c r="G14" s="1135" t="s">
        <v>478</v>
      </c>
      <c r="H14" s="1136"/>
      <c r="I14" s="1136"/>
      <c r="J14" s="1137"/>
      <c r="K14" s="267">
        <v>270885</v>
      </c>
      <c r="L14" s="268">
        <v>762</v>
      </c>
      <c r="M14" s="269">
        <v>1736</v>
      </c>
      <c r="N14" s="270">
        <v>-56.1</v>
      </c>
    </row>
    <row r="15" spans="1:16" ht="13.5" customHeight="1">
      <c r="A15" s="248"/>
      <c r="B15" s="244"/>
      <c r="C15" s="244"/>
      <c r="D15" s="244"/>
      <c r="E15" s="244"/>
      <c r="F15" s="244"/>
      <c r="G15" s="1135" t="s">
        <v>479</v>
      </c>
      <c r="H15" s="1136"/>
      <c r="I15" s="1136"/>
      <c r="J15" s="1137"/>
      <c r="K15" s="267">
        <v>431924</v>
      </c>
      <c r="L15" s="268">
        <v>1215</v>
      </c>
      <c r="M15" s="269">
        <v>1344</v>
      </c>
      <c r="N15" s="270">
        <v>-9.6</v>
      </c>
    </row>
    <row r="16" spans="1:16">
      <c r="A16" s="248"/>
      <c r="B16" s="244"/>
      <c r="C16" s="244"/>
      <c r="D16" s="244"/>
      <c r="E16" s="244"/>
      <c r="F16" s="244"/>
      <c r="G16" s="1138" t="s">
        <v>480</v>
      </c>
      <c r="H16" s="1139"/>
      <c r="I16" s="1139"/>
      <c r="J16" s="1140"/>
      <c r="K16" s="268">
        <v>-1319180</v>
      </c>
      <c r="L16" s="268">
        <v>-3711</v>
      </c>
      <c r="M16" s="269">
        <v>-5023</v>
      </c>
      <c r="N16" s="270">
        <v>-26.1</v>
      </c>
    </row>
    <row r="17" spans="1:16">
      <c r="A17" s="248"/>
      <c r="B17" s="244"/>
      <c r="C17" s="244"/>
      <c r="D17" s="244"/>
      <c r="E17" s="244"/>
      <c r="F17" s="244"/>
      <c r="G17" s="1138" t="s">
        <v>169</v>
      </c>
      <c r="H17" s="1139"/>
      <c r="I17" s="1139"/>
      <c r="J17" s="1140"/>
      <c r="K17" s="268">
        <v>20124896</v>
      </c>
      <c r="L17" s="268">
        <v>56608</v>
      </c>
      <c r="M17" s="269">
        <v>60395</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2" t="s">
        <v>485</v>
      </c>
      <c r="H21" s="1133"/>
      <c r="I21" s="1133"/>
      <c r="J21" s="1134"/>
      <c r="K21" s="280">
        <v>6.04</v>
      </c>
      <c r="L21" s="281">
        <v>6.16</v>
      </c>
      <c r="M21" s="282">
        <v>-0.12</v>
      </c>
      <c r="N21" s="249"/>
      <c r="O21" s="283"/>
      <c r="P21" s="279"/>
    </row>
    <row r="22" spans="1:16" s="284" customFormat="1">
      <c r="A22" s="279"/>
      <c r="B22" s="249"/>
      <c r="C22" s="249"/>
      <c r="D22" s="249"/>
      <c r="E22" s="249"/>
      <c r="F22" s="249"/>
      <c r="G22" s="1132" t="s">
        <v>486</v>
      </c>
      <c r="H22" s="1133"/>
      <c r="I22" s="1133"/>
      <c r="J22" s="1134"/>
      <c r="K22" s="285">
        <v>98.3</v>
      </c>
      <c r="L22" s="286">
        <v>100</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1" t="s">
        <v>467</v>
      </c>
      <c r="L30" s="254"/>
      <c r="M30" s="255" t="s">
        <v>468</v>
      </c>
      <c r="N30" s="256"/>
    </row>
    <row r="31" spans="1:16">
      <c r="A31" s="248"/>
      <c r="B31" s="244"/>
      <c r="C31" s="244"/>
      <c r="D31" s="244"/>
      <c r="E31" s="244"/>
      <c r="F31" s="244"/>
      <c r="G31" s="257"/>
      <c r="H31" s="258"/>
      <c r="I31" s="258"/>
      <c r="J31" s="259"/>
      <c r="K31" s="1122"/>
      <c r="L31" s="260" t="s">
        <v>469</v>
      </c>
      <c r="M31" s="261" t="s">
        <v>470</v>
      </c>
      <c r="N31" s="262" t="s">
        <v>471</v>
      </c>
    </row>
    <row r="32" spans="1:16" ht="27" customHeight="1">
      <c r="A32" s="248"/>
      <c r="B32" s="244"/>
      <c r="C32" s="244"/>
      <c r="D32" s="244"/>
      <c r="E32" s="244"/>
      <c r="F32" s="244"/>
      <c r="G32" s="1123" t="s">
        <v>489</v>
      </c>
      <c r="H32" s="1124"/>
      <c r="I32" s="1124"/>
      <c r="J32" s="1125"/>
      <c r="K32" s="294">
        <v>7213516</v>
      </c>
      <c r="L32" s="294">
        <v>20290</v>
      </c>
      <c r="M32" s="295">
        <v>40264</v>
      </c>
      <c r="N32" s="296">
        <v>-49.6</v>
      </c>
    </row>
    <row r="33" spans="1:16" ht="13.5" customHeight="1">
      <c r="A33" s="248"/>
      <c r="B33" s="244"/>
      <c r="C33" s="244"/>
      <c r="D33" s="244"/>
      <c r="E33" s="244"/>
      <c r="F33" s="244"/>
      <c r="G33" s="1123" t="s">
        <v>490</v>
      </c>
      <c r="H33" s="1124"/>
      <c r="I33" s="1124"/>
      <c r="J33" s="1125"/>
      <c r="K33" s="294" t="s">
        <v>477</v>
      </c>
      <c r="L33" s="294" t="s">
        <v>477</v>
      </c>
      <c r="M33" s="295">
        <v>2</v>
      </c>
      <c r="N33" s="296" t="s">
        <v>477</v>
      </c>
    </row>
    <row r="34" spans="1:16" ht="27" customHeight="1">
      <c r="A34" s="248"/>
      <c r="B34" s="244"/>
      <c r="C34" s="244"/>
      <c r="D34" s="244"/>
      <c r="E34" s="244"/>
      <c r="F34" s="244"/>
      <c r="G34" s="1123" t="s">
        <v>491</v>
      </c>
      <c r="H34" s="1124"/>
      <c r="I34" s="1124"/>
      <c r="J34" s="1125"/>
      <c r="K34" s="294" t="s">
        <v>477</v>
      </c>
      <c r="L34" s="294" t="s">
        <v>477</v>
      </c>
      <c r="M34" s="295">
        <v>111</v>
      </c>
      <c r="N34" s="296" t="s">
        <v>477</v>
      </c>
    </row>
    <row r="35" spans="1:16" ht="27" customHeight="1">
      <c r="A35" s="248"/>
      <c r="B35" s="244"/>
      <c r="C35" s="244"/>
      <c r="D35" s="244"/>
      <c r="E35" s="244"/>
      <c r="F35" s="244"/>
      <c r="G35" s="1123" t="s">
        <v>492</v>
      </c>
      <c r="H35" s="1124"/>
      <c r="I35" s="1124"/>
      <c r="J35" s="1125"/>
      <c r="K35" s="294">
        <v>3033496</v>
      </c>
      <c r="L35" s="294">
        <v>8533</v>
      </c>
      <c r="M35" s="295">
        <v>9819</v>
      </c>
      <c r="N35" s="296">
        <v>-13.1</v>
      </c>
    </row>
    <row r="36" spans="1:16" ht="27" customHeight="1">
      <c r="A36" s="248"/>
      <c r="B36" s="244"/>
      <c r="C36" s="244"/>
      <c r="D36" s="244"/>
      <c r="E36" s="244"/>
      <c r="F36" s="244"/>
      <c r="G36" s="1123" t="s">
        <v>493</v>
      </c>
      <c r="H36" s="1124"/>
      <c r="I36" s="1124"/>
      <c r="J36" s="1125"/>
      <c r="K36" s="294" t="s">
        <v>477</v>
      </c>
      <c r="L36" s="294" t="s">
        <v>477</v>
      </c>
      <c r="M36" s="295">
        <v>427</v>
      </c>
      <c r="N36" s="296" t="s">
        <v>477</v>
      </c>
    </row>
    <row r="37" spans="1:16" ht="13.5" customHeight="1">
      <c r="A37" s="248"/>
      <c r="B37" s="244"/>
      <c r="C37" s="244"/>
      <c r="D37" s="244"/>
      <c r="E37" s="244"/>
      <c r="F37" s="244"/>
      <c r="G37" s="1123" t="s">
        <v>494</v>
      </c>
      <c r="H37" s="1124"/>
      <c r="I37" s="1124"/>
      <c r="J37" s="1125"/>
      <c r="K37" s="294">
        <v>697039</v>
      </c>
      <c r="L37" s="294">
        <v>1961</v>
      </c>
      <c r="M37" s="295">
        <v>787</v>
      </c>
      <c r="N37" s="296">
        <v>149.19999999999999</v>
      </c>
    </row>
    <row r="38" spans="1:16" ht="27" customHeight="1">
      <c r="A38" s="248"/>
      <c r="B38" s="244"/>
      <c r="C38" s="244"/>
      <c r="D38" s="244"/>
      <c r="E38" s="244"/>
      <c r="F38" s="244"/>
      <c r="G38" s="1126" t="s">
        <v>495</v>
      </c>
      <c r="H38" s="1127"/>
      <c r="I38" s="1127"/>
      <c r="J38" s="1128"/>
      <c r="K38" s="297" t="s">
        <v>477</v>
      </c>
      <c r="L38" s="297" t="s">
        <v>477</v>
      </c>
      <c r="M38" s="298">
        <v>3</v>
      </c>
      <c r="N38" s="299" t="s">
        <v>477</v>
      </c>
      <c r="O38" s="293"/>
    </row>
    <row r="39" spans="1:16">
      <c r="A39" s="248"/>
      <c r="B39" s="244"/>
      <c r="C39" s="244"/>
      <c r="D39" s="244"/>
      <c r="E39" s="244"/>
      <c r="F39" s="244"/>
      <c r="G39" s="1126" t="s">
        <v>496</v>
      </c>
      <c r="H39" s="1127"/>
      <c r="I39" s="1127"/>
      <c r="J39" s="1128"/>
      <c r="K39" s="300">
        <v>-2878347</v>
      </c>
      <c r="L39" s="300">
        <v>-8096</v>
      </c>
      <c r="M39" s="301">
        <v>-8225</v>
      </c>
      <c r="N39" s="302">
        <v>-1.6</v>
      </c>
      <c r="O39" s="293"/>
    </row>
    <row r="40" spans="1:16" ht="27" customHeight="1">
      <c r="A40" s="248"/>
      <c r="B40" s="244"/>
      <c r="C40" s="244"/>
      <c r="D40" s="244"/>
      <c r="E40" s="244"/>
      <c r="F40" s="244"/>
      <c r="G40" s="1123" t="s">
        <v>497</v>
      </c>
      <c r="H40" s="1124"/>
      <c r="I40" s="1124"/>
      <c r="J40" s="1125"/>
      <c r="K40" s="300">
        <v>-8192788</v>
      </c>
      <c r="L40" s="300">
        <v>-23045</v>
      </c>
      <c r="M40" s="301">
        <v>-31118</v>
      </c>
      <c r="N40" s="302">
        <v>-25.9</v>
      </c>
      <c r="O40" s="293"/>
    </row>
    <row r="41" spans="1:16">
      <c r="A41" s="248"/>
      <c r="B41" s="244"/>
      <c r="C41" s="244"/>
      <c r="D41" s="244"/>
      <c r="E41" s="244"/>
      <c r="F41" s="244"/>
      <c r="G41" s="1129" t="s">
        <v>280</v>
      </c>
      <c r="H41" s="1130"/>
      <c r="I41" s="1130"/>
      <c r="J41" s="1131"/>
      <c r="K41" s="294">
        <v>-127084</v>
      </c>
      <c r="L41" s="300">
        <v>-357</v>
      </c>
      <c r="M41" s="301">
        <v>12068</v>
      </c>
      <c r="N41" s="302">
        <v>-103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6" t="s">
        <v>467</v>
      </c>
      <c r="J49" s="1118" t="s">
        <v>501</v>
      </c>
      <c r="K49" s="1119"/>
      <c r="L49" s="1119"/>
      <c r="M49" s="1119"/>
      <c r="N49" s="1120"/>
    </row>
    <row r="50" spans="1:14">
      <c r="A50" s="248"/>
      <c r="B50" s="244"/>
      <c r="C50" s="244"/>
      <c r="D50" s="244"/>
      <c r="E50" s="244"/>
      <c r="F50" s="244"/>
      <c r="G50" s="312"/>
      <c r="H50" s="313"/>
      <c r="I50" s="1117"/>
      <c r="J50" s="314" t="s">
        <v>502</v>
      </c>
      <c r="K50" s="315" t="s">
        <v>503</v>
      </c>
      <c r="L50" s="316" t="s">
        <v>504</v>
      </c>
      <c r="M50" s="317" t="s">
        <v>505</v>
      </c>
      <c r="N50" s="318" t="s">
        <v>506</v>
      </c>
    </row>
    <row r="51" spans="1:14">
      <c r="A51" s="248"/>
      <c r="B51" s="244"/>
      <c r="C51" s="244"/>
      <c r="D51" s="244"/>
      <c r="E51" s="244"/>
      <c r="F51" s="244"/>
      <c r="G51" s="310" t="s">
        <v>507</v>
      </c>
      <c r="H51" s="311"/>
      <c r="I51" s="319">
        <v>10461730</v>
      </c>
      <c r="J51" s="320">
        <v>29447</v>
      </c>
      <c r="K51" s="321">
        <v>-16.8</v>
      </c>
      <c r="L51" s="322">
        <v>47155</v>
      </c>
      <c r="M51" s="323">
        <v>-1</v>
      </c>
      <c r="N51" s="324">
        <v>-15.8</v>
      </c>
    </row>
    <row r="52" spans="1:14">
      <c r="A52" s="248"/>
      <c r="B52" s="244"/>
      <c r="C52" s="244"/>
      <c r="D52" s="244"/>
      <c r="E52" s="244"/>
      <c r="F52" s="244"/>
      <c r="G52" s="325"/>
      <c r="H52" s="326" t="s">
        <v>508</v>
      </c>
      <c r="I52" s="327">
        <v>5974237</v>
      </c>
      <c r="J52" s="328">
        <v>16816</v>
      </c>
      <c r="K52" s="329">
        <v>16.399999999999999</v>
      </c>
      <c r="L52" s="330">
        <v>26802</v>
      </c>
      <c r="M52" s="331">
        <v>-1.9</v>
      </c>
      <c r="N52" s="332">
        <v>18.3</v>
      </c>
    </row>
    <row r="53" spans="1:14">
      <c r="A53" s="248"/>
      <c r="B53" s="244"/>
      <c r="C53" s="244"/>
      <c r="D53" s="244"/>
      <c r="E53" s="244"/>
      <c r="F53" s="244"/>
      <c r="G53" s="310" t="s">
        <v>509</v>
      </c>
      <c r="H53" s="311"/>
      <c r="I53" s="319">
        <v>10874617</v>
      </c>
      <c r="J53" s="320">
        <v>30695</v>
      </c>
      <c r="K53" s="321">
        <v>4.2</v>
      </c>
      <c r="L53" s="322">
        <v>43858</v>
      </c>
      <c r="M53" s="323">
        <v>-7</v>
      </c>
      <c r="N53" s="324">
        <v>11.2</v>
      </c>
    </row>
    <row r="54" spans="1:14">
      <c r="A54" s="248"/>
      <c r="B54" s="244"/>
      <c r="C54" s="244"/>
      <c r="D54" s="244"/>
      <c r="E54" s="244"/>
      <c r="F54" s="244"/>
      <c r="G54" s="325"/>
      <c r="H54" s="326" t="s">
        <v>508</v>
      </c>
      <c r="I54" s="327">
        <v>4584547</v>
      </c>
      <c r="J54" s="328">
        <v>12940</v>
      </c>
      <c r="K54" s="329">
        <v>-23</v>
      </c>
      <c r="L54" s="330">
        <v>23714</v>
      </c>
      <c r="M54" s="331">
        <v>-11.5</v>
      </c>
      <c r="N54" s="332">
        <v>-11.5</v>
      </c>
    </row>
    <row r="55" spans="1:14">
      <c r="A55" s="248"/>
      <c r="B55" s="244"/>
      <c r="C55" s="244"/>
      <c r="D55" s="244"/>
      <c r="E55" s="244"/>
      <c r="F55" s="244"/>
      <c r="G55" s="310" t="s">
        <v>510</v>
      </c>
      <c r="H55" s="311"/>
      <c r="I55" s="319">
        <v>9389127</v>
      </c>
      <c r="J55" s="320">
        <v>26350</v>
      </c>
      <c r="K55" s="321">
        <v>-14.2</v>
      </c>
      <c r="L55" s="322">
        <v>41705</v>
      </c>
      <c r="M55" s="323">
        <v>-4.9000000000000004</v>
      </c>
      <c r="N55" s="324">
        <v>-9.3000000000000007</v>
      </c>
    </row>
    <row r="56" spans="1:14">
      <c r="A56" s="248"/>
      <c r="B56" s="244"/>
      <c r="C56" s="244"/>
      <c r="D56" s="244"/>
      <c r="E56" s="244"/>
      <c r="F56" s="244"/>
      <c r="G56" s="325"/>
      <c r="H56" s="326" t="s">
        <v>508</v>
      </c>
      <c r="I56" s="327">
        <v>4017913</v>
      </c>
      <c r="J56" s="328">
        <v>11276</v>
      </c>
      <c r="K56" s="329">
        <v>-12.9</v>
      </c>
      <c r="L56" s="330">
        <v>22742</v>
      </c>
      <c r="M56" s="331">
        <v>-4.0999999999999996</v>
      </c>
      <c r="N56" s="332">
        <v>-8.8000000000000007</v>
      </c>
    </row>
    <row r="57" spans="1:14">
      <c r="A57" s="248"/>
      <c r="B57" s="244"/>
      <c r="C57" s="244"/>
      <c r="D57" s="244"/>
      <c r="E57" s="244"/>
      <c r="F57" s="244"/>
      <c r="G57" s="310" t="s">
        <v>511</v>
      </c>
      <c r="H57" s="311"/>
      <c r="I57" s="319">
        <v>15023287</v>
      </c>
      <c r="J57" s="320">
        <v>42154</v>
      </c>
      <c r="K57" s="321">
        <v>60</v>
      </c>
      <c r="L57" s="322">
        <v>47677</v>
      </c>
      <c r="M57" s="323">
        <v>14.3</v>
      </c>
      <c r="N57" s="324">
        <v>45.7</v>
      </c>
    </row>
    <row r="58" spans="1:14">
      <c r="A58" s="248"/>
      <c r="B58" s="244"/>
      <c r="C58" s="244"/>
      <c r="D58" s="244"/>
      <c r="E58" s="244"/>
      <c r="F58" s="244"/>
      <c r="G58" s="325"/>
      <c r="H58" s="326" t="s">
        <v>508</v>
      </c>
      <c r="I58" s="327">
        <v>5885692</v>
      </c>
      <c r="J58" s="328">
        <v>16515</v>
      </c>
      <c r="K58" s="329">
        <v>46.5</v>
      </c>
      <c r="L58" s="330">
        <v>23360</v>
      </c>
      <c r="M58" s="331">
        <v>2.7</v>
      </c>
      <c r="N58" s="332">
        <v>43.8</v>
      </c>
    </row>
    <row r="59" spans="1:14">
      <c r="A59" s="248"/>
      <c r="B59" s="244"/>
      <c r="C59" s="244"/>
      <c r="D59" s="244"/>
      <c r="E59" s="244"/>
      <c r="F59" s="244"/>
      <c r="G59" s="310" t="s">
        <v>512</v>
      </c>
      <c r="H59" s="311"/>
      <c r="I59" s="319">
        <v>14531082</v>
      </c>
      <c r="J59" s="320">
        <v>40873</v>
      </c>
      <c r="K59" s="321">
        <v>-3</v>
      </c>
      <c r="L59" s="322">
        <v>51613</v>
      </c>
      <c r="M59" s="323">
        <v>8.3000000000000007</v>
      </c>
      <c r="N59" s="324">
        <v>-11.3</v>
      </c>
    </row>
    <row r="60" spans="1:14">
      <c r="A60" s="248"/>
      <c r="B60" s="244"/>
      <c r="C60" s="244"/>
      <c r="D60" s="244"/>
      <c r="E60" s="244"/>
      <c r="F60" s="244"/>
      <c r="G60" s="325"/>
      <c r="H60" s="326" t="s">
        <v>508</v>
      </c>
      <c r="I60" s="333">
        <v>5727887</v>
      </c>
      <c r="J60" s="328">
        <v>16112</v>
      </c>
      <c r="K60" s="329">
        <v>-2.4</v>
      </c>
      <c r="L60" s="330">
        <v>25872</v>
      </c>
      <c r="M60" s="331">
        <v>10.8</v>
      </c>
      <c r="N60" s="332">
        <v>-13.2</v>
      </c>
    </row>
    <row r="61" spans="1:14">
      <c r="A61" s="248"/>
      <c r="B61" s="244"/>
      <c r="C61" s="244"/>
      <c r="D61" s="244"/>
      <c r="E61" s="244"/>
      <c r="F61" s="244"/>
      <c r="G61" s="310" t="s">
        <v>513</v>
      </c>
      <c r="H61" s="334"/>
      <c r="I61" s="335">
        <v>12055969</v>
      </c>
      <c r="J61" s="336">
        <v>33904</v>
      </c>
      <c r="K61" s="337">
        <v>6</v>
      </c>
      <c r="L61" s="338">
        <v>46402</v>
      </c>
      <c r="M61" s="339">
        <v>1.9</v>
      </c>
      <c r="N61" s="324">
        <v>4.0999999999999996</v>
      </c>
    </row>
    <row r="62" spans="1:14">
      <c r="A62" s="248"/>
      <c r="B62" s="244"/>
      <c r="C62" s="244"/>
      <c r="D62" s="244"/>
      <c r="E62" s="244"/>
      <c r="F62" s="244"/>
      <c r="G62" s="325"/>
      <c r="H62" s="326" t="s">
        <v>508</v>
      </c>
      <c r="I62" s="327">
        <v>5238055</v>
      </c>
      <c r="J62" s="328">
        <v>14732</v>
      </c>
      <c r="K62" s="329">
        <v>4.9000000000000004</v>
      </c>
      <c r="L62" s="330">
        <v>24498</v>
      </c>
      <c r="M62" s="331">
        <v>-0.8</v>
      </c>
      <c r="N62" s="332">
        <v>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1" t="s">
        <v>3</v>
      </c>
      <c r="D47" s="1141"/>
      <c r="E47" s="1142"/>
      <c r="F47" s="11">
        <v>19.329999999999998</v>
      </c>
      <c r="G47" s="12">
        <v>20.02</v>
      </c>
      <c r="H47" s="12">
        <v>20.239999999999998</v>
      </c>
      <c r="I47" s="12">
        <v>21.99</v>
      </c>
      <c r="J47" s="13">
        <v>22.35</v>
      </c>
    </row>
    <row r="48" spans="2:10" ht="57.75" customHeight="1">
      <c r="B48" s="14"/>
      <c r="C48" s="1143" t="s">
        <v>4</v>
      </c>
      <c r="D48" s="1143"/>
      <c r="E48" s="1144"/>
      <c r="F48" s="15">
        <v>0.47</v>
      </c>
      <c r="G48" s="16">
        <v>0.76</v>
      </c>
      <c r="H48" s="16">
        <v>0.38</v>
      </c>
      <c r="I48" s="16">
        <v>0.86</v>
      </c>
      <c r="J48" s="17">
        <v>0.63</v>
      </c>
    </row>
    <row r="49" spans="2:10" ht="57.75" customHeight="1" thickBot="1">
      <c r="B49" s="18"/>
      <c r="C49" s="1145" t="s">
        <v>5</v>
      </c>
      <c r="D49" s="1145"/>
      <c r="E49" s="1146"/>
      <c r="F49" s="19">
        <v>1.57</v>
      </c>
      <c r="G49" s="20">
        <v>1.61</v>
      </c>
      <c r="H49" s="20">
        <v>0.01</v>
      </c>
      <c r="I49" s="20">
        <v>2.4900000000000002</v>
      </c>
      <c r="J49" s="21">
        <v>0.22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3" t="s">
        <v>520</v>
      </c>
      <c r="D34" s="1153"/>
      <c r="E34" s="1154"/>
      <c r="F34" s="32">
        <v>5.84</v>
      </c>
      <c r="G34" s="33">
        <v>5.81</v>
      </c>
      <c r="H34" s="33">
        <v>5.73</v>
      </c>
      <c r="I34" s="33">
        <v>6.77</v>
      </c>
      <c r="J34" s="34">
        <v>7.67</v>
      </c>
      <c r="K34" s="22"/>
      <c r="L34" s="22"/>
      <c r="M34" s="22"/>
      <c r="N34" s="22"/>
      <c r="O34" s="22"/>
      <c r="P34" s="22"/>
    </row>
    <row r="35" spans="1:16" ht="39" customHeight="1">
      <c r="A35" s="22"/>
      <c r="B35" s="35"/>
      <c r="C35" s="1147" t="s">
        <v>521</v>
      </c>
      <c r="D35" s="1148"/>
      <c r="E35" s="1149"/>
      <c r="F35" s="36">
        <v>3.78</v>
      </c>
      <c r="G35" s="37">
        <v>4.01</v>
      </c>
      <c r="H35" s="37">
        <v>4.6100000000000003</v>
      </c>
      <c r="I35" s="37">
        <v>5.71</v>
      </c>
      <c r="J35" s="38">
        <v>5.15</v>
      </c>
      <c r="K35" s="22"/>
      <c r="L35" s="22"/>
      <c r="M35" s="22"/>
      <c r="N35" s="22"/>
      <c r="O35" s="22"/>
      <c r="P35" s="22"/>
    </row>
    <row r="36" spans="1:16" ht="39" customHeight="1">
      <c r="A36" s="22"/>
      <c r="B36" s="35"/>
      <c r="C36" s="1147" t="s">
        <v>522</v>
      </c>
      <c r="D36" s="1148"/>
      <c r="E36" s="1149"/>
      <c r="F36" s="36">
        <v>0.27</v>
      </c>
      <c r="G36" s="37">
        <v>0.25</v>
      </c>
      <c r="H36" s="37">
        <v>0.37</v>
      </c>
      <c r="I36" s="37">
        <v>0.59</v>
      </c>
      <c r="J36" s="38">
        <v>0.66</v>
      </c>
      <c r="K36" s="22"/>
      <c r="L36" s="22"/>
      <c r="M36" s="22"/>
      <c r="N36" s="22"/>
      <c r="O36" s="22"/>
      <c r="P36" s="22"/>
    </row>
    <row r="37" spans="1:16" ht="39" customHeight="1">
      <c r="A37" s="22"/>
      <c r="B37" s="35"/>
      <c r="C37" s="1147" t="s">
        <v>523</v>
      </c>
      <c r="D37" s="1148"/>
      <c r="E37" s="1149"/>
      <c r="F37" s="36">
        <v>0.47</v>
      </c>
      <c r="G37" s="37">
        <v>0.76</v>
      </c>
      <c r="H37" s="37">
        <v>0.37</v>
      </c>
      <c r="I37" s="37">
        <v>0.86</v>
      </c>
      <c r="J37" s="38">
        <v>0.63</v>
      </c>
      <c r="K37" s="22"/>
      <c r="L37" s="22"/>
      <c r="M37" s="22"/>
      <c r="N37" s="22"/>
      <c r="O37" s="22"/>
      <c r="P37" s="22"/>
    </row>
    <row r="38" spans="1:16" ht="39" customHeight="1">
      <c r="A38" s="22"/>
      <c r="B38" s="35"/>
      <c r="C38" s="1147" t="s">
        <v>524</v>
      </c>
      <c r="D38" s="1148"/>
      <c r="E38" s="1149"/>
      <c r="F38" s="36">
        <v>0.18</v>
      </c>
      <c r="G38" s="37">
        <v>0.19</v>
      </c>
      <c r="H38" s="37">
        <v>0.25</v>
      </c>
      <c r="I38" s="37">
        <v>0.23</v>
      </c>
      <c r="J38" s="38">
        <v>0.25</v>
      </c>
      <c r="K38" s="22"/>
      <c r="L38" s="22"/>
      <c r="M38" s="22"/>
      <c r="N38" s="22"/>
      <c r="O38" s="22"/>
      <c r="P38" s="22"/>
    </row>
    <row r="39" spans="1:16" ht="39" customHeight="1">
      <c r="A39" s="22"/>
      <c r="B39" s="35"/>
      <c r="C39" s="1147" t="s">
        <v>525</v>
      </c>
      <c r="D39" s="1148"/>
      <c r="E39" s="1149"/>
      <c r="F39" s="36" t="s">
        <v>526</v>
      </c>
      <c r="G39" s="37" t="s">
        <v>527</v>
      </c>
      <c r="H39" s="37" t="s">
        <v>528</v>
      </c>
      <c r="I39" s="37" t="s">
        <v>529</v>
      </c>
      <c r="J39" s="38">
        <v>0.24</v>
      </c>
      <c r="K39" s="22"/>
      <c r="L39" s="22"/>
      <c r="M39" s="22"/>
      <c r="N39" s="22"/>
      <c r="O39" s="22"/>
      <c r="P39" s="22"/>
    </row>
    <row r="40" spans="1:16" ht="39" customHeight="1">
      <c r="A40" s="22"/>
      <c r="B40" s="35"/>
      <c r="C40" s="1147" t="s">
        <v>530</v>
      </c>
      <c r="D40" s="1148"/>
      <c r="E40" s="1149"/>
      <c r="F40" s="36">
        <v>0.64</v>
      </c>
      <c r="G40" s="37">
        <v>0.63</v>
      </c>
      <c r="H40" s="37">
        <v>0.62</v>
      </c>
      <c r="I40" s="37">
        <v>0.19</v>
      </c>
      <c r="J40" s="38">
        <v>0.18</v>
      </c>
      <c r="K40" s="22"/>
      <c r="L40" s="22"/>
      <c r="M40" s="22"/>
      <c r="N40" s="22"/>
      <c r="O40" s="22"/>
      <c r="P40" s="22"/>
    </row>
    <row r="41" spans="1:16" ht="39" customHeight="1">
      <c r="A41" s="22"/>
      <c r="B41" s="35"/>
      <c r="C41" s="1147" t="s">
        <v>531</v>
      </c>
      <c r="D41" s="1148"/>
      <c r="E41" s="1149"/>
      <c r="F41" s="36">
        <v>0.03</v>
      </c>
      <c r="G41" s="37">
        <v>0.04</v>
      </c>
      <c r="H41" s="37">
        <v>0.02</v>
      </c>
      <c r="I41" s="37">
        <v>0.02</v>
      </c>
      <c r="J41" s="38">
        <v>0.03</v>
      </c>
      <c r="K41" s="22"/>
      <c r="L41" s="22"/>
      <c r="M41" s="22"/>
      <c r="N41" s="22"/>
      <c r="O41" s="22"/>
      <c r="P41" s="22"/>
    </row>
    <row r="42" spans="1:16" ht="39" customHeight="1">
      <c r="A42" s="22"/>
      <c r="B42" s="39"/>
      <c r="C42" s="1147" t="s">
        <v>532</v>
      </c>
      <c r="D42" s="1148"/>
      <c r="E42" s="1149"/>
      <c r="F42" s="36" t="s">
        <v>477</v>
      </c>
      <c r="G42" s="37" t="s">
        <v>477</v>
      </c>
      <c r="H42" s="37" t="s">
        <v>477</v>
      </c>
      <c r="I42" s="37" t="s">
        <v>477</v>
      </c>
      <c r="J42" s="38" t="s">
        <v>477</v>
      </c>
      <c r="K42" s="22"/>
      <c r="L42" s="22"/>
      <c r="M42" s="22"/>
      <c r="N42" s="22"/>
      <c r="O42" s="22"/>
      <c r="P42" s="22"/>
    </row>
    <row r="43" spans="1:16" ht="39" customHeight="1" thickBot="1">
      <c r="A43" s="22"/>
      <c r="B43" s="40"/>
      <c r="C43" s="1150" t="s">
        <v>533</v>
      </c>
      <c r="D43" s="1151"/>
      <c r="E43" s="115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3" t="s">
        <v>11</v>
      </c>
      <c r="C45" s="1164"/>
      <c r="D45" s="58"/>
      <c r="E45" s="1169" t="s">
        <v>12</v>
      </c>
      <c r="F45" s="1169"/>
      <c r="G45" s="1169"/>
      <c r="H45" s="1169"/>
      <c r="I45" s="1169"/>
      <c r="J45" s="1170"/>
      <c r="K45" s="59">
        <v>6652</v>
      </c>
      <c r="L45" s="60">
        <v>6943</v>
      </c>
      <c r="M45" s="60">
        <v>7297</v>
      </c>
      <c r="N45" s="60">
        <v>6987</v>
      </c>
      <c r="O45" s="61">
        <v>7214</v>
      </c>
      <c r="P45" s="48"/>
      <c r="Q45" s="48"/>
      <c r="R45" s="48"/>
      <c r="S45" s="48"/>
      <c r="T45" s="48"/>
      <c r="U45" s="48"/>
    </row>
    <row r="46" spans="1:21" ht="30.75" customHeight="1">
      <c r="A46" s="48"/>
      <c r="B46" s="1165"/>
      <c r="C46" s="1166"/>
      <c r="D46" s="62"/>
      <c r="E46" s="1157" t="s">
        <v>13</v>
      </c>
      <c r="F46" s="1157"/>
      <c r="G46" s="1157"/>
      <c r="H46" s="1157"/>
      <c r="I46" s="1157"/>
      <c r="J46" s="1158"/>
      <c r="K46" s="63" t="s">
        <v>477</v>
      </c>
      <c r="L46" s="64" t="s">
        <v>477</v>
      </c>
      <c r="M46" s="64" t="s">
        <v>477</v>
      </c>
      <c r="N46" s="64" t="s">
        <v>477</v>
      </c>
      <c r="O46" s="65" t="s">
        <v>477</v>
      </c>
      <c r="P46" s="48"/>
      <c r="Q46" s="48"/>
      <c r="R46" s="48"/>
      <c r="S46" s="48"/>
      <c r="T46" s="48"/>
      <c r="U46" s="48"/>
    </row>
    <row r="47" spans="1:21" ht="30.75" customHeight="1">
      <c r="A47" s="48"/>
      <c r="B47" s="1165"/>
      <c r="C47" s="1166"/>
      <c r="D47" s="62"/>
      <c r="E47" s="1157" t="s">
        <v>14</v>
      </c>
      <c r="F47" s="1157"/>
      <c r="G47" s="1157"/>
      <c r="H47" s="1157"/>
      <c r="I47" s="1157"/>
      <c r="J47" s="1158"/>
      <c r="K47" s="63" t="s">
        <v>477</v>
      </c>
      <c r="L47" s="64" t="s">
        <v>477</v>
      </c>
      <c r="M47" s="64" t="s">
        <v>477</v>
      </c>
      <c r="N47" s="64" t="s">
        <v>477</v>
      </c>
      <c r="O47" s="65" t="s">
        <v>477</v>
      </c>
      <c r="P47" s="48"/>
      <c r="Q47" s="48"/>
      <c r="R47" s="48"/>
      <c r="S47" s="48"/>
      <c r="T47" s="48"/>
      <c r="U47" s="48"/>
    </row>
    <row r="48" spans="1:21" ht="30.75" customHeight="1">
      <c r="A48" s="48"/>
      <c r="B48" s="1165"/>
      <c r="C48" s="1166"/>
      <c r="D48" s="62"/>
      <c r="E48" s="1157" t="s">
        <v>15</v>
      </c>
      <c r="F48" s="1157"/>
      <c r="G48" s="1157"/>
      <c r="H48" s="1157"/>
      <c r="I48" s="1157"/>
      <c r="J48" s="1158"/>
      <c r="K48" s="63">
        <v>3121</v>
      </c>
      <c r="L48" s="64">
        <v>3053</v>
      </c>
      <c r="M48" s="64">
        <v>3038</v>
      </c>
      <c r="N48" s="64">
        <v>3037</v>
      </c>
      <c r="O48" s="65">
        <v>3033</v>
      </c>
      <c r="P48" s="48"/>
      <c r="Q48" s="48"/>
      <c r="R48" s="48"/>
      <c r="S48" s="48"/>
      <c r="T48" s="48"/>
      <c r="U48" s="48"/>
    </row>
    <row r="49" spans="1:21" ht="30.75" customHeight="1">
      <c r="A49" s="48"/>
      <c r="B49" s="1165"/>
      <c r="C49" s="1166"/>
      <c r="D49" s="62"/>
      <c r="E49" s="1157" t="s">
        <v>16</v>
      </c>
      <c r="F49" s="1157"/>
      <c r="G49" s="1157"/>
      <c r="H49" s="1157"/>
      <c r="I49" s="1157"/>
      <c r="J49" s="1158"/>
      <c r="K49" s="63" t="s">
        <v>477</v>
      </c>
      <c r="L49" s="64" t="s">
        <v>477</v>
      </c>
      <c r="M49" s="64" t="s">
        <v>477</v>
      </c>
      <c r="N49" s="64" t="s">
        <v>477</v>
      </c>
      <c r="O49" s="65" t="s">
        <v>477</v>
      </c>
      <c r="P49" s="48"/>
      <c r="Q49" s="48"/>
      <c r="R49" s="48"/>
      <c r="S49" s="48"/>
      <c r="T49" s="48"/>
      <c r="U49" s="48"/>
    </row>
    <row r="50" spans="1:21" ht="30.75" customHeight="1">
      <c r="A50" s="48"/>
      <c r="B50" s="1165"/>
      <c r="C50" s="1166"/>
      <c r="D50" s="62"/>
      <c r="E50" s="1157" t="s">
        <v>17</v>
      </c>
      <c r="F50" s="1157"/>
      <c r="G50" s="1157"/>
      <c r="H50" s="1157"/>
      <c r="I50" s="1157"/>
      <c r="J50" s="1158"/>
      <c r="K50" s="63">
        <v>431</v>
      </c>
      <c r="L50" s="64">
        <v>78</v>
      </c>
      <c r="M50" s="64">
        <v>430</v>
      </c>
      <c r="N50" s="64">
        <v>349</v>
      </c>
      <c r="O50" s="65">
        <v>697</v>
      </c>
      <c r="P50" s="48"/>
      <c r="Q50" s="48"/>
      <c r="R50" s="48"/>
      <c r="S50" s="48"/>
      <c r="T50" s="48"/>
      <c r="U50" s="48"/>
    </row>
    <row r="51" spans="1:21" ht="30.75" customHeight="1">
      <c r="A51" s="48"/>
      <c r="B51" s="1167"/>
      <c r="C51" s="1168"/>
      <c r="D51" s="66"/>
      <c r="E51" s="1157" t="s">
        <v>18</v>
      </c>
      <c r="F51" s="1157"/>
      <c r="G51" s="1157"/>
      <c r="H51" s="1157"/>
      <c r="I51" s="1157"/>
      <c r="J51" s="1158"/>
      <c r="K51" s="63" t="s">
        <v>477</v>
      </c>
      <c r="L51" s="64" t="s">
        <v>477</v>
      </c>
      <c r="M51" s="64" t="s">
        <v>477</v>
      </c>
      <c r="N51" s="64" t="s">
        <v>477</v>
      </c>
      <c r="O51" s="65" t="s">
        <v>477</v>
      </c>
      <c r="P51" s="48"/>
      <c r="Q51" s="48"/>
      <c r="R51" s="48"/>
      <c r="S51" s="48"/>
      <c r="T51" s="48"/>
      <c r="U51" s="48"/>
    </row>
    <row r="52" spans="1:21" ht="30.75" customHeight="1">
      <c r="A52" s="48"/>
      <c r="B52" s="1155" t="s">
        <v>19</v>
      </c>
      <c r="C52" s="1156"/>
      <c r="D52" s="66"/>
      <c r="E52" s="1157" t="s">
        <v>20</v>
      </c>
      <c r="F52" s="1157"/>
      <c r="G52" s="1157"/>
      <c r="H52" s="1157"/>
      <c r="I52" s="1157"/>
      <c r="J52" s="1158"/>
      <c r="K52" s="63">
        <v>10565</v>
      </c>
      <c r="L52" s="64">
        <v>10869</v>
      </c>
      <c r="M52" s="64">
        <v>10644</v>
      </c>
      <c r="N52" s="64">
        <v>10771</v>
      </c>
      <c r="O52" s="65">
        <v>11072</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-361</v>
      </c>
      <c r="L53" s="69">
        <v>-795</v>
      </c>
      <c r="M53" s="69">
        <v>121</v>
      </c>
      <c r="N53" s="69">
        <v>-398</v>
      </c>
      <c r="O53" s="70">
        <v>-128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大阪府</cp:lastModifiedBy>
  <cp:lastPrinted>2016-04-22T02:29:58Z</cp:lastPrinted>
  <dcterms:created xsi:type="dcterms:W3CDTF">2016-02-15T01:44:10Z</dcterms:created>
  <dcterms:modified xsi:type="dcterms:W3CDTF">2016-05-06T01:44:10Z</dcterms:modified>
</cp:coreProperties>
</file>