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<sst xmlns="http://schemas.openxmlformats.org/spreadsheetml/2006/main" count="217" uniqueCount="107">
  <si>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</si>
  <si>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</si>
  <si>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</si>
  <si>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</si>
  <si>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</si>
  <si>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</si>
  <si>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</si>
  <si>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</si>
  <si>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</si>
  <si>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</si>
  <si>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</si>
  <si>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</si>
  <si>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</si>
  <si>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</si>
  <si>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</si>
  <si>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</si>
  <si>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</si>
  <si>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</si>
  <si>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</si>
  <si>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</si>
  <si>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</si>
  <si>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</si>
  <si>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</si>
  <si>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</si>
  <si>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</si>
  <si>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</si>
  <si>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</si>
  <si>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</si>
  <si>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</si>
  <si>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</si>
  <si>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</si>
  <si>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</si>
  <si>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</si>
  <si>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</si>
  <si>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</si>
  <si>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</si>
  <si>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</si>
  <si>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</si>
  <si>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</si>
  <si>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</si>
  <si>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</si>
  <si>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</si>
  <si>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</si>
  <si>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</si>
  <si>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</si>
  <si>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</si>
  <si>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</si>
  <si>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</si>
  <si>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</si>
  <si>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</si>
  <si>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</si>
  <si>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</si>
  <si>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</si>
  <si>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</si>
  <si>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</si>
  <si>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</si>
  <si>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</si>
  <si>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</si>
  <si>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</si>
  <si>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</si>
  <si>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</si>
  <si>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</si>
  <si>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</si>
  <si>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</si>
  <si>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</si>
  <si>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</si>
  <si>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</si>
  <si>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</si>
  <si>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</si>
  <si>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</si>
  <si>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</si>
  <si>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</si>
  <si>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</si>
  <si>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</si>
  <si>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</si>
  <si>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</si>
  <si>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</si>
  <si>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</si>
  <si>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</si>
  <si>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</si>
  <si>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</si>
  <si>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</si>
  <si>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</si>
  <si>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</si>
  <si>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</si>
  <si>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</si>
  <si>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</si>
  <si>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</si>
  <si>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</si>
  <si>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</si>
  <si>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</si>
  <si>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</si>
  <si>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</si>
  <si>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田尻町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</si>
  <si>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</si>
  <si>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</si>
  <si>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</si>
  <si>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</si>
  <si>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</si>
  <si>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</si>
  <si>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</si>
  <si>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</si>
  <si>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</si>
  <si>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</si>
  <si>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水道管につきましては、本町において下水道管渠の布設を実施した際に大部分を更新しており、現在は残存した老朽管を順次更新しているものであります。
　なお、26年度における減価償却率の大幅な増加につきましては、制度改正による減価償却費の計算方法が変更されたことによるものであります。</t>
    <phoneticPr fontId="4"/>
  </si>
  <si>
    <t xml:space="preserve">　現在は比較的安定した経営状況ではありますが、26年度から老朽管布設替工事に伴い企業債の借入を実施しており、今後とも固定資産の老朽化に伴う借入により償還金や支払利息が増加していくものと予想されます。また、浄水場につきましては、機械設備や配水池等の老朽化が進んでおり、多額の修繕・更新の費用が必要となることが予想されます。そのため、将来的な費用の増加や、水道事業の広域化等の検討を視野に入れ、慎重な経営を行ってまいります。皆様の御理解、御協力よろしくお願い申し上げます。
</t>
    <rPh sb="40" eb="42">
      <t>キギョウ</t>
    </rPh>
    <rPh sb="42" eb="43">
      <t>サイ</t>
    </rPh>
    <rPh sb="74" eb="76">
      <t>ショウカン</t>
    </rPh>
    <rPh sb="76" eb="77">
      <t>キン</t>
    </rPh>
    <rPh sb="78" eb="80">
      <t>シハライ</t>
    </rPh>
    <rPh sb="80" eb="82">
      <t>リソク</t>
    </rPh>
    <phoneticPr fontId="4"/>
  </si>
  <si>
    <t>　本町におきましては、ここ数年は収入が支出を上回っており、経営状態は比較的良好に推移しております。
　26年度に流動資産が大幅に減少しておりますが、これは制度改正によって企業債を流動負債に計上したことによるものであります。
　企業債につきましては、9年度から25年度にかけて借入を実施していないこともあり、残高は減少しております。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</si>
</sst>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0.18</c:v>
                </c:pt>
                <c:pt idx="1">
                  <c:v>0.26</c:v>
                </c:pt>
                <c:pt idx="2">
                  <c:v>0.22</c:v>
                </c:pt>
                <c:pt idx="3">
                  <c:v>0.15</c:v>
                </c:pt>
                <c:pt idx="4">
                  <c:v>0.25</c:v>
                </c:pt>
              </c:numCache>
            </c:numRef>
          </c:val>
        </c:ser>
        <c:dLbls>
          <c:showLegendKey val="0"/>
          <c:showVal val="0"/>
          <c:showCatName val="0"/>
          <c:showSerName val="0"/>
          <c:showPercent val="0"/>
          <c:showBubbleSize val="0"/>
        </c:dLbls>
        <c:gapWidth val="150"/>
        <c:axId val="93382528"/>
        <c:axId val="983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93382528"/>
        <c:axId val="98381824"/>
      </c:lineChart>
      <c:dateAx>
        <c:axId val="93382528"/>
        <c:scaling>
          <c:orientation val="minMax"/>
        </c:scaling>
        <c:delete val="1"/>
        <c:axPos val="b"/>
        <c:numFmt formatCode="ge" sourceLinked="1"/>
        <c:majorTickMark val="none"/>
        <c:minorTickMark val="none"/>
        <c:tickLblPos val="none"/>
        <c:crossAx val="98381824"/>
        <c:crosses val="autoZero"/>
        <c:auto val="1"/>
        <c:lblOffset val="100"/>
        <c:baseTimeUnit val="years"/>
      </c:dateAx>
      <c:valAx>
        <c:axId val="983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39.99</c:v>
                </c:pt>
                <c:pt idx="1">
                  <c:v>39.1</c:v>
                </c:pt>
                <c:pt idx="2">
                  <c:v>39.659999999999997</c:v>
                </c:pt>
                <c:pt idx="3">
                  <c:v>43.13</c:v>
                </c:pt>
                <c:pt idx="4">
                  <c:v>43.83</c:v>
                </c:pt>
              </c:numCache>
            </c:numRef>
          </c:val>
        </c:ser>
        <c:dLbls>
          <c:showLegendKey val="0"/>
          <c:showVal val="0"/>
          <c:showCatName val="0"/>
          <c:showSerName val="0"/>
          <c:showPercent val="0"/>
          <c:showBubbleSize val="0"/>
        </c:dLbls>
        <c:gapWidth val="150"/>
        <c:axId val="98634368"/>
        <c:axId val="986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98634368"/>
        <c:axId val="98652928"/>
      </c:lineChart>
      <c:dateAx>
        <c:axId val="98634368"/>
        <c:scaling>
          <c:orientation val="minMax"/>
        </c:scaling>
        <c:delete val="1"/>
        <c:axPos val="b"/>
        <c:numFmt formatCode="ge" sourceLinked="1"/>
        <c:majorTickMark val="none"/>
        <c:minorTickMark val="none"/>
        <c:tickLblPos val="none"/>
        <c:crossAx val="98652928"/>
        <c:crosses val="autoZero"/>
        <c:auto val="1"/>
        <c:lblOffset val="100"/>
        <c:baseTimeUnit val="years"/>
      </c:dateAx>
      <c:valAx>
        <c:axId val="986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94.22</c:v>
                </c:pt>
                <c:pt idx="1">
                  <c:v>96.01</c:v>
                </c:pt>
                <c:pt idx="2">
                  <c:v>94.19</c:v>
                </c:pt>
                <c:pt idx="3">
                  <c:v>90.51</c:v>
                </c:pt>
                <c:pt idx="4">
                  <c:v>88.43</c:v>
                </c:pt>
              </c:numCache>
            </c:numRef>
          </c:val>
        </c:ser>
        <c:dLbls>
          <c:showLegendKey val="0"/>
          <c:showVal val="0"/>
          <c:showCatName val="0"/>
          <c:showSerName val="0"/>
          <c:showPercent val="0"/>
          <c:showBubbleSize val="0"/>
        </c:dLbls>
        <c:gapWidth val="150"/>
        <c:axId val="98690944"/>
        <c:axId val="986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98690944"/>
        <c:axId val="98697216"/>
      </c:lineChart>
      <c:dateAx>
        <c:axId val="98690944"/>
        <c:scaling>
          <c:orientation val="minMax"/>
        </c:scaling>
        <c:delete val="1"/>
        <c:axPos val="b"/>
        <c:numFmt formatCode="ge" sourceLinked="1"/>
        <c:majorTickMark val="none"/>
        <c:minorTickMark val="none"/>
        <c:tickLblPos val="none"/>
        <c:crossAx val="98697216"/>
        <c:crosses val="autoZero"/>
        <c:auto val="1"/>
        <c:lblOffset val="100"/>
        <c:baseTimeUnit val="years"/>
      </c:dateAx>
      <c:valAx>
        <c:axId val="986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108.45</c:v>
                </c:pt>
                <c:pt idx="1">
                  <c:v>120.64</c:v>
                </c:pt>
                <c:pt idx="2">
                  <c:v>121.44</c:v>
                </c:pt>
                <c:pt idx="3">
                  <c:v>112.82</c:v>
                </c:pt>
                <c:pt idx="4">
                  <c:v>113.47</c:v>
                </c:pt>
              </c:numCache>
            </c:numRef>
          </c:val>
        </c:ser>
        <c:dLbls>
          <c:showLegendKey val="0"/>
          <c:showVal val="0"/>
          <c:showCatName val="0"/>
          <c:showSerName val="0"/>
          <c:showPercent val="0"/>
          <c:showBubbleSize val="0"/>
        </c:dLbls>
        <c:gapWidth val="150"/>
        <c:axId val="98412032"/>
        <c:axId val="984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98412032"/>
        <c:axId val="98413952"/>
      </c:lineChart>
      <c:dateAx>
        <c:axId val="98412032"/>
        <c:scaling>
          <c:orientation val="minMax"/>
        </c:scaling>
        <c:delete val="1"/>
        <c:axPos val="b"/>
        <c:numFmt formatCode="ge" sourceLinked="1"/>
        <c:majorTickMark val="none"/>
        <c:minorTickMark val="none"/>
        <c:tickLblPos val="none"/>
        <c:crossAx val="98413952"/>
        <c:crosses val="autoZero"/>
        <c:auto val="1"/>
        <c:lblOffset val="100"/>
        <c:baseTimeUnit val="years"/>
      </c:dateAx>
      <c:valAx>
        <c:axId val="98413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4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17.41</c:v>
                </c:pt>
                <c:pt idx="1">
                  <c:v>17.75</c:v>
                </c:pt>
                <c:pt idx="2">
                  <c:v>18.16</c:v>
                </c:pt>
                <c:pt idx="3">
                  <c:v>18.559999999999999</c:v>
                </c:pt>
                <c:pt idx="4">
                  <c:v>45.81</c:v>
                </c:pt>
              </c:numCache>
            </c:numRef>
          </c:val>
        </c:ser>
        <c:dLbls>
          <c:showLegendKey val="0"/>
          <c:showVal val="0"/>
          <c:showCatName val="0"/>
          <c:showSerName val="0"/>
          <c:showPercent val="0"/>
          <c:showBubbleSize val="0"/>
        </c:dLbls>
        <c:gapWidth val="150"/>
        <c:axId val="98251904"/>
        <c:axId val="982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98251904"/>
        <c:axId val="98253824"/>
      </c:lineChart>
      <c:dateAx>
        <c:axId val="98251904"/>
        <c:scaling>
          <c:orientation val="minMax"/>
        </c:scaling>
        <c:delete val="1"/>
        <c:axPos val="b"/>
        <c:numFmt formatCode="ge" sourceLinked="1"/>
        <c:majorTickMark val="none"/>
        <c:minorTickMark val="none"/>
        <c:tickLblPos val="none"/>
        <c:crossAx val="98253824"/>
        <c:crosses val="autoZero"/>
        <c:auto val="1"/>
        <c:lblOffset val="100"/>
        <c:baseTimeUnit val="years"/>
      </c:dateAx>
      <c:valAx>
        <c:axId val="982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3.56</c:v>
                </c:pt>
                <c:pt idx="1">
                  <c:v>3.48</c:v>
                </c:pt>
                <c:pt idx="2">
                  <c:v>3.25</c:v>
                </c:pt>
                <c:pt idx="3">
                  <c:v>3.25</c:v>
                </c:pt>
                <c:pt idx="4">
                  <c:v>2.91</c:v>
                </c:pt>
              </c:numCache>
            </c:numRef>
          </c:val>
        </c:ser>
        <c:dLbls>
          <c:showLegendKey val="0"/>
          <c:showVal val="0"/>
          <c:showCatName val="0"/>
          <c:showSerName val="0"/>
          <c:showPercent val="0"/>
          <c:showBubbleSize val="0"/>
        </c:dLbls>
        <c:gapWidth val="150"/>
        <c:axId val="98296576"/>
        <c:axId val="982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98296576"/>
        <c:axId val="98298496"/>
      </c:lineChart>
      <c:dateAx>
        <c:axId val="98296576"/>
        <c:scaling>
          <c:orientation val="minMax"/>
        </c:scaling>
        <c:delete val="1"/>
        <c:axPos val="b"/>
        <c:numFmt formatCode="ge" sourceLinked="1"/>
        <c:majorTickMark val="none"/>
        <c:minorTickMark val="none"/>
        <c:tickLblPos val="none"/>
        <c:crossAx val="98298496"/>
        <c:crosses val="autoZero"/>
        <c:auto val="1"/>
        <c:lblOffset val="100"/>
        <c:baseTimeUnit val="years"/>
      </c:dateAx>
      <c:valAx>
        <c:axId val="982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335360"/>
        <c:axId val="983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98335360"/>
        <c:axId val="98349824"/>
      </c:lineChart>
      <c:dateAx>
        <c:axId val="98335360"/>
        <c:scaling>
          <c:orientation val="minMax"/>
        </c:scaling>
        <c:delete val="1"/>
        <c:axPos val="b"/>
        <c:numFmt formatCode="ge" sourceLinked="1"/>
        <c:majorTickMark val="none"/>
        <c:minorTickMark val="none"/>
        <c:tickLblPos val="none"/>
        <c:crossAx val="98349824"/>
        <c:crosses val="autoZero"/>
        <c:auto val="1"/>
        <c:lblOffset val="100"/>
        <c:baseTimeUnit val="years"/>
      </c:dateAx>
      <c:valAx>
        <c:axId val="9834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3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1801.72</c:v>
                </c:pt>
                <c:pt idx="1">
                  <c:v>1860.3</c:v>
                </c:pt>
                <c:pt idx="2">
                  <c:v>1966.87</c:v>
                </c:pt>
                <c:pt idx="3">
                  <c:v>1732.69</c:v>
                </c:pt>
                <c:pt idx="4">
                  <c:v>478.9</c:v>
                </c:pt>
              </c:numCache>
            </c:numRef>
          </c:val>
        </c:ser>
        <c:dLbls>
          <c:showLegendKey val="0"/>
          <c:showVal val="0"/>
          <c:showCatName val="0"/>
          <c:showSerName val="0"/>
          <c:showPercent val="0"/>
          <c:showBubbleSize val="0"/>
        </c:dLbls>
        <c:gapWidth val="150"/>
        <c:axId val="98777344"/>
        <c:axId val="987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98777344"/>
        <c:axId val="98779520"/>
      </c:lineChart>
      <c:dateAx>
        <c:axId val="98777344"/>
        <c:scaling>
          <c:orientation val="minMax"/>
        </c:scaling>
        <c:delete val="1"/>
        <c:axPos val="b"/>
        <c:numFmt formatCode="ge" sourceLinked="1"/>
        <c:majorTickMark val="none"/>
        <c:minorTickMark val="none"/>
        <c:tickLblPos val="none"/>
        <c:crossAx val="98779520"/>
        <c:crosses val="autoZero"/>
        <c:auto val="1"/>
        <c:lblOffset val="100"/>
        <c:baseTimeUnit val="years"/>
      </c:dateAx>
      <c:valAx>
        <c:axId val="9877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7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107.29</c:v>
                </c:pt>
                <c:pt idx="1">
                  <c:v>90.91</c:v>
                </c:pt>
                <c:pt idx="2">
                  <c:v>75.38</c:v>
                </c:pt>
                <c:pt idx="3">
                  <c:v>54.04</c:v>
                </c:pt>
                <c:pt idx="4">
                  <c:v>41.65</c:v>
                </c:pt>
              </c:numCache>
            </c:numRef>
          </c:val>
        </c:ser>
        <c:dLbls>
          <c:showLegendKey val="0"/>
          <c:showVal val="0"/>
          <c:showCatName val="0"/>
          <c:showSerName val="0"/>
          <c:showPercent val="0"/>
          <c:showBubbleSize val="0"/>
        </c:dLbls>
        <c:gapWidth val="150"/>
        <c:axId val="98809728"/>
        <c:axId val="988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98809728"/>
        <c:axId val="98820096"/>
      </c:lineChart>
      <c:dateAx>
        <c:axId val="98809728"/>
        <c:scaling>
          <c:orientation val="minMax"/>
        </c:scaling>
        <c:delete val="1"/>
        <c:axPos val="b"/>
        <c:numFmt formatCode="ge" sourceLinked="1"/>
        <c:majorTickMark val="none"/>
        <c:minorTickMark val="none"/>
        <c:tickLblPos val="none"/>
        <c:crossAx val="98820096"/>
        <c:crosses val="autoZero"/>
        <c:auto val="1"/>
        <c:lblOffset val="100"/>
        <c:baseTimeUnit val="years"/>
      </c:dateAx>
      <c:valAx>
        <c:axId val="9882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8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96.42</c:v>
                </c:pt>
                <c:pt idx="1">
                  <c:v>107.51</c:v>
                </c:pt>
                <c:pt idx="2">
                  <c:v>112.09</c:v>
                </c:pt>
                <c:pt idx="3">
                  <c:v>103.89</c:v>
                </c:pt>
                <c:pt idx="4">
                  <c:v>106.57</c:v>
                </c:pt>
              </c:numCache>
            </c:numRef>
          </c:val>
        </c:ser>
        <c:dLbls>
          <c:showLegendKey val="0"/>
          <c:showVal val="0"/>
          <c:showCatName val="0"/>
          <c:showSerName val="0"/>
          <c:showPercent val="0"/>
          <c:showBubbleSize val="0"/>
        </c:dLbls>
        <c:gapWidth val="150"/>
        <c:axId val="98529280"/>
        <c:axId val="985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98529280"/>
        <c:axId val="98531200"/>
      </c:lineChart>
      <c:dateAx>
        <c:axId val="98529280"/>
        <c:scaling>
          <c:orientation val="minMax"/>
        </c:scaling>
        <c:delete val="1"/>
        <c:axPos val="b"/>
        <c:numFmt formatCode="ge" sourceLinked="1"/>
        <c:majorTickMark val="none"/>
        <c:minorTickMark val="none"/>
        <c:tickLblPos val="none"/>
        <c:crossAx val="98531200"/>
        <c:crosses val="autoZero"/>
        <c:auto val="1"/>
        <c:lblOffset val="100"/>
        <c:baseTimeUnit val="years"/>
      </c:dateAx>
      <c:valAx>
        <c:axId val="985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192.69</c:v>
                </c:pt>
                <c:pt idx="1">
                  <c:v>175.3</c:v>
                </c:pt>
                <c:pt idx="2">
                  <c:v>168.93</c:v>
                </c:pt>
                <c:pt idx="3">
                  <c:v>189.53</c:v>
                </c:pt>
                <c:pt idx="4">
                  <c:v>185.69</c:v>
                </c:pt>
              </c:numCache>
            </c:numRef>
          </c:val>
        </c:ser>
        <c:dLbls>
          <c:showLegendKey val="0"/>
          <c:showVal val="0"/>
          <c:showCatName val="0"/>
          <c:showSerName val="0"/>
          <c:showPercent val="0"/>
          <c:showBubbleSize val="0"/>
        </c:dLbls>
        <c:gapWidth val="150"/>
        <c:axId val="98552832"/>
        <c:axId val="985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98552832"/>
        <c:axId val="98555008"/>
      </c:lineChart>
      <c:dateAx>
        <c:axId val="98552832"/>
        <c:scaling>
          <c:orientation val="minMax"/>
        </c:scaling>
        <c:delete val="1"/>
        <c:axPos val="b"/>
        <c:numFmt formatCode="ge" sourceLinked="1"/>
        <c:majorTickMark val="none"/>
        <c:minorTickMark val="none"/>
        <c:tickLblPos val="none"/>
        <c:crossAx val="98555008"/>
        <c:crosses val="autoZero"/>
        <c:auto val="1"/>
        <c:lblOffset val="100"/>
        <c:baseTimeUnit val="years"/>
      </c:dateAx>
      <c:valAx>
        <c:axId val="985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田尻町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8561</v>
      </c>
      <c r="AJ8" s="56"/>
      <c r="AK8" s="56"/>
      <c r="AL8" s="56"/>
      <c r="AM8" s="56"/>
      <c r="AN8" s="56"/>
      <c r="AO8" s="56"/>
      <c r="AP8" s="57"/>
      <c r="AQ8" s="47">
        <f>データ!R6</f>
        <v>5.62</v>
      </c>
      <c r="AR8" s="47"/>
      <c r="AS8" s="47"/>
      <c r="AT8" s="47"/>
      <c r="AU8" s="47"/>
      <c r="AV8" s="47"/>
      <c r="AW8" s="47"/>
      <c r="AX8" s="47"/>
      <c r="AY8" s="47">
        <f>データ!S6</f>
        <v>1523.31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94.07</v>
      </c>
      <c r="K10" s="47"/>
      <c r="L10" s="47"/>
      <c r="M10" s="47"/>
      <c r="N10" s="47"/>
      <c r="O10" s="47"/>
      <c r="P10" s="47"/>
      <c r="Q10" s="47"/>
      <c r="R10" s="47">
        <f>データ!O6</f>
        <v>100</v>
      </c>
      <c r="S10" s="47"/>
      <c r="T10" s="47"/>
      <c r="U10" s="47"/>
      <c r="V10" s="47"/>
      <c r="W10" s="47"/>
      <c r="X10" s="47"/>
      <c r="Y10" s="47"/>
      <c r="Z10" s="78">
        <f>データ!P6</f>
        <v>3020</v>
      </c>
      <c r="AA10" s="78"/>
      <c r="AB10" s="78"/>
      <c r="AC10" s="78"/>
      <c r="AD10" s="78"/>
      <c r="AE10" s="78"/>
      <c r="AF10" s="78"/>
      <c r="AG10" s="78"/>
      <c r="AH10" s="2"/>
      <c r="AI10" s="78">
        <f>データ!T6</f>
        <v>8726</v>
      </c>
      <c r="AJ10" s="78"/>
      <c r="AK10" s="78"/>
      <c r="AL10" s="78"/>
      <c r="AM10" s="78"/>
      <c r="AN10" s="78"/>
      <c r="AO10" s="78"/>
      <c r="AP10" s="78"/>
      <c r="AQ10" s="47">
        <f>データ!U6</f>
        <v>2.35</v>
      </c>
      <c r="AR10" s="47"/>
      <c r="AS10" s="47"/>
      <c r="AT10" s="47"/>
      <c r="AU10" s="47"/>
      <c r="AV10" s="47"/>
      <c r="AW10" s="47"/>
      <c r="AX10" s="47"/>
      <c r="AY10" s="47">
        <f>データ!V6</f>
        <v>3713.19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273627</v>
      </c>
      <c r="D6" s="31">
        <f t="shared" si="3"/>
        <v>46</v>
      </c>
      <c r="E6" s="31">
        <f t="shared" si="3"/>
        <v>1</v>
      </c>
      <c r="F6" s="31">
        <f t="shared" si="3"/>
        <v>0</v>
      </c>
      <c r="G6" s="31">
        <f t="shared" si="3"/>
        <v>1</v>
      </c>
      <c r="H6" s="31" t="str">
        <f t="shared" si="3"/>
        <v>大阪府　田尻町</v>
      </c>
      <c r="I6" s="31" t="str">
        <f t="shared" si="3"/>
        <v>法適用</v>
      </c>
      <c r="J6" s="31" t="str">
        <f t="shared" si="3"/>
        <v>水道事業</v>
      </c>
      <c r="K6" s="31" t="str">
        <f t="shared" si="3"/>
        <v>末端給水事業</v>
      </c>
      <c r="L6" s="31" t="str">
        <f t="shared" si="3"/>
        <v>A8</v>
      </c>
      <c r="M6" s="32" t="str">
        <f t="shared" si="3"/>
        <v>-</v>
      </c>
      <c r="N6" s="32">
        <f t="shared" si="3"/>
        <v>94.07</v>
      </c>
      <c r="O6" s="32">
        <f t="shared" si="3"/>
        <v>100</v>
      </c>
      <c r="P6" s="32">
        <f t="shared" si="3"/>
        <v>3020</v>
      </c>
      <c r="Q6" s="32">
        <f t="shared" si="3"/>
        <v>8561</v>
      </c>
      <c r="R6" s="32">
        <f t="shared" si="3"/>
        <v>5.62</v>
      </c>
      <c r="S6" s="32">
        <f t="shared" si="3"/>
        <v>1523.31</v>
      </c>
      <c r="T6" s="32">
        <f t="shared" si="3"/>
        <v>8726</v>
      </c>
      <c r="U6" s="32">
        <f t="shared" si="3"/>
        <v>2.35</v>
      </c>
      <c r="V6" s="32">
        <f t="shared" si="3"/>
        <v>3713.19</v>
      </c>
      <c r="W6" s="33">
        <f>IF(W7="",NA(),W7)</f>
        <v>108.45</v>
      </c>
      <c r="X6" s="33">
        <f t="shared" ref="X6:AF6" si="4">IF(X7="",NA(),X7)</f>
        <v>120.64</v>
      </c>
      <c r="Y6" s="33">
        <f t="shared" si="4"/>
        <v>121.44</v>
      </c>
      <c r="Z6" s="33">
        <f t="shared" si="4"/>
        <v>112.82</v>
      </c>
      <c r="AA6" s="33">
        <f t="shared" si="4"/>
        <v>113.47</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1801.72</v>
      </c>
      <c r="AT6" s="33">
        <f t="shared" ref="AT6:BB6" si="6">IF(AT7="",NA(),AT7)</f>
        <v>1860.3</v>
      </c>
      <c r="AU6" s="33">
        <f t="shared" si="6"/>
        <v>1966.87</v>
      </c>
      <c r="AV6" s="33">
        <f t="shared" si="6"/>
        <v>1732.69</v>
      </c>
      <c r="AW6" s="33">
        <f t="shared" si="6"/>
        <v>478.9</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107.29</v>
      </c>
      <c r="BE6" s="33">
        <f t="shared" ref="BE6:BM6" si="7">IF(BE7="",NA(),BE7)</f>
        <v>90.91</v>
      </c>
      <c r="BF6" s="33">
        <f t="shared" si="7"/>
        <v>75.38</v>
      </c>
      <c r="BG6" s="33">
        <f t="shared" si="7"/>
        <v>54.04</v>
      </c>
      <c r="BH6" s="33">
        <f t="shared" si="7"/>
        <v>41.65</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96.42</v>
      </c>
      <c r="BP6" s="33">
        <f t="shared" ref="BP6:BX6" si="8">IF(BP7="",NA(),BP7)</f>
        <v>107.51</v>
      </c>
      <c r="BQ6" s="33">
        <f t="shared" si="8"/>
        <v>112.09</v>
      </c>
      <c r="BR6" s="33">
        <f t="shared" si="8"/>
        <v>103.89</v>
      </c>
      <c r="BS6" s="33">
        <f t="shared" si="8"/>
        <v>106.57</v>
      </c>
      <c r="BT6" s="33">
        <f t="shared" si="8"/>
        <v>93.43</v>
      </c>
      <c r="BU6" s="33">
        <f t="shared" si="8"/>
        <v>90.17</v>
      </c>
      <c r="BV6" s="33">
        <f t="shared" si="8"/>
        <v>90.69</v>
      </c>
      <c r="BW6" s="33">
        <f t="shared" si="8"/>
        <v>90.64</v>
      </c>
      <c r="BX6" s="33">
        <f t="shared" si="8"/>
        <v>93.66</v>
      </c>
      <c r="BY6" s="32" t="str">
        <f>IF(BY7="","",IF(BY7="-","【-】","【"&amp;SUBSTITUTE(TEXT(BY7,"#,##0.00"),"-","△")&amp;"】"))</f>
        <v>【104.60】</v>
      </c>
      <c r="BZ6" s="33">
        <f>IF(BZ7="",NA(),BZ7)</f>
        <v>192.69</v>
      </c>
      <c r="CA6" s="33">
        <f t="shared" ref="CA6:CI6" si="9">IF(CA7="",NA(),CA7)</f>
        <v>175.3</v>
      </c>
      <c r="CB6" s="33">
        <f t="shared" si="9"/>
        <v>168.93</v>
      </c>
      <c r="CC6" s="33">
        <f t="shared" si="9"/>
        <v>189.53</v>
      </c>
      <c r="CD6" s="33">
        <f t="shared" si="9"/>
        <v>185.69</v>
      </c>
      <c r="CE6" s="33">
        <f t="shared" si="9"/>
        <v>204.24</v>
      </c>
      <c r="CF6" s="33">
        <f t="shared" si="9"/>
        <v>210.28</v>
      </c>
      <c r="CG6" s="33">
        <f t="shared" si="9"/>
        <v>211.08</v>
      </c>
      <c r="CH6" s="33">
        <f t="shared" si="9"/>
        <v>213.52</v>
      </c>
      <c r="CI6" s="33">
        <f t="shared" si="9"/>
        <v>208.21</v>
      </c>
      <c r="CJ6" s="32" t="str">
        <f>IF(CJ7="","",IF(CJ7="-","【-】","【"&amp;SUBSTITUTE(TEXT(CJ7,"#,##0.00"),"-","△")&amp;"】"))</f>
        <v>【164.21】</v>
      </c>
      <c r="CK6" s="33">
        <f>IF(CK7="",NA(),CK7)</f>
        <v>39.99</v>
      </c>
      <c r="CL6" s="33">
        <f t="shared" ref="CL6:CT6" si="10">IF(CL7="",NA(),CL7)</f>
        <v>39.1</v>
      </c>
      <c r="CM6" s="33">
        <f t="shared" si="10"/>
        <v>39.659999999999997</v>
      </c>
      <c r="CN6" s="33">
        <f t="shared" si="10"/>
        <v>43.13</v>
      </c>
      <c r="CO6" s="33">
        <f t="shared" si="10"/>
        <v>43.83</v>
      </c>
      <c r="CP6" s="33">
        <f t="shared" si="10"/>
        <v>51.05</v>
      </c>
      <c r="CQ6" s="33">
        <f t="shared" si="10"/>
        <v>50.49</v>
      </c>
      <c r="CR6" s="33">
        <f t="shared" si="10"/>
        <v>49.69</v>
      </c>
      <c r="CS6" s="33">
        <f t="shared" si="10"/>
        <v>49.77</v>
      </c>
      <c r="CT6" s="33">
        <f t="shared" si="10"/>
        <v>49.22</v>
      </c>
      <c r="CU6" s="32" t="str">
        <f>IF(CU7="","",IF(CU7="-","【-】","【"&amp;SUBSTITUTE(TEXT(CU7,"#,##0.00"),"-","△")&amp;"】"))</f>
        <v>【59.80】</v>
      </c>
      <c r="CV6" s="33">
        <f>IF(CV7="",NA(),CV7)</f>
        <v>94.22</v>
      </c>
      <c r="CW6" s="33">
        <f t="shared" ref="CW6:DE6" si="11">IF(CW7="",NA(),CW7)</f>
        <v>96.01</v>
      </c>
      <c r="CX6" s="33">
        <f t="shared" si="11"/>
        <v>94.19</v>
      </c>
      <c r="CY6" s="33">
        <f t="shared" si="11"/>
        <v>90.51</v>
      </c>
      <c r="CZ6" s="33">
        <f t="shared" si="11"/>
        <v>88.43</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17.41</v>
      </c>
      <c r="DH6" s="33">
        <f t="shared" ref="DH6:DP6" si="12">IF(DH7="",NA(),DH7)</f>
        <v>17.75</v>
      </c>
      <c r="DI6" s="33">
        <f t="shared" si="12"/>
        <v>18.16</v>
      </c>
      <c r="DJ6" s="33">
        <f t="shared" si="12"/>
        <v>18.559999999999999</v>
      </c>
      <c r="DK6" s="33">
        <f t="shared" si="12"/>
        <v>45.81</v>
      </c>
      <c r="DL6" s="33">
        <f t="shared" si="12"/>
        <v>33.21</v>
      </c>
      <c r="DM6" s="33">
        <f t="shared" si="12"/>
        <v>34.24</v>
      </c>
      <c r="DN6" s="33">
        <f t="shared" si="12"/>
        <v>35.18</v>
      </c>
      <c r="DO6" s="33">
        <f t="shared" si="12"/>
        <v>36.43</v>
      </c>
      <c r="DP6" s="33">
        <f t="shared" si="12"/>
        <v>46.12</v>
      </c>
      <c r="DQ6" s="32" t="str">
        <f>IF(DQ7="","",IF(DQ7="-","【-】","【"&amp;SUBSTITUTE(TEXT(DQ7,"#,##0.00"),"-","△")&amp;"】"))</f>
        <v>【46.31】</v>
      </c>
      <c r="DR6" s="33">
        <f>IF(DR7="",NA(),DR7)</f>
        <v>3.56</v>
      </c>
      <c r="DS6" s="33">
        <f t="shared" ref="DS6:EA6" si="13">IF(DS7="",NA(),DS7)</f>
        <v>3.48</v>
      </c>
      <c r="DT6" s="33">
        <f t="shared" si="13"/>
        <v>3.25</v>
      </c>
      <c r="DU6" s="33">
        <f t="shared" si="13"/>
        <v>3.25</v>
      </c>
      <c r="DV6" s="33">
        <f t="shared" si="13"/>
        <v>2.91</v>
      </c>
      <c r="DW6" s="33">
        <f t="shared" si="13"/>
        <v>6.34</v>
      </c>
      <c r="DX6" s="33">
        <f t="shared" si="13"/>
        <v>6.81</v>
      </c>
      <c r="DY6" s="33">
        <f t="shared" si="13"/>
        <v>8.41</v>
      </c>
      <c r="DZ6" s="33">
        <f t="shared" si="13"/>
        <v>8.7200000000000006</v>
      </c>
      <c r="EA6" s="33">
        <f t="shared" si="13"/>
        <v>9.86</v>
      </c>
      <c r="EB6" s="32" t="str">
        <f>IF(EB7="","",IF(EB7="-","【-】","【"&amp;SUBSTITUTE(TEXT(EB7,"#,##0.00"),"-","△")&amp;"】"))</f>
        <v>【12.42】</v>
      </c>
      <c r="EC6" s="33">
        <f>IF(EC7="",NA(),EC7)</f>
        <v>0.18</v>
      </c>
      <c r="ED6" s="33">
        <f t="shared" ref="ED6:EL6" si="14">IF(ED7="",NA(),ED7)</f>
        <v>0.26</v>
      </c>
      <c r="EE6" s="33">
        <f t="shared" si="14"/>
        <v>0.22</v>
      </c>
      <c r="EF6" s="33">
        <f t="shared" si="14"/>
        <v>0.15</v>
      </c>
      <c r="EG6" s="33">
        <f t="shared" si="14"/>
        <v>0.25</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273627</v>
      </c>
      <c r="D7" s="35">
        <v>46</v>
      </c>
      <c r="E7" s="35">
        <v>1</v>
      </c>
      <c r="F7" s="35">
        <v>0</v>
      </c>
      <c r="G7" s="35">
        <v>1</v>
      </c>
      <c r="H7" s="35" t="s">
        <v>93</v>
      </c>
      <c r="I7" s="35" t="s">
        <v>94</v>
      </c>
      <c r="J7" s="35" t="s">
        <v>95</v>
      </c>
      <c r="K7" s="35" t="s">
        <v>96</v>
      </c>
      <c r="L7" s="35" t="s">
        <v>97</v>
      </c>
      <c r="M7" s="36" t="s">
        <v>98</v>
      </c>
      <c r="N7" s="36">
        <v>94.07</v>
      </c>
      <c r="O7" s="36">
        <v>100</v>
      </c>
      <c r="P7" s="36">
        <v>3020</v>
      </c>
      <c r="Q7" s="36">
        <v>8561</v>
      </c>
      <c r="R7" s="36">
        <v>5.62</v>
      </c>
      <c r="S7" s="36">
        <v>1523.31</v>
      </c>
      <c r="T7" s="36">
        <v>8726</v>
      </c>
      <c r="U7" s="36">
        <v>2.35</v>
      </c>
      <c r="V7" s="36">
        <v>3713.19</v>
      </c>
      <c r="W7" s="36">
        <v>108.45</v>
      </c>
      <c r="X7" s="36">
        <v>120.64</v>
      </c>
      <c r="Y7" s="36">
        <v>121.44</v>
      </c>
      <c r="Z7" s="36">
        <v>112.82</v>
      </c>
      <c r="AA7" s="36">
        <v>113.47</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1801.72</v>
      </c>
      <c r="AT7" s="36">
        <v>1860.3</v>
      </c>
      <c r="AU7" s="36">
        <v>1966.87</v>
      </c>
      <c r="AV7" s="36">
        <v>1732.69</v>
      </c>
      <c r="AW7" s="36">
        <v>478.9</v>
      </c>
      <c r="AX7" s="36">
        <v>1129.9100000000001</v>
      </c>
      <c r="AY7" s="36">
        <v>1197.1099999999999</v>
      </c>
      <c r="AZ7" s="36">
        <v>1002.64</v>
      </c>
      <c r="BA7" s="36">
        <v>1164.51</v>
      </c>
      <c r="BB7" s="36">
        <v>434.72</v>
      </c>
      <c r="BC7" s="36">
        <v>264.16000000000003</v>
      </c>
      <c r="BD7" s="36">
        <v>107.29</v>
      </c>
      <c r="BE7" s="36">
        <v>90.91</v>
      </c>
      <c r="BF7" s="36">
        <v>75.38</v>
      </c>
      <c r="BG7" s="36">
        <v>54.04</v>
      </c>
      <c r="BH7" s="36">
        <v>41.65</v>
      </c>
      <c r="BI7" s="36">
        <v>540.94000000000005</v>
      </c>
      <c r="BJ7" s="36">
        <v>532.29999999999995</v>
      </c>
      <c r="BK7" s="36">
        <v>520.29999999999995</v>
      </c>
      <c r="BL7" s="36">
        <v>498.27</v>
      </c>
      <c r="BM7" s="36">
        <v>495.76</v>
      </c>
      <c r="BN7" s="36">
        <v>283.72000000000003</v>
      </c>
      <c r="BO7" s="36">
        <v>96.42</v>
      </c>
      <c r="BP7" s="36">
        <v>107.51</v>
      </c>
      <c r="BQ7" s="36">
        <v>112.09</v>
      </c>
      <c r="BR7" s="36">
        <v>103.89</v>
      </c>
      <c r="BS7" s="36">
        <v>106.57</v>
      </c>
      <c r="BT7" s="36">
        <v>93.43</v>
      </c>
      <c r="BU7" s="36">
        <v>90.17</v>
      </c>
      <c r="BV7" s="36">
        <v>90.69</v>
      </c>
      <c r="BW7" s="36">
        <v>90.64</v>
      </c>
      <c r="BX7" s="36">
        <v>93.66</v>
      </c>
      <c r="BY7" s="36">
        <v>104.6</v>
      </c>
      <c r="BZ7" s="36">
        <v>192.69</v>
      </c>
      <c r="CA7" s="36">
        <v>175.3</v>
      </c>
      <c r="CB7" s="36">
        <v>168.93</v>
      </c>
      <c r="CC7" s="36">
        <v>189.53</v>
      </c>
      <c r="CD7" s="36">
        <v>185.69</v>
      </c>
      <c r="CE7" s="36">
        <v>204.24</v>
      </c>
      <c r="CF7" s="36">
        <v>210.28</v>
      </c>
      <c r="CG7" s="36">
        <v>211.08</v>
      </c>
      <c r="CH7" s="36">
        <v>213.52</v>
      </c>
      <c r="CI7" s="36">
        <v>208.21</v>
      </c>
      <c r="CJ7" s="36">
        <v>164.21</v>
      </c>
      <c r="CK7" s="36">
        <v>39.99</v>
      </c>
      <c r="CL7" s="36">
        <v>39.1</v>
      </c>
      <c r="CM7" s="36">
        <v>39.659999999999997</v>
      </c>
      <c r="CN7" s="36">
        <v>43.13</v>
      </c>
      <c r="CO7" s="36">
        <v>43.83</v>
      </c>
      <c r="CP7" s="36">
        <v>51.05</v>
      </c>
      <c r="CQ7" s="36">
        <v>50.49</v>
      </c>
      <c r="CR7" s="36">
        <v>49.69</v>
      </c>
      <c r="CS7" s="36">
        <v>49.77</v>
      </c>
      <c r="CT7" s="36">
        <v>49.22</v>
      </c>
      <c r="CU7" s="36">
        <v>59.8</v>
      </c>
      <c r="CV7" s="36">
        <v>94.22</v>
      </c>
      <c r="CW7" s="36">
        <v>96.01</v>
      </c>
      <c r="CX7" s="36">
        <v>94.19</v>
      </c>
      <c r="CY7" s="36">
        <v>90.51</v>
      </c>
      <c r="CZ7" s="36">
        <v>88.43</v>
      </c>
      <c r="DA7" s="36">
        <v>80.81</v>
      </c>
      <c r="DB7" s="36">
        <v>78.7</v>
      </c>
      <c r="DC7" s="36">
        <v>80.010000000000005</v>
      </c>
      <c r="DD7" s="36">
        <v>79.98</v>
      </c>
      <c r="DE7" s="36">
        <v>79.48</v>
      </c>
      <c r="DF7" s="36">
        <v>89.78</v>
      </c>
      <c r="DG7" s="36">
        <v>17.41</v>
      </c>
      <c r="DH7" s="36">
        <v>17.75</v>
      </c>
      <c r="DI7" s="36">
        <v>18.16</v>
      </c>
      <c r="DJ7" s="36">
        <v>18.559999999999999</v>
      </c>
      <c r="DK7" s="36">
        <v>45.81</v>
      </c>
      <c r="DL7" s="36">
        <v>33.21</v>
      </c>
      <c r="DM7" s="36">
        <v>34.24</v>
      </c>
      <c r="DN7" s="36">
        <v>35.18</v>
      </c>
      <c r="DO7" s="36">
        <v>36.43</v>
      </c>
      <c r="DP7" s="36">
        <v>46.12</v>
      </c>
      <c r="DQ7" s="36">
        <v>46.31</v>
      </c>
      <c r="DR7" s="36">
        <v>3.56</v>
      </c>
      <c r="DS7" s="36">
        <v>3.48</v>
      </c>
      <c r="DT7" s="36">
        <v>3.25</v>
      </c>
      <c r="DU7" s="36">
        <v>3.25</v>
      </c>
      <c r="DV7" s="36">
        <v>2.91</v>
      </c>
      <c r="DW7" s="36">
        <v>6.34</v>
      </c>
      <c r="DX7" s="36">
        <v>6.81</v>
      </c>
      <c r="DY7" s="36">
        <v>8.41</v>
      </c>
      <c r="DZ7" s="36">
        <v>8.7200000000000006</v>
      </c>
      <c r="EA7" s="36">
        <v>9.86</v>
      </c>
      <c r="EB7" s="36">
        <v>12.42</v>
      </c>
      <c r="EC7" s="36">
        <v>0.18</v>
      </c>
      <c r="ED7" s="36">
        <v>0.26</v>
      </c>
      <c r="EE7" s="36">
        <v>0.22</v>
      </c>
      <c r="EF7" s="36">
        <v>0.15</v>
      </c>
      <c r="EG7" s="36">
        <v>0.25</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2016-02-03T07:24:26Z</dcterms:created>
  <dcterms:modified xsi:type="dcterms:W3CDTF">2016-02-23T02:46:40Z</dcterms:modified>
  <cp:category/>
</cp:coreProperties>
</file>