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<sst xmlns="http://schemas.openxmlformats.org/spreadsheetml/2006/main" count="217" uniqueCount="107">
  <si>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</si>
  <si>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</si>
  <si>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</si>
  <si>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</si>
  <si>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</si>
  <si>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</si>
  <si>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</si>
  <si>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</si>
  <si>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</si>
  <si>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</si>
  <si>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</si>
  <si>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</si>
  <si>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</si>
  <si>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</si>
  <si>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</si>
  <si>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</si>
  <si>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</si>
  <si>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</si>
  <si>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</si>
  <si>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</si>
  <si>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</si>
  <si>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</si>
  <si>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</si>
  <si>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</si>
  <si>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</si>
  <si>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</si>
  <si>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</si>
  <si>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</si>
  <si>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</si>
  <si>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</si>
  <si>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</si>
  <si>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</si>
  <si>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</si>
  <si>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</si>
  <si>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</si>
  <si>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</si>
  <si>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</si>
  <si>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</si>
  <si>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</si>
  <si>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</si>
  <si>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</si>
  <si>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</si>
  <si>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</si>
  <si>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</si>
  <si>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</si>
  <si>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</si>
  <si>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</si>
  <si>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</si>
  <si>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</si>
  <si>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</si>
  <si>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</si>
  <si>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</si>
  <si>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</si>
  <si>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</si>
  <si>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</si>
  <si>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</si>
  <si>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</si>
  <si>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</si>
  <si>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</si>
  <si>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</si>
  <si>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</si>
  <si>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</si>
  <si>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</si>
  <si>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</si>
  <si>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</si>
  <si>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</si>
  <si>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</si>
  <si>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</si>
  <si>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</si>
  <si>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</si>
  <si>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</si>
  <si>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</si>
  <si>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</si>
  <si>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</si>
  <si>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</si>
  <si>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</si>
  <si>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</si>
  <si>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</si>
  <si>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</si>
  <si>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</si>
  <si>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</si>
  <si>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</si>
  <si>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</si>
  <si>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</si>
  <si>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</si>
  <si>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</si>
  <si>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</si>
  <si>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</si>
  <si>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</si>
  <si>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</si>
  <si>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</si>
  <si>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</si>
  <si>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</si>
  <si>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能勢町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</si>
  <si>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</si>
  <si>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</si>
  <si>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</si>
  <si>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</si>
  <si>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</si>
  <si>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</si>
  <si>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</si>
  <si>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</si>
  <si>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</si>
  <si>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</si>
  <si>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統合簡易水道施設整備事業など新規大規模投資による施設更新も進み、有形固定資産減価償却率、管路経年化率は、類似団体平均値と比べ非常に良好なものとなっている。しかしながら、管路更新率については、類似団体平均の二分の一程度と極めて低い。　
統合簡易水道施設整備事業で新規取得・老朽化の更新を行った施設は、給水区域全体に及ぶものではなく、有収率の低さを見てもわかるように旧簡易水道時代の老朽管路も未だ数多く存在している。
</t>
    <rPh sb="144" eb="145">
      <t>オコナ</t>
    </rPh>
    <phoneticPr fontId="4"/>
  </si>
  <si>
    <r>
      <t xml:space="preserve">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現在に至る。
経営の健全性をみると、平成13年度からの統合簡易水道施設整備事業に伴う減価償却費や企業債利子の増加、また、地勢上の制約から、数多くの水道施設が点在し、非効率な送配水を余儀なくされ動力費等の維持管理費用がかさみ、給水原価が非常に高額なものとなっている。なかでも企業債残高対給水収益比率の高さが示すように大規模投資を行ったことに関連する資本費については、</t>
    </r>
    <r>
      <rPr>
        <sz val="10"/>
        <color theme="1"/>
        <rFont val="ＭＳ ゴシック"/>
        <family val="3"/>
      </rPr>
      <t xml:space="preserve">経常費用中の約6割を占め、経営の改善策として公的補償金免除繰上償還の制度を利用し、企業債の利子負担軽減に努めたが、その効果は限定的なものにとどまった。経常収支比率、料金回収率では、経常収支比率に関し、年度ごとのバラつきが見られ、100％以上となった年度においても類似団体との比較ではその平均値を下回る。また、本町の経常収益は、一般会計からの繰入基準内補助が経常収益の約3割を占め、給水収益以外の収益に依存する構造となっており、経常収支比率が100％以上の年度においても、料金回収率は100％を下回る状況となっている。
  一方、効率性においては、有収率は類似団体平均値とほぼ同じ数値となっているものの、施設利用率が低い水準となっている。要因としては、給水人口の減少に伴う需要の減に加え、本町の特徴として私設井戸と水道水の併用世帯が数多く存在し、2か月の使用量0㎥世帯が水道使用全世帯の約1割、基本水量内（0㎥から16㎥）世帯では約4割を占めることにあると考える。
</t>
    </r>
    <rPh sb="283" eb="284">
      <t>オコナ</t>
    </rPh>
    <rPh sb="302" eb="304">
      <t>ケイジョウ</t>
    </rPh>
    <phoneticPr fontId="4"/>
  </si>
  <si>
    <r>
      <t xml:space="preserve">  本町における経営の健全性・効率性について、統合簡易水道施設整備事業に伴う大規模投資での資本費や地勢上の制約に伴う給水効率の悪さが、高額な給水原価の主要因となっている。特に経常費用の中でも</t>
    </r>
    <r>
      <rPr>
        <sz val="9.5"/>
        <color theme="1"/>
        <rFont val="ＭＳ ゴシック"/>
        <family val="3"/>
      </rPr>
      <t xml:space="preserve">減価償却費及び支払利子の占める割合が非常に大きいことから、水道施設の更新に関しては、給水人口や給水需要の減に直面している状況を踏まえ、ダウンサイジングや水運用上可能な範囲において、施設配置の集約化検討を行い、更新再投資額を抑制し、新たに発生する資本費の縮減に努める。また、料金回収率が低いことからもわかるように、井戸水から水道水へのシフトを促す等の料金収益の増収策が課題である。
 老朽化の状況に関しては、管路更新率について類似団体平均との比較においても極めて低い水準となっており、まずは、更新率1％を目標に段階的な率の向上に努める。
 平成28年度においては、将来にわたりサービスの提供を安定的に継続することが可能となるよう、中長期的な経営の基本計画である「経営戦略」を策定する予定にしている。
</t>
    </r>
    <rPh sb="2" eb="4">
      <t>ホンチョウ</t>
    </rPh>
    <rPh sb="95" eb="97">
      <t>ゲンカ</t>
    </rPh>
    <rPh sb="97" eb="99">
      <t>ショウキャク</t>
    </rPh>
    <rPh sb="99" eb="100">
      <t>ヒ</t>
    </rPh>
    <rPh sb="100" eb="101">
      <t>オヨ</t>
    </rPh>
    <rPh sb="102" eb="104">
      <t>シハライ</t>
    </rPh>
    <rPh sb="104" eb="106">
      <t>リシ</t>
    </rPh>
    <rPh sb="325" eb="326">
      <t>ヒク</t>
    </rPh>
    <rPh sb="327" eb="329">
      <t>スイジュン</t>
    </rPh>
    <rPh sb="364" eb="366">
      <t>ヘイセイ</t>
    </rPh>
    <rPh sb="368" eb="370">
      <t>ネンド</t>
    </rPh>
    <rPh sb="376" eb="378">
      <t>ショウライ</t>
    </rPh>
    <rPh sb="387" eb="389">
      <t>テイキョウ</t>
    </rPh>
    <rPh sb="390" eb="393">
      <t>アンテイテキ</t>
    </rPh>
    <rPh sb="394" eb="396">
      <t>ケイゾク</t>
    </rPh>
    <rPh sb="401" eb="403">
      <t>カノウ</t>
    </rPh>
    <rPh sb="409" eb="413">
      <t>チュウチョウキテキ</t>
    </rPh>
    <rPh sb="414" eb="416">
      <t>ケイエイ</t>
    </rPh>
    <rPh sb="417" eb="419">
      <t>キホン</t>
    </rPh>
    <rPh sb="419" eb="421">
      <t>ケイカク</t>
    </rPh>
    <rPh sb="425" eb="427">
      <t>ケイエイ</t>
    </rPh>
    <rPh sb="427" eb="429">
      <t>センリャク</t>
    </rPh>
    <rPh sb="431" eb="433">
      <t>サクテイ</t>
    </rPh>
    <rPh sb="435" eb="43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</si>
</sst>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ゴシック"/>
      <family val="3"/>
    </font>
    <font>
      <sz val="9.5"/>
      <color theme="1"/>
      <name val="ＭＳ ゴシック"/>
      <family val="3"/>
      <charset val="128"/>
    </font>
    <font>
      <sz val="9.5"/>
      <color theme="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3" fillId="0" borderId="0" xfId="0" applyFont="1" applyBorder="1" applyAlignment="1" applyProtection="1">
      <alignment horizontal="justify" vertical="top" wrapText="1"/>
      <protection locked="0"/>
    </xf>
    <xf numFmtId="0" fontId="23" fillId="0" borderId="10" xfId="0" applyFont="1" applyBorder="1" applyAlignment="1" applyProtection="1">
      <alignment horizontal="justify" vertical="top" wrapText="1"/>
      <protection locked="0"/>
    </xf>
    <xf numFmtId="0" fontId="24" fillId="0" borderId="9" xfId="0" applyFont="1" applyBorder="1" applyAlignment="1" applyProtection="1">
      <alignment horizontal="justify" vertical="top" wrapText="1"/>
      <protection locked="0"/>
    </xf>
    <xf numFmtId="0" fontId="25" fillId="0" borderId="0" xfId="0" applyFont="1" applyBorder="1" applyAlignment="1" applyProtection="1">
      <alignment horizontal="justify" vertical="top" wrapText="1"/>
      <protection locked="0"/>
    </xf>
    <xf numFmtId="0" fontId="25" fillId="0" borderId="10" xfId="0" applyFont="1" applyBorder="1" applyAlignment="1" applyProtection="1">
      <alignment horizontal="justify" vertical="top" wrapText="1"/>
      <protection locked="0"/>
    </xf>
    <xf numFmtId="0" fontId="25" fillId="0" borderId="11" xfId="0" applyFont="1" applyBorder="1" applyAlignment="1" applyProtection="1">
      <alignment horizontal="justify" vertical="top" wrapText="1"/>
      <protection locked="0"/>
    </xf>
    <xf numFmtId="0" fontId="25" fillId="0" borderId="1" xfId="0" applyFont="1" applyBorder="1" applyAlignment="1" applyProtection="1">
      <alignment horizontal="justify" vertical="top" wrapText="1"/>
      <protection locked="0"/>
    </xf>
    <xf numFmtId="0" fontId="25" fillId="0" borderId="12" xfId="0" applyFont="1" applyBorder="1" applyAlignment="1" applyProtection="1">
      <alignment horizontal="justify"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0.13</c:v>
                </c:pt>
                <c:pt idx="3" formatCode="#,##0.00;&quot;△&quot;#,##0.00;&quot;-&quot;">
                  <c:v>0.43</c:v>
                </c:pt>
                <c:pt idx="4" formatCode="#,##0.00;&quot;△&quot;#,##0.00;&quot;-&quot;">
                  <c:v>0.36</c:v>
                </c:pt>
              </c:numCache>
            </c:numRef>
          </c:val>
        </c:ser>
        <c:dLbls>
          <c:showLegendKey val="0"/>
          <c:showVal val="0"/>
          <c:showCatName val="0"/>
          <c:showSerName val="0"/>
          <c:showPercent val="0"/>
          <c:showBubbleSize val="0"/>
        </c:dLbls>
        <c:gapWidth val="150"/>
        <c:axId val="107408768"/>
        <c:axId val="109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07408768"/>
        <c:axId val="109585920"/>
      </c:lineChart>
      <c:dateAx>
        <c:axId val="107408768"/>
        <c:scaling>
          <c:orientation val="minMax"/>
        </c:scaling>
        <c:delete val="1"/>
        <c:axPos val="b"/>
        <c:numFmt formatCode="ge" sourceLinked="1"/>
        <c:majorTickMark val="none"/>
        <c:minorTickMark val="none"/>
        <c:tickLblPos val="none"/>
        <c:crossAx val="109585920"/>
        <c:crosses val="autoZero"/>
        <c:auto val="1"/>
        <c:lblOffset val="100"/>
        <c:baseTimeUnit val="years"/>
      </c:dateAx>
      <c:valAx>
        <c:axId val="109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43.02</c:v>
                </c:pt>
                <c:pt idx="1">
                  <c:v>41.9</c:v>
                </c:pt>
                <c:pt idx="2">
                  <c:v>42.06</c:v>
                </c:pt>
                <c:pt idx="3">
                  <c:v>40.85</c:v>
                </c:pt>
                <c:pt idx="4">
                  <c:v>40.72</c:v>
                </c:pt>
              </c:numCache>
            </c:numRef>
          </c:val>
        </c:ser>
        <c:dLbls>
          <c:showLegendKey val="0"/>
          <c:showVal val="0"/>
          <c:showCatName val="0"/>
          <c:showSerName val="0"/>
          <c:showPercent val="0"/>
          <c:showBubbleSize val="0"/>
        </c:dLbls>
        <c:gapWidth val="150"/>
        <c:axId val="80815616"/>
        <c:axId val="80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80815616"/>
        <c:axId val="80817152"/>
      </c:lineChart>
      <c:dateAx>
        <c:axId val="80815616"/>
        <c:scaling>
          <c:orientation val="minMax"/>
        </c:scaling>
        <c:delete val="1"/>
        <c:axPos val="b"/>
        <c:numFmt formatCode="ge" sourceLinked="1"/>
        <c:majorTickMark val="none"/>
        <c:minorTickMark val="none"/>
        <c:tickLblPos val="none"/>
        <c:crossAx val="80817152"/>
        <c:crosses val="autoZero"/>
        <c:auto val="1"/>
        <c:lblOffset val="100"/>
        <c:baseTimeUnit val="years"/>
      </c:dateAx>
      <c:valAx>
        <c:axId val="80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82.81</c:v>
                </c:pt>
                <c:pt idx="1">
                  <c:v>82.84</c:v>
                </c:pt>
                <c:pt idx="2">
                  <c:v>81.22</c:v>
                </c:pt>
                <c:pt idx="3">
                  <c:v>84.42</c:v>
                </c:pt>
                <c:pt idx="4">
                  <c:v>81.69</c:v>
                </c:pt>
              </c:numCache>
            </c:numRef>
          </c:val>
        </c:ser>
        <c:dLbls>
          <c:showLegendKey val="0"/>
          <c:showVal val="0"/>
          <c:showCatName val="0"/>
          <c:showSerName val="0"/>
          <c:showPercent val="0"/>
          <c:showBubbleSize val="0"/>
        </c:dLbls>
        <c:gapWidth val="150"/>
        <c:axId val="80848768"/>
        <c:axId val="80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80848768"/>
        <c:axId val="80850304"/>
      </c:lineChart>
      <c:dateAx>
        <c:axId val="80848768"/>
        <c:scaling>
          <c:orientation val="minMax"/>
        </c:scaling>
        <c:delete val="1"/>
        <c:axPos val="b"/>
        <c:numFmt formatCode="ge" sourceLinked="1"/>
        <c:majorTickMark val="none"/>
        <c:minorTickMark val="none"/>
        <c:tickLblPos val="none"/>
        <c:crossAx val="80850304"/>
        <c:crosses val="autoZero"/>
        <c:auto val="1"/>
        <c:lblOffset val="100"/>
        <c:baseTimeUnit val="years"/>
      </c:dateAx>
      <c:valAx>
        <c:axId val="80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106.87</c:v>
                </c:pt>
                <c:pt idx="1">
                  <c:v>104.7</c:v>
                </c:pt>
                <c:pt idx="2">
                  <c:v>99.25</c:v>
                </c:pt>
                <c:pt idx="3">
                  <c:v>102.53</c:v>
                </c:pt>
                <c:pt idx="4">
                  <c:v>94.01</c:v>
                </c:pt>
              </c:numCache>
            </c:numRef>
          </c:val>
        </c:ser>
        <c:dLbls>
          <c:showLegendKey val="0"/>
          <c:showVal val="0"/>
          <c:showCatName val="0"/>
          <c:showSerName val="0"/>
          <c:showPercent val="0"/>
          <c:showBubbleSize val="0"/>
        </c:dLbls>
        <c:gapWidth val="150"/>
        <c:axId val="146033664"/>
        <c:axId val="430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46033664"/>
        <c:axId val="43086592"/>
      </c:lineChart>
      <c:dateAx>
        <c:axId val="146033664"/>
        <c:scaling>
          <c:orientation val="minMax"/>
        </c:scaling>
        <c:delete val="1"/>
        <c:axPos val="b"/>
        <c:numFmt formatCode="ge" sourceLinked="1"/>
        <c:majorTickMark val="none"/>
        <c:minorTickMark val="none"/>
        <c:tickLblPos val="none"/>
        <c:crossAx val="43086592"/>
        <c:crosses val="autoZero"/>
        <c:auto val="1"/>
        <c:lblOffset val="100"/>
        <c:baseTimeUnit val="years"/>
      </c:dateAx>
      <c:valAx>
        <c:axId val="4308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8.18</c:v>
                </c:pt>
                <c:pt idx="1">
                  <c:v>10.210000000000001</c:v>
                </c:pt>
                <c:pt idx="2">
                  <c:v>12.22</c:v>
                </c:pt>
                <c:pt idx="3">
                  <c:v>14.09</c:v>
                </c:pt>
                <c:pt idx="4">
                  <c:v>29.38</c:v>
                </c:pt>
              </c:numCache>
            </c:numRef>
          </c:val>
        </c:ser>
        <c:dLbls>
          <c:showLegendKey val="0"/>
          <c:showVal val="0"/>
          <c:showCatName val="0"/>
          <c:showSerName val="0"/>
          <c:showPercent val="0"/>
          <c:showBubbleSize val="0"/>
        </c:dLbls>
        <c:gapWidth val="150"/>
        <c:axId val="43097088"/>
        <c:axId val="431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3097088"/>
        <c:axId val="43115264"/>
      </c:lineChart>
      <c:dateAx>
        <c:axId val="43097088"/>
        <c:scaling>
          <c:orientation val="minMax"/>
        </c:scaling>
        <c:delete val="1"/>
        <c:axPos val="b"/>
        <c:numFmt formatCode="ge" sourceLinked="1"/>
        <c:majorTickMark val="none"/>
        <c:minorTickMark val="none"/>
        <c:tickLblPos val="none"/>
        <c:crossAx val="43115264"/>
        <c:crosses val="autoZero"/>
        <c:auto val="1"/>
        <c:lblOffset val="100"/>
        <c:baseTimeUnit val="years"/>
      </c:dateAx>
      <c:valAx>
        <c:axId val="43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0.15</c:v>
                </c:pt>
                <c:pt idx="1">
                  <c:v>0.56000000000000005</c:v>
                </c:pt>
                <c:pt idx="2">
                  <c:v>0.56000000000000005</c:v>
                </c:pt>
                <c:pt idx="3">
                  <c:v>0.56000000000000005</c:v>
                </c:pt>
                <c:pt idx="4">
                  <c:v>0.56000000000000005</c:v>
                </c:pt>
              </c:numCache>
            </c:numRef>
          </c:val>
        </c:ser>
        <c:dLbls>
          <c:showLegendKey val="0"/>
          <c:showVal val="0"/>
          <c:showCatName val="0"/>
          <c:showSerName val="0"/>
          <c:showPercent val="0"/>
          <c:showBubbleSize val="0"/>
        </c:dLbls>
        <c:gapWidth val="150"/>
        <c:axId val="66596224"/>
        <c:axId val="73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66596224"/>
        <c:axId val="73008256"/>
      </c:lineChart>
      <c:dateAx>
        <c:axId val="66596224"/>
        <c:scaling>
          <c:orientation val="minMax"/>
        </c:scaling>
        <c:delete val="1"/>
        <c:axPos val="b"/>
        <c:numFmt formatCode="ge" sourceLinked="1"/>
        <c:majorTickMark val="none"/>
        <c:minorTickMark val="none"/>
        <c:tickLblPos val="none"/>
        <c:crossAx val="73008256"/>
        <c:crosses val="autoZero"/>
        <c:auto val="1"/>
        <c:lblOffset val="100"/>
        <c:baseTimeUnit val="years"/>
      </c:dateAx>
      <c:valAx>
        <c:axId val="73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027584"/>
        <c:axId val="73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73027584"/>
        <c:axId val="73029120"/>
      </c:lineChart>
      <c:dateAx>
        <c:axId val="73027584"/>
        <c:scaling>
          <c:orientation val="minMax"/>
        </c:scaling>
        <c:delete val="1"/>
        <c:axPos val="b"/>
        <c:numFmt formatCode="ge" sourceLinked="1"/>
        <c:majorTickMark val="none"/>
        <c:minorTickMark val="none"/>
        <c:tickLblPos val="none"/>
        <c:crossAx val="73029120"/>
        <c:crosses val="autoZero"/>
        <c:auto val="1"/>
        <c:lblOffset val="100"/>
        <c:baseTimeUnit val="years"/>
      </c:dateAx>
      <c:valAx>
        <c:axId val="7302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2265.5700000000002</c:v>
                </c:pt>
                <c:pt idx="1">
                  <c:v>2379.58</c:v>
                </c:pt>
                <c:pt idx="2">
                  <c:v>4509.5600000000004</c:v>
                </c:pt>
                <c:pt idx="3">
                  <c:v>1860.53</c:v>
                </c:pt>
                <c:pt idx="4">
                  <c:v>394.02</c:v>
                </c:pt>
              </c:numCache>
            </c:numRef>
          </c:val>
        </c:ser>
        <c:dLbls>
          <c:showLegendKey val="0"/>
          <c:showVal val="0"/>
          <c:showCatName val="0"/>
          <c:showSerName val="0"/>
          <c:showPercent val="0"/>
          <c:showBubbleSize val="0"/>
        </c:dLbls>
        <c:gapWidth val="150"/>
        <c:axId val="73052928"/>
        <c:axId val="730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73052928"/>
        <c:axId val="73054464"/>
      </c:lineChart>
      <c:dateAx>
        <c:axId val="73052928"/>
        <c:scaling>
          <c:orientation val="minMax"/>
        </c:scaling>
        <c:delete val="1"/>
        <c:axPos val="b"/>
        <c:numFmt formatCode="ge" sourceLinked="1"/>
        <c:majorTickMark val="none"/>
        <c:minorTickMark val="none"/>
        <c:tickLblPos val="none"/>
        <c:crossAx val="73054464"/>
        <c:crosses val="autoZero"/>
        <c:auto val="1"/>
        <c:lblOffset val="100"/>
        <c:baseTimeUnit val="years"/>
      </c:dateAx>
      <c:valAx>
        <c:axId val="7305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1383.09</c:v>
                </c:pt>
                <c:pt idx="1">
                  <c:v>1369.38</c:v>
                </c:pt>
                <c:pt idx="2">
                  <c:v>1342.87</c:v>
                </c:pt>
                <c:pt idx="3">
                  <c:v>1275.3800000000001</c:v>
                </c:pt>
                <c:pt idx="4">
                  <c:v>1263.8499999999999</c:v>
                </c:pt>
              </c:numCache>
            </c:numRef>
          </c:val>
        </c:ser>
        <c:dLbls>
          <c:showLegendKey val="0"/>
          <c:showVal val="0"/>
          <c:showCatName val="0"/>
          <c:showSerName val="0"/>
          <c:showPercent val="0"/>
          <c:showBubbleSize val="0"/>
        </c:dLbls>
        <c:gapWidth val="150"/>
        <c:axId val="73073408"/>
        <c:axId val="730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73073408"/>
        <c:axId val="73074944"/>
      </c:lineChart>
      <c:dateAx>
        <c:axId val="73073408"/>
        <c:scaling>
          <c:orientation val="minMax"/>
        </c:scaling>
        <c:delete val="1"/>
        <c:axPos val="b"/>
        <c:numFmt formatCode="ge" sourceLinked="1"/>
        <c:majorTickMark val="none"/>
        <c:minorTickMark val="none"/>
        <c:tickLblPos val="none"/>
        <c:crossAx val="73074944"/>
        <c:crosses val="autoZero"/>
        <c:auto val="1"/>
        <c:lblOffset val="100"/>
        <c:baseTimeUnit val="years"/>
      </c:dateAx>
      <c:valAx>
        <c:axId val="7307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62.83</c:v>
                </c:pt>
                <c:pt idx="1">
                  <c:v>60.81</c:v>
                </c:pt>
                <c:pt idx="2">
                  <c:v>60.81</c:v>
                </c:pt>
                <c:pt idx="3">
                  <c:v>63.95</c:v>
                </c:pt>
                <c:pt idx="4">
                  <c:v>57.13</c:v>
                </c:pt>
              </c:numCache>
            </c:numRef>
          </c:val>
        </c:ser>
        <c:dLbls>
          <c:showLegendKey val="0"/>
          <c:showVal val="0"/>
          <c:showCatName val="0"/>
          <c:showSerName val="0"/>
          <c:showPercent val="0"/>
          <c:showBubbleSize val="0"/>
        </c:dLbls>
        <c:gapWidth val="150"/>
        <c:axId val="73102080"/>
        <c:axId val="731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73102080"/>
        <c:axId val="73103616"/>
      </c:lineChart>
      <c:dateAx>
        <c:axId val="73102080"/>
        <c:scaling>
          <c:orientation val="minMax"/>
        </c:scaling>
        <c:delete val="1"/>
        <c:axPos val="b"/>
        <c:numFmt formatCode="ge" sourceLinked="1"/>
        <c:majorTickMark val="none"/>
        <c:minorTickMark val="none"/>
        <c:tickLblPos val="none"/>
        <c:crossAx val="73103616"/>
        <c:crosses val="autoZero"/>
        <c:auto val="1"/>
        <c:lblOffset val="100"/>
        <c:baseTimeUnit val="years"/>
      </c:dateAx>
      <c:valAx>
        <c:axId val="731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413.17</c:v>
                </c:pt>
                <c:pt idx="1">
                  <c:v>427.03</c:v>
                </c:pt>
                <c:pt idx="2">
                  <c:v>429.11</c:v>
                </c:pt>
                <c:pt idx="3">
                  <c:v>409.09</c:v>
                </c:pt>
                <c:pt idx="4">
                  <c:v>459.23</c:v>
                </c:pt>
              </c:numCache>
            </c:numRef>
          </c:val>
        </c:ser>
        <c:dLbls>
          <c:showLegendKey val="0"/>
          <c:showVal val="0"/>
          <c:showCatName val="0"/>
          <c:showSerName val="0"/>
          <c:showPercent val="0"/>
          <c:showBubbleSize val="0"/>
        </c:dLbls>
        <c:gapWidth val="150"/>
        <c:axId val="73122944"/>
        <c:axId val="73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73122944"/>
        <c:axId val="73124480"/>
      </c:lineChart>
      <c:dateAx>
        <c:axId val="73122944"/>
        <c:scaling>
          <c:orientation val="minMax"/>
        </c:scaling>
        <c:delete val="1"/>
        <c:axPos val="b"/>
        <c:numFmt formatCode="ge" sourceLinked="1"/>
        <c:majorTickMark val="none"/>
        <c:minorTickMark val="none"/>
        <c:tickLblPos val="none"/>
        <c:crossAx val="73124480"/>
        <c:crosses val="autoZero"/>
        <c:auto val="1"/>
        <c:lblOffset val="100"/>
        <c:baseTimeUnit val="years"/>
      </c:dateAx>
      <c:valAx>
        <c:axId val="73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能勢町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x14ac:dyDescent="0.15">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A7</v>
      </c>
      <c r="AA8" s="69"/>
      <c r="AB8" s="69"/>
      <c r="AC8" s="69"/>
      <c r="AD8" s="69"/>
      <c r="AE8" s="69"/>
      <c r="AF8" s="69"/>
      <c r="AG8" s="70"/>
      <c r="AH8" s="3"/>
      <c r="AI8" s="71">
        <f>データ!Q6</f>
        <v>11213</v>
      </c>
      <c r="AJ8" s="72"/>
      <c r="AK8" s="72"/>
      <c r="AL8" s="72"/>
      <c r="AM8" s="72"/>
      <c r="AN8" s="72"/>
      <c r="AO8" s="72"/>
      <c r="AP8" s="73"/>
      <c r="AQ8" s="54">
        <f>データ!R6</f>
        <v>98.75</v>
      </c>
      <c r="AR8" s="54"/>
      <c r="AS8" s="54"/>
      <c r="AT8" s="54"/>
      <c r="AU8" s="54"/>
      <c r="AV8" s="54"/>
      <c r="AW8" s="54"/>
      <c r="AX8" s="54"/>
      <c r="AY8" s="54">
        <f>データ!S6</f>
        <v>113.55</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x14ac:dyDescent="0.15">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x14ac:dyDescent="0.15">
      <c r="A10" s="2"/>
      <c r="B10" s="54" t="str">
        <f>データ!M6</f>
        <v>-</v>
      </c>
      <c r="C10" s="54"/>
      <c r="D10" s="54"/>
      <c r="E10" s="54"/>
      <c r="F10" s="54"/>
      <c r="G10" s="54"/>
      <c r="H10" s="54"/>
      <c r="I10" s="54"/>
      <c r="J10" s="54">
        <f>データ!N6</f>
        <v>54</v>
      </c>
      <c r="K10" s="54"/>
      <c r="L10" s="54"/>
      <c r="M10" s="54"/>
      <c r="N10" s="54"/>
      <c r="O10" s="54"/>
      <c r="P10" s="54"/>
      <c r="Q10" s="54"/>
      <c r="R10" s="54">
        <f>データ!O6</f>
        <v>97.76</v>
      </c>
      <c r="S10" s="54"/>
      <c r="T10" s="54"/>
      <c r="U10" s="54"/>
      <c r="V10" s="54"/>
      <c r="W10" s="54"/>
      <c r="X10" s="54"/>
      <c r="Y10" s="54"/>
      <c r="Z10" s="62">
        <f>データ!P6</f>
        <v>4682</v>
      </c>
      <c r="AA10" s="62"/>
      <c r="AB10" s="62"/>
      <c r="AC10" s="62"/>
      <c r="AD10" s="62"/>
      <c r="AE10" s="62"/>
      <c r="AF10" s="62"/>
      <c r="AG10" s="62"/>
      <c r="AH10" s="2"/>
      <c r="AI10" s="62">
        <f>データ!T6</f>
        <v>10867</v>
      </c>
      <c r="AJ10" s="62"/>
      <c r="AK10" s="62"/>
      <c r="AL10" s="62"/>
      <c r="AM10" s="62"/>
      <c r="AN10" s="62"/>
      <c r="AO10" s="62"/>
      <c r="AP10" s="62"/>
      <c r="AQ10" s="54">
        <f>データ!U6</f>
        <v>28.71</v>
      </c>
      <c r="AR10" s="54"/>
      <c r="AS10" s="54"/>
      <c r="AT10" s="54"/>
      <c r="AU10" s="54"/>
      <c r="AV10" s="54"/>
      <c r="AW10" s="54"/>
      <c r="AX10" s="54"/>
      <c r="AY10" s="54">
        <f>データ!V6</f>
        <v>378.51</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87"/>
      <c r="BN16" s="87"/>
      <c r="BO16" s="87"/>
      <c r="BP16" s="87"/>
      <c r="BQ16" s="87"/>
      <c r="BR16" s="87"/>
      <c r="BS16" s="87"/>
      <c r="BT16" s="87"/>
      <c r="BU16" s="87"/>
      <c r="BV16" s="87"/>
      <c r="BW16" s="87"/>
      <c r="BX16" s="87"/>
      <c r="BY16" s="87"/>
      <c r="BZ16" s="8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87"/>
      <c r="BN17" s="87"/>
      <c r="BO17" s="87"/>
      <c r="BP17" s="87"/>
      <c r="BQ17" s="87"/>
      <c r="BR17" s="87"/>
      <c r="BS17" s="87"/>
      <c r="BT17" s="87"/>
      <c r="BU17" s="87"/>
      <c r="BV17" s="87"/>
      <c r="BW17" s="87"/>
      <c r="BX17" s="87"/>
      <c r="BY17" s="87"/>
      <c r="BZ17" s="8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87"/>
      <c r="BN18" s="87"/>
      <c r="BO18" s="87"/>
      <c r="BP18" s="87"/>
      <c r="BQ18" s="87"/>
      <c r="BR18" s="87"/>
      <c r="BS18" s="87"/>
      <c r="BT18" s="87"/>
      <c r="BU18" s="87"/>
      <c r="BV18" s="87"/>
      <c r="BW18" s="87"/>
      <c r="BX18" s="87"/>
      <c r="BY18" s="87"/>
      <c r="BZ18" s="8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87"/>
      <c r="BN19" s="87"/>
      <c r="BO19" s="87"/>
      <c r="BP19" s="87"/>
      <c r="BQ19" s="87"/>
      <c r="BR19" s="87"/>
      <c r="BS19" s="87"/>
      <c r="BT19" s="87"/>
      <c r="BU19" s="87"/>
      <c r="BV19" s="87"/>
      <c r="BW19" s="87"/>
      <c r="BX19" s="87"/>
      <c r="BY19" s="87"/>
      <c r="BZ19" s="8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87"/>
      <c r="BN20" s="87"/>
      <c r="BO20" s="87"/>
      <c r="BP20" s="87"/>
      <c r="BQ20" s="87"/>
      <c r="BR20" s="87"/>
      <c r="BS20" s="87"/>
      <c r="BT20" s="87"/>
      <c r="BU20" s="87"/>
      <c r="BV20" s="87"/>
      <c r="BW20" s="87"/>
      <c r="BX20" s="87"/>
      <c r="BY20" s="87"/>
      <c r="BZ20" s="8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87"/>
      <c r="BN21" s="87"/>
      <c r="BO21" s="87"/>
      <c r="BP21" s="87"/>
      <c r="BQ21" s="87"/>
      <c r="BR21" s="87"/>
      <c r="BS21" s="87"/>
      <c r="BT21" s="87"/>
      <c r="BU21" s="87"/>
      <c r="BV21" s="87"/>
      <c r="BW21" s="87"/>
      <c r="BX21" s="87"/>
      <c r="BY21" s="87"/>
      <c r="BZ21" s="8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87"/>
      <c r="BN22" s="87"/>
      <c r="BO22" s="87"/>
      <c r="BP22" s="87"/>
      <c r="BQ22" s="87"/>
      <c r="BR22" s="87"/>
      <c r="BS22" s="87"/>
      <c r="BT22" s="87"/>
      <c r="BU22" s="87"/>
      <c r="BV22" s="87"/>
      <c r="BW22" s="87"/>
      <c r="BX22" s="87"/>
      <c r="BY22" s="87"/>
      <c r="BZ22" s="8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87"/>
      <c r="BN23" s="87"/>
      <c r="BO23" s="87"/>
      <c r="BP23" s="87"/>
      <c r="BQ23" s="87"/>
      <c r="BR23" s="87"/>
      <c r="BS23" s="87"/>
      <c r="BT23" s="87"/>
      <c r="BU23" s="87"/>
      <c r="BV23" s="87"/>
      <c r="BW23" s="87"/>
      <c r="BX23" s="87"/>
      <c r="BY23" s="87"/>
      <c r="BZ23" s="8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87"/>
      <c r="BN24" s="87"/>
      <c r="BO24" s="87"/>
      <c r="BP24" s="87"/>
      <c r="BQ24" s="87"/>
      <c r="BR24" s="87"/>
      <c r="BS24" s="87"/>
      <c r="BT24" s="87"/>
      <c r="BU24" s="87"/>
      <c r="BV24" s="87"/>
      <c r="BW24" s="87"/>
      <c r="BX24" s="87"/>
      <c r="BY24" s="87"/>
      <c r="BZ24" s="8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87"/>
      <c r="BN25" s="87"/>
      <c r="BO25" s="87"/>
      <c r="BP25" s="87"/>
      <c r="BQ25" s="87"/>
      <c r="BR25" s="87"/>
      <c r="BS25" s="87"/>
      <c r="BT25" s="87"/>
      <c r="BU25" s="87"/>
      <c r="BV25" s="87"/>
      <c r="BW25" s="87"/>
      <c r="BX25" s="87"/>
      <c r="BY25" s="87"/>
      <c r="BZ25" s="8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87"/>
      <c r="BN26" s="87"/>
      <c r="BO26" s="87"/>
      <c r="BP26" s="87"/>
      <c r="BQ26" s="87"/>
      <c r="BR26" s="87"/>
      <c r="BS26" s="87"/>
      <c r="BT26" s="87"/>
      <c r="BU26" s="87"/>
      <c r="BV26" s="87"/>
      <c r="BW26" s="87"/>
      <c r="BX26" s="87"/>
      <c r="BY26" s="87"/>
      <c r="BZ26" s="8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87"/>
      <c r="BN27" s="87"/>
      <c r="BO27" s="87"/>
      <c r="BP27" s="87"/>
      <c r="BQ27" s="87"/>
      <c r="BR27" s="87"/>
      <c r="BS27" s="87"/>
      <c r="BT27" s="87"/>
      <c r="BU27" s="87"/>
      <c r="BV27" s="87"/>
      <c r="BW27" s="87"/>
      <c r="BX27" s="87"/>
      <c r="BY27" s="87"/>
      <c r="BZ27" s="8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87"/>
      <c r="BN28" s="87"/>
      <c r="BO28" s="87"/>
      <c r="BP28" s="87"/>
      <c r="BQ28" s="87"/>
      <c r="BR28" s="87"/>
      <c r="BS28" s="87"/>
      <c r="BT28" s="87"/>
      <c r="BU28" s="87"/>
      <c r="BV28" s="87"/>
      <c r="BW28" s="87"/>
      <c r="BX28" s="87"/>
      <c r="BY28" s="87"/>
      <c r="BZ28" s="8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87"/>
      <c r="BN29" s="87"/>
      <c r="BO29" s="87"/>
      <c r="BP29" s="87"/>
      <c r="BQ29" s="87"/>
      <c r="BR29" s="87"/>
      <c r="BS29" s="87"/>
      <c r="BT29" s="87"/>
      <c r="BU29" s="87"/>
      <c r="BV29" s="87"/>
      <c r="BW29" s="87"/>
      <c r="BX29" s="87"/>
      <c r="BY29" s="87"/>
      <c r="BZ29" s="8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87"/>
      <c r="BN30" s="87"/>
      <c r="BO30" s="87"/>
      <c r="BP30" s="87"/>
      <c r="BQ30" s="87"/>
      <c r="BR30" s="87"/>
      <c r="BS30" s="87"/>
      <c r="BT30" s="87"/>
      <c r="BU30" s="87"/>
      <c r="BV30" s="87"/>
      <c r="BW30" s="87"/>
      <c r="BX30" s="87"/>
      <c r="BY30" s="87"/>
      <c r="BZ30" s="8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87"/>
      <c r="BN31" s="87"/>
      <c r="BO31" s="87"/>
      <c r="BP31" s="87"/>
      <c r="BQ31" s="87"/>
      <c r="BR31" s="87"/>
      <c r="BS31" s="87"/>
      <c r="BT31" s="87"/>
      <c r="BU31" s="87"/>
      <c r="BV31" s="87"/>
      <c r="BW31" s="87"/>
      <c r="BX31" s="87"/>
      <c r="BY31" s="87"/>
      <c r="BZ31" s="8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87"/>
      <c r="BN32" s="87"/>
      <c r="BO32" s="87"/>
      <c r="BP32" s="87"/>
      <c r="BQ32" s="87"/>
      <c r="BR32" s="87"/>
      <c r="BS32" s="87"/>
      <c r="BT32" s="87"/>
      <c r="BU32" s="87"/>
      <c r="BV32" s="87"/>
      <c r="BW32" s="87"/>
      <c r="BX32" s="87"/>
      <c r="BY32" s="87"/>
      <c r="BZ32" s="8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87"/>
      <c r="BN33" s="87"/>
      <c r="BO33" s="87"/>
      <c r="BP33" s="87"/>
      <c r="BQ33" s="87"/>
      <c r="BR33" s="87"/>
      <c r="BS33" s="87"/>
      <c r="BT33" s="87"/>
      <c r="BU33" s="87"/>
      <c r="BV33" s="87"/>
      <c r="BW33" s="87"/>
      <c r="BX33" s="87"/>
      <c r="BY33" s="87"/>
      <c r="BZ33" s="88"/>
    </row>
    <row r="34" spans="1:78" ht="13.5" customHeight="1" x14ac:dyDescent="0.15">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47"/>
      <c r="BM34" s="87"/>
      <c r="BN34" s="87"/>
      <c r="BO34" s="87"/>
      <c r="BP34" s="87"/>
      <c r="BQ34" s="87"/>
      <c r="BR34" s="87"/>
      <c r="BS34" s="87"/>
      <c r="BT34" s="87"/>
      <c r="BU34" s="87"/>
      <c r="BV34" s="87"/>
      <c r="BW34" s="87"/>
      <c r="BX34" s="87"/>
      <c r="BY34" s="87"/>
      <c r="BZ34" s="88"/>
    </row>
    <row r="35" spans="1:78" ht="13.5" customHeight="1" x14ac:dyDescent="0.15">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47"/>
      <c r="BM35" s="87"/>
      <c r="BN35" s="87"/>
      <c r="BO35" s="87"/>
      <c r="BP35" s="87"/>
      <c r="BQ35" s="87"/>
      <c r="BR35" s="87"/>
      <c r="BS35" s="87"/>
      <c r="BT35" s="87"/>
      <c r="BU35" s="87"/>
      <c r="BV35" s="87"/>
      <c r="BW35" s="87"/>
      <c r="BX35" s="87"/>
      <c r="BY35" s="87"/>
      <c r="BZ35" s="8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87"/>
      <c r="BN36" s="87"/>
      <c r="BO36" s="87"/>
      <c r="BP36" s="87"/>
      <c r="BQ36" s="87"/>
      <c r="BR36" s="87"/>
      <c r="BS36" s="87"/>
      <c r="BT36" s="87"/>
      <c r="BU36" s="87"/>
      <c r="BV36" s="87"/>
      <c r="BW36" s="87"/>
      <c r="BX36" s="87"/>
      <c r="BY36" s="87"/>
      <c r="BZ36" s="8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87"/>
      <c r="BN37" s="87"/>
      <c r="BO37" s="87"/>
      <c r="BP37" s="87"/>
      <c r="BQ37" s="87"/>
      <c r="BR37" s="87"/>
      <c r="BS37" s="87"/>
      <c r="BT37" s="87"/>
      <c r="BU37" s="87"/>
      <c r="BV37" s="87"/>
      <c r="BW37" s="87"/>
      <c r="BX37" s="87"/>
      <c r="BY37" s="87"/>
      <c r="BZ37" s="8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87"/>
      <c r="BN38" s="87"/>
      <c r="BO38" s="87"/>
      <c r="BP38" s="87"/>
      <c r="BQ38" s="87"/>
      <c r="BR38" s="87"/>
      <c r="BS38" s="87"/>
      <c r="BT38" s="87"/>
      <c r="BU38" s="87"/>
      <c r="BV38" s="87"/>
      <c r="BW38" s="87"/>
      <c r="BX38" s="87"/>
      <c r="BY38" s="87"/>
      <c r="BZ38" s="8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87"/>
      <c r="BN39" s="87"/>
      <c r="BO39" s="87"/>
      <c r="BP39" s="87"/>
      <c r="BQ39" s="87"/>
      <c r="BR39" s="87"/>
      <c r="BS39" s="87"/>
      <c r="BT39" s="87"/>
      <c r="BU39" s="87"/>
      <c r="BV39" s="87"/>
      <c r="BW39" s="87"/>
      <c r="BX39" s="87"/>
      <c r="BY39" s="87"/>
      <c r="BZ39" s="8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87"/>
      <c r="BN40" s="87"/>
      <c r="BO40" s="87"/>
      <c r="BP40" s="87"/>
      <c r="BQ40" s="87"/>
      <c r="BR40" s="87"/>
      <c r="BS40" s="87"/>
      <c r="BT40" s="87"/>
      <c r="BU40" s="87"/>
      <c r="BV40" s="87"/>
      <c r="BW40" s="87"/>
      <c r="BX40" s="87"/>
      <c r="BY40" s="87"/>
      <c r="BZ40" s="8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87"/>
      <c r="BN41" s="87"/>
      <c r="BO41" s="87"/>
      <c r="BP41" s="87"/>
      <c r="BQ41" s="87"/>
      <c r="BR41" s="87"/>
      <c r="BS41" s="87"/>
      <c r="BT41" s="87"/>
      <c r="BU41" s="87"/>
      <c r="BV41" s="87"/>
      <c r="BW41" s="87"/>
      <c r="BX41" s="87"/>
      <c r="BY41" s="87"/>
      <c r="BZ41" s="8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87"/>
      <c r="BN42" s="87"/>
      <c r="BO42" s="87"/>
      <c r="BP42" s="87"/>
      <c r="BQ42" s="87"/>
      <c r="BR42" s="87"/>
      <c r="BS42" s="87"/>
      <c r="BT42" s="87"/>
      <c r="BU42" s="87"/>
      <c r="BV42" s="87"/>
      <c r="BW42" s="87"/>
      <c r="BX42" s="87"/>
      <c r="BY42" s="87"/>
      <c r="BZ42" s="8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87"/>
      <c r="BN43" s="87"/>
      <c r="BO43" s="87"/>
      <c r="BP43" s="87"/>
      <c r="BQ43" s="87"/>
      <c r="BR43" s="87"/>
      <c r="BS43" s="87"/>
      <c r="BT43" s="87"/>
      <c r="BU43" s="87"/>
      <c r="BV43" s="87"/>
      <c r="BW43" s="87"/>
      <c r="BX43" s="87"/>
      <c r="BY43" s="87"/>
      <c r="BZ43" s="8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x14ac:dyDescent="0.15">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106</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15">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273228</v>
      </c>
      <c r="D6" s="31">
        <f t="shared" si="3"/>
        <v>46</v>
      </c>
      <c r="E6" s="31">
        <f t="shared" si="3"/>
        <v>1</v>
      </c>
      <c r="F6" s="31">
        <f t="shared" si="3"/>
        <v>0</v>
      </c>
      <c r="G6" s="31">
        <f t="shared" si="3"/>
        <v>1</v>
      </c>
      <c r="H6" s="31" t="str">
        <f t="shared" si="3"/>
        <v>大阪府　能勢町</v>
      </c>
      <c r="I6" s="31" t="str">
        <f t="shared" si="3"/>
        <v>法適用</v>
      </c>
      <c r="J6" s="31" t="str">
        <f t="shared" si="3"/>
        <v>水道事業</v>
      </c>
      <c r="K6" s="31" t="str">
        <f t="shared" si="3"/>
        <v>末端給水事業</v>
      </c>
      <c r="L6" s="31" t="str">
        <f t="shared" si="3"/>
        <v>A7</v>
      </c>
      <c r="M6" s="32" t="str">
        <f t="shared" si="3"/>
        <v>-</v>
      </c>
      <c r="N6" s="32">
        <f t="shared" si="3"/>
        <v>54</v>
      </c>
      <c r="O6" s="32">
        <f t="shared" si="3"/>
        <v>97.76</v>
      </c>
      <c r="P6" s="32">
        <f t="shared" si="3"/>
        <v>4682</v>
      </c>
      <c r="Q6" s="32">
        <f t="shared" si="3"/>
        <v>11213</v>
      </c>
      <c r="R6" s="32">
        <f t="shared" si="3"/>
        <v>98.75</v>
      </c>
      <c r="S6" s="32">
        <f t="shared" si="3"/>
        <v>113.55</v>
      </c>
      <c r="T6" s="32">
        <f t="shared" si="3"/>
        <v>10867</v>
      </c>
      <c r="U6" s="32">
        <f t="shared" si="3"/>
        <v>28.71</v>
      </c>
      <c r="V6" s="32">
        <f t="shared" si="3"/>
        <v>378.51</v>
      </c>
      <c r="W6" s="33">
        <f>IF(W7="",NA(),W7)</f>
        <v>106.87</v>
      </c>
      <c r="X6" s="33">
        <f t="shared" ref="X6:AF6" si="4">IF(X7="",NA(),X7)</f>
        <v>104.7</v>
      </c>
      <c r="Y6" s="33">
        <f t="shared" si="4"/>
        <v>99.25</v>
      </c>
      <c r="Z6" s="33">
        <f t="shared" si="4"/>
        <v>102.53</v>
      </c>
      <c r="AA6" s="33">
        <f t="shared" si="4"/>
        <v>94.01</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2265.5700000000002</v>
      </c>
      <c r="AT6" s="33">
        <f t="shared" ref="AT6:BB6" si="6">IF(AT7="",NA(),AT7)</f>
        <v>2379.58</v>
      </c>
      <c r="AU6" s="33">
        <f t="shared" si="6"/>
        <v>4509.5600000000004</v>
      </c>
      <c r="AV6" s="33">
        <f t="shared" si="6"/>
        <v>1860.53</v>
      </c>
      <c r="AW6" s="33">
        <f t="shared" si="6"/>
        <v>394.02</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1383.09</v>
      </c>
      <c r="BE6" s="33">
        <f t="shared" ref="BE6:BM6" si="7">IF(BE7="",NA(),BE7)</f>
        <v>1369.38</v>
      </c>
      <c r="BF6" s="33">
        <f t="shared" si="7"/>
        <v>1342.87</v>
      </c>
      <c r="BG6" s="33">
        <f t="shared" si="7"/>
        <v>1275.3800000000001</v>
      </c>
      <c r="BH6" s="33">
        <f t="shared" si="7"/>
        <v>1263.8499999999999</v>
      </c>
      <c r="BI6" s="33">
        <f t="shared" si="7"/>
        <v>462.52</v>
      </c>
      <c r="BJ6" s="33">
        <f t="shared" si="7"/>
        <v>474.06</v>
      </c>
      <c r="BK6" s="33">
        <f t="shared" si="7"/>
        <v>458</v>
      </c>
      <c r="BL6" s="33">
        <f t="shared" si="7"/>
        <v>443.13</v>
      </c>
      <c r="BM6" s="33">
        <f t="shared" si="7"/>
        <v>442.54</v>
      </c>
      <c r="BN6" s="32" t="str">
        <f>IF(BN7="","",IF(BN7="-","【-】","【"&amp;SUBSTITUTE(TEXT(BN7,"#,##0.00"),"-","△")&amp;"】"))</f>
        <v>【283.72】</v>
      </c>
      <c r="BO6" s="33">
        <f>IF(BO7="",NA(),BO7)</f>
        <v>62.83</v>
      </c>
      <c r="BP6" s="33">
        <f t="shared" ref="BP6:BX6" si="8">IF(BP7="",NA(),BP7)</f>
        <v>60.81</v>
      </c>
      <c r="BQ6" s="33">
        <f t="shared" si="8"/>
        <v>60.81</v>
      </c>
      <c r="BR6" s="33">
        <f t="shared" si="8"/>
        <v>63.95</v>
      </c>
      <c r="BS6" s="33">
        <f t="shared" si="8"/>
        <v>57.13</v>
      </c>
      <c r="BT6" s="33">
        <f t="shared" si="8"/>
        <v>99.71</v>
      </c>
      <c r="BU6" s="33">
        <f t="shared" si="8"/>
        <v>96.62</v>
      </c>
      <c r="BV6" s="33">
        <f t="shared" si="8"/>
        <v>96.27</v>
      </c>
      <c r="BW6" s="33">
        <f t="shared" si="8"/>
        <v>95.4</v>
      </c>
      <c r="BX6" s="33">
        <f t="shared" si="8"/>
        <v>98.6</v>
      </c>
      <c r="BY6" s="32" t="str">
        <f>IF(BY7="","",IF(BY7="-","【-】","【"&amp;SUBSTITUTE(TEXT(BY7,"#,##0.00"),"-","△")&amp;"】"))</f>
        <v>【104.60】</v>
      </c>
      <c r="BZ6" s="33">
        <f>IF(BZ7="",NA(),BZ7)</f>
        <v>413.17</v>
      </c>
      <c r="CA6" s="33">
        <f t="shared" ref="CA6:CI6" si="9">IF(CA7="",NA(),CA7)</f>
        <v>427.03</v>
      </c>
      <c r="CB6" s="33">
        <f t="shared" si="9"/>
        <v>429.11</v>
      </c>
      <c r="CC6" s="33">
        <f t="shared" si="9"/>
        <v>409.09</v>
      </c>
      <c r="CD6" s="33">
        <f t="shared" si="9"/>
        <v>459.23</v>
      </c>
      <c r="CE6" s="33">
        <f t="shared" si="9"/>
        <v>176.84</v>
      </c>
      <c r="CF6" s="33">
        <f t="shared" si="9"/>
        <v>184.53</v>
      </c>
      <c r="CG6" s="33">
        <f t="shared" si="9"/>
        <v>186.94</v>
      </c>
      <c r="CH6" s="33">
        <f t="shared" si="9"/>
        <v>186.15</v>
      </c>
      <c r="CI6" s="33">
        <f t="shared" si="9"/>
        <v>181.67</v>
      </c>
      <c r="CJ6" s="32" t="str">
        <f>IF(CJ7="","",IF(CJ7="-","【-】","【"&amp;SUBSTITUTE(TEXT(CJ7,"#,##0.00"),"-","△")&amp;"】"))</f>
        <v>【164.21】</v>
      </c>
      <c r="CK6" s="33">
        <f>IF(CK7="",NA(),CK7)</f>
        <v>43.02</v>
      </c>
      <c r="CL6" s="33">
        <f t="shared" ref="CL6:CT6" si="10">IF(CL7="",NA(),CL7)</f>
        <v>41.9</v>
      </c>
      <c r="CM6" s="33">
        <f t="shared" si="10"/>
        <v>42.06</v>
      </c>
      <c r="CN6" s="33">
        <f t="shared" si="10"/>
        <v>40.85</v>
      </c>
      <c r="CO6" s="33">
        <f t="shared" si="10"/>
        <v>40.72</v>
      </c>
      <c r="CP6" s="33">
        <f t="shared" si="10"/>
        <v>53.5</v>
      </c>
      <c r="CQ6" s="33">
        <f t="shared" si="10"/>
        <v>52.9</v>
      </c>
      <c r="CR6" s="33">
        <f t="shared" si="10"/>
        <v>54.51</v>
      </c>
      <c r="CS6" s="33">
        <f t="shared" si="10"/>
        <v>54.47</v>
      </c>
      <c r="CT6" s="33">
        <f t="shared" si="10"/>
        <v>53.61</v>
      </c>
      <c r="CU6" s="32" t="str">
        <f>IF(CU7="","",IF(CU7="-","【-】","【"&amp;SUBSTITUTE(TEXT(CU7,"#,##0.00"),"-","△")&amp;"】"))</f>
        <v>【59.80】</v>
      </c>
      <c r="CV6" s="33">
        <f>IF(CV7="",NA(),CV7)</f>
        <v>82.81</v>
      </c>
      <c r="CW6" s="33">
        <f t="shared" ref="CW6:DE6" si="11">IF(CW7="",NA(),CW7)</f>
        <v>82.84</v>
      </c>
      <c r="CX6" s="33">
        <f t="shared" si="11"/>
        <v>81.22</v>
      </c>
      <c r="CY6" s="33">
        <f t="shared" si="11"/>
        <v>84.42</v>
      </c>
      <c r="CZ6" s="33">
        <f t="shared" si="11"/>
        <v>81.69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8.18</v>
      </c>
      <c r="DH6" s="33">
        <f t="shared" ref="DH6:DP6" si="12">IF(DH7="",NA(),DH7)</f>
        <v>10.210000000000001</v>
      </c>
      <c r="DI6" s="33">
        <f t="shared" si="12"/>
        <v>12.22</v>
      </c>
      <c r="DJ6" s="33">
        <f t="shared" si="12"/>
        <v>14.09</v>
      </c>
      <c r="DK6" s="33">
        <f t="shared" si="12"/>
        <v>29.38</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0.15</v>
      </c>
      <c r="DS6" s="33">
        <f t="shared" ref="DS6:EA6" si="13">IF(DS7="",NA(),DS7)</f>
        <v>0.56000000000000005</v>
      </c>
      <c r="DT6" s="33">
        <f t="shared" si="13"/>
        <v>0.56000000000000005</v>
      </c>
      <c r="DU6" s="33">
        <f t="shared" si="13"/>
        <v>0.56000000000000005</v>
      </c>
      <c r="DV6" s="33">
        <f t="shared" si="13"/>
        <v>0.56000000000000005</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3">
        <f t="shared" si="14"/>
        <v>0.13</v>
      </c>
      <c r="EF6" s="33">
        <f t="shared" si="14"/>
        <v>0.43</v>
      </c>
      <c r="EG6" s="33">
        <f t="shared" si="14"/>
        <v>0.36</v>
      </c>
      <c r="EH6" s="33">
        <f t="shared" si="14"/>
        <v>0.61</v>
      </c>
      <c r="EI6" s="33">
        <f t="shared" si="14"/>
        <v>0.5</v>
      </c>
      <c r="EJ6" s="33">
        <f t="shared" si="14"/>
        <v>0.6</v>
      </c>
      <c r="EK6" s="33">
        <f t="shared" si="14"/>
        <v>0.71</v>
      </c>
      <c r="EL6" s="33">
        <f t="shared" si="14"/>
        <v>0.68</v>
      </c>
      <c r="EM6" s="32" t="str">
        <f>IF(EM7="","",IF(EM7="-","【-】","【"&amp;SUBSTITUTE(TEXT(EM7,"#,##0.00"),"-","△")&amp;"】"))</f>
        <v>【0.78】</v>
      </c>
    </row>
    <row r="7" spans="1:143" s="34" customFormat="1" x14ac:dyDescent="0.15">
      <c r="A7" s="26"/>
      <c r="B7" s="35">
        <v>2014</v>
      </c>
      <c r="C7" s="35">
        <v>273228</v>
      </c>
      <c r="D7" s="35">
        <v>46</v>
      </c>
      <c r="E7" s="35">
        <v>1</v>
      </c>
      <c r="F7" s="35">
        <v>0</v>
      </c>
      <c r="G7" s="35">
        <v>1</v>
      </c>
      <c r="H7" s="35" t="s">
        <v>93</v>
      </c>
      <c r="I7" s="35" t="s">
        <v>94</v>
      </c>
      <c r="J7" s="35" t="s">
        <v>95</v>
      </c>
      <c r="K7" s="35" t="s">
        <v>96</v>
      </c>
      <c r="L7" s="35" t="s">
        <v>97</v>
      </c>
      <c r="M7" s="36" t="s">
        <v>98</v>
      </c>
      <c r="N7" s="36">
        <v>54</v>
      </c>
      <c r="O7" s="36">
        <v>97.76</v>
      </c>
      <c r="P7" s="36">
        <v>4682</v>
      </c>
      <c r="Q7" s="36">
        <v>11213</v>
      </c>
      <c r="R7" s="36">
        <v>98.75</v>
      </c>
      <c r="S7" s="36">
        <v>113.55</v>
      </c>
      <c r="T7" s="36">
        <v>10867</v>
      </c>
      <c r="U7" s="36">
        <v>28.71</v>
      </c>
      <c r="V7" s="36">
        <v>378.51</v>
      </c>
      <c r="W7" s="36">
        <v>106.87</v>
      </c>
      <c r="X7" s="36">
        <v>104.7</v>
      </c>
      <c r="Y7" s="36">
        <v>99.25</v>
      </c>
      <c r="Z7" s="36">
        <v>102.53</v>
      </c>
      <c r="AA7" s="36">
        <v>94.01</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2265.5700000000002</v>
      </c>
      <c r="AT7" s="36">
        <v>2379.58</v>
      </c>
      <c r="AU7" s="36">
        <v>4509.5600000000004</v>
      </c>
      <c r="AV7" s="36">
        <v>1860.53</v>
      </c>
      <c r="AW7" s="36">
        <v>394.02</v>
      </c>
      <c r="AX7" s="36">
        <v>1149.75</v>
      </c>
      <c r="AY7" s="36">
        <v>1128.25</v>
      </c>
      <c r="AZ7" s="36">
        <v>1159.4100000000001</v>
      </c>
      <c r="BA7" s="36">
        <v>1081.23</v>
      </c>
      <c r="BB7" s="36">
        <v>406.37</v>
      </c>
      <c r="BC7" s="36">
        <v>264.16000000000003</v>
      </c>
      <c r="BD7" s="36">
        <v>1383.09</v>
      </c>
      <c r="BE7" s="36">
        <v>1369.38</v>
      </c>
      <c r="BF7" s="36">
        <v>1342.87</v>
      </c>
      <c r="BG7" s="36">
        <v>1275.3800000000001</v>
      </c>
      <c r="BH7" s="36">
        <v>1263.8499999999999</v>
      </c>
      <c r="BI7" s="36">
        <v>462.52</v>
      </c>
      <c r="BJ7" s="36">
        <v>474.06</v>
      </c>
      <c r="BK7" s="36">
        <v>458</v>
      </c>
      <c r="BL7" s="36">
        <v>443.13</v>
      </c>
      <c r="BM7" s="36">
        <v>442.54</v>
      </c>
      <c r="BN7" s="36">
        <v>283.72000000000003</v>
      </c>
      <c r="BO7" s="36">
        <v>62.83</v>
      </c>
      <c r="BP7" s="36">
        <v>60.81</v>
      </c>
      <c r="BQ7" s="36">
        <v>60.81</v>
      </c>
      <c r="BR7" s="36">
        <v>63.95</v>
      </c>
      <c r="BS7" s="36">
        <v>57.13</v>
      </c>
      <c r="BT7" s="36">
        <v>99.71</v>
      </c>
      <c r="BU7" s="36">
        <v>96.62</v>
      </c>
      <c r="BV7" s="36">
        <v>96.27</v>
      </c>
      <c r="BW7" s="36">
        <v>95.4</v>
      </c>
      <c r="BX7" s="36">
        <v>98.6</v>
      </c>
      <c r="BY7" s="36">
        <v>104.6</v>
      </c>
      <c r="BZ7" s="36">
        <v>413.17</v>
      </c>
      <c r="CA7" s="36">
        <v>427.03</v>
      </c>
      <c r="CB7" s="36">
        <v>429.11</v>
      </c>
      <c r="CC7" s="36">
        <v>409.09</v>
      </c>
      <c r="CD7" s="36">
        <v>459.23</v>
      </c>
      <c r="CE7" s="36">
        <v>176.84</v>
      </c>
      <c r="CF7" s="36">
        <v>184.53</v>
      </c>
      <c r="CG7" s="36">
        <v>186.94</v>
      </c>
      <c r="CH7" s="36">
        <v>186.15</v>
      </c>
      <c r="CI7" s="36">
        <v>181.67</v>
      </c>
      <c r="CJ7" s="36">
        <v>164.21</v>
      </c>
      <c r="CK7" s="36">
        <v>43.02</v>
      </c>
      <c r="CL7" s="36">
        <v>41.9</v>
      </c>
      <c r="CM7" s="36">
        <v>42.06</v>
      </c>
      <c r="CN7" s="36">
        <v>40.85</v>
      </c>
      <c r="CO7" s="36">
        <v>40.72</v>
      </c>
      <c r="CP7" s="36">
        <v>53.5</v>
      </c>
      <c r="CQ7" s="36">
        <v>52.9</v>
      </c>
      <c r="CR7" s="36">
        <v>54.51</v>
      </c>
      <c r="CS7" s="36">
        <v>54.47</v>
      </c>
      <c r="CT7" s="36">
        <v>53.61</v>
      </c>
      <c r="CU7" s="36">
        <v>59.8</v>
      </c>
      <c r="CV7" s="36">
        <v>82.81</v>
      </c>
      <c r="CW7" s="36">
        <v>82.84</v>
      </c>
      <c r="CX7" s="36">
        <v>81.22</v>
      </c>
      <c r="CY7" s="36">
        <v>84.42</v>
      </c>
      <c r="CZ7" s="36">
        <v>81.69</v>
      </c>
      <c r="DA7" s="36">
        <v>82.8</v>
      </c>
      <c r="DB7" s="36">
        <v>81.63</v>
      </c>
      <c r="DC7" s="36">
        <v>81.790000000000006</v>
      </c>
      <c r="DD7" s="36">
        <v>81.459999999999994</v>
      </c>
      <c r="DE7" s="36">
        <v>81.31</v>
      </c>
      <c r="DF7" s="36">
        <v>89.78</v>
      </c>
      <c r="DG7" s="36">
        <v>8.18</v>
      </c>
      <c r="DH7" s="36">
        <v>10.210000000000001</v>
      </c>
      <c r="DI7" s="36">
        <v>12.22</v>
      </c>
      <c r="DJ7" s="36">
        <v>14.09</v>
      </c>
      <c r="DK7" s="36">
        <v>29.38</v>
      </c>
      <c r="DL7" s="36">
        <v>35.71</v>
      </c>
      <c r="DM7" s="36">
        <v>37.25</v>
      </c>
      <c r="DN7" s="36">
        <v>37.799999999999997</v>
      </c>
      <c r="DO7" s="36">
        <v>38.520000000000003</v>
      </c>
      <c r="DP7" s="36">
        <v>46.67</v>
      </c>
      <c r="DQ7" s="36">
        <v>46.31</v>
      </c>
      <c r="DR7" s="36">
        <v>0.15</v>
      </c>
      <c r="DS7" s="36">
        <v>0.56000000000000005</v>
      </c>
      <c r="DT7" s="36">
        <v>0.56000000000000005</v>
      </c>
      <c r="DU7" s="36">
        <v>0.56000000000000005</v>
      </c>
      <c r="DV7" s="36">
        <v>0.56000000000000005</v>
      </c>
      <c r="DW7" s="36">
        <v>6.62</v>
      </c>
      <c r="DX7" s="36">
        <v>7.9</v>
      </c>
      <c r="DY7" s="36">
        <v>8.2200000000000006</v>
      </c>
      <c r="DZ7" s="36">
        <v>9.43</v>
      </c>
      <c r="EA7" s="36">
        <v>10.029999999999999</v>
      </c>
      <c r="EB7" s="36">
        <v>12.42</v>
      </c>
      <c r="EC7" s="36">
        <v>0</v>
      </c>
      <c r="ED7" s="36">
        <v>0</v>
      </c>
      <c r="EE7" s="36">
        <v>0.13</v>
      </c>
      <c r="EF7" s="36">
        <v>0.43</v>
      </c>
      <c r="EG7" s="36">
        <v>0.36</v>
      </c>
      <c r="EH7" s="36">
        <v>0.61</v>
      </c>
      <c r="EI7" s="36">
        <v>0.5</v>
      </c>
      <c r="EJ7" s="36">
        <v>0.6</v>
      </c>
      <c r="EK7" s="36">
        <v>0.71</v>
      </c>
      <c r="EL7" s="36">
        <v>0.68</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2016-02-23T06:17:51Z</cp:lastPrinted>
  <dcterms:created xsi:type="dcterms:W3CDTF">2016-02-03T07:24:24Z</dcterms:created>
  <dcterms:modified xsi:type="dcterms:W3CDTF">2016-02-23T06:18:00Z</dcterms:modified>
</cp:coreProperties>
</file>