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calcMode="manual"/>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D10" i="5" l="1"/>
  <c r="C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<sst xmlns="http://schemas.openxmlformats.org/spreadsheetml/2006/main" count="226" uniqueCount="111">
  <si>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</si>
  <si>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</si>
  <si>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</si>
  <si>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</si>
  <si>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</si>
  <si>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</si>
  <si>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</si>
  <si>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</si>
  <si>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</si>
  <si>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</si>
  <si>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</si>
  <si>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</si>
  <si>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</si>
  <si>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</si>
  <si>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</si>
  <si>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</si>
  <si>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</si>
  <si>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</si>
  <si>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</si>
  <si>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</si>
  <si>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</si>
  <si>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</si>
  <si>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</si>
  <si>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</si>
  <si>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</si>
  <si>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</si>
  <si>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</si>
  <si>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</si>
  <si>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</si>
  <si>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</si>
  <si>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</si>
  <si>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</si>
  <si>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</si>
  <si>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</si>
  <si>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</si>
  <si>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</si>
  <si>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</si>
  <si>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</si>
  <si>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</si>
  <si>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</si>
  <si>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</si>
  <si>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</si>
  <si>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</si>
  <si>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</si>
  <si>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</si>
  <si>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</si>
  <si>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</si>
  <si>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</si>
  <si>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</si>
  <si>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</si>
  <si>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</si>
  <si>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</si>
  <si>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</si>
  <si>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</si>
  <si>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</si>
  <si>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</si>
  <si>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</si>
  <si>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</si>
  <si>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</si>
  <si>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</si>
  <si>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</si>
  <si>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</si>
  <si>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</si>
  <si>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</si>
  <si>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</si>
  <si>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</si>
  <si>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</si>
  <si>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</si>
  <si>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</si>
  <si>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</si>
  <si>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</si>
  <si>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</si>
  <si>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</si>
  <si>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</si>
  <si>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</si>
  <si>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</si>
  <si>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</si>
  <si>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</si>
  <si>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</si>
  <si>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</si>
  <si>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</si>
  <si>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</si>
  <si>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</si>
  <si>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</si>
  <si>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</si>
  <si>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</si>
  <si>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</si>
  <si>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</si>
  <si>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</si>
  <si>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</si>
  <si>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</si>
  <si>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</si>
  <si>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</si>
  <si>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</si>
  <si>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</si>
  <si>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</si>
  <si>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豊能町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</si>
  <si>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</si>
  <si>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</si>
  <si>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</si>
  <si>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</si>
  <si>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</si>
  <si>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</si>
  <si>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</si>
  <si>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</si>
  <si>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</si>
  <si>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</si>
  <si>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</si>
  <si>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平成元年の供用開始のため、管渠は比較的新しく、老朽化には至っていない。</t>
    <phoneticPr fontId="4"/>
  </si>
  <si>
    <t xml:space="preserve">事業開始当初に借り入れた起債の償還金が多いことにより収益的収支比率を低くしている。
平成27年4月に料金を改定しているが、処理区域内人口も少ないことから、料金収入の大幅な増加にならず、経費回収率も低い。しかし、公共下水道事業と特定環境保全公共下水道事業は同一の会計で事業経営しており、全体で見ると当面の間、黒字経営になる見込みである。
老朽化対策については、管渠は比較的新しく実施していないが、今後計画的に行っていく必要があると考えている。
</t>
    <phoneticPr fontId="4"/>
  </si>
  <si>
    <t xml:space="preserve">特定環境保全公共下水道事業は市街化調整区域に整備された下水道であり、処理区域内人口が少ないことなどから、全国平均値や類似団体平均値と比較すると汚水処理原価は高く経費回収率は低い。
また、特定環境保全公共下水道事業単独で見た場合、収益的収支比率は100％を下回っているが、特定環境保全公共下水道事業の会計は公共下水道事業と同一の会計となっているため、全体では収益的収支比率は100％を超えている。
水洗化率は、全国平均値や類似団体平均値と比較すると高い。なお、施設利用率については、単独処理場を設置していないため、当該値を計上いない。
</t>
    <rPh sb="229" eb="231">
      <t>シセツ</t>
    </rPh>
    <rPh sb="231" eb="234">
      <t>リヨウリツ</t>
    </rPh>
    <rPh sb="240" eb="242">
      <t>タンドク</t>
    </rPh>
    <rPh sb="242" eb="245">
      <t>ショリジョウ</t>
    </rPh>
    <rPh sb="246" eb="248">
      <t>セッチ</t>
    </rPh>
    <rPh sb="256" eb="258">
      <t>トウガイ</t>
    </rPh>
    <rPh sb="258" eb="259">
      <t>アタイ</t>
    </rPh>
    <rPh sb="260" eb="262">
      <t>ケイジョウ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</si>
</sst>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424640"/>
        <c:axId val="9144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91424640"/>
        <c:axId val="91443200"/>
      </c:lineChart>
      <c:dateAx>
        <c:axId val="91424640"/>
        <c:scaling>
          <c:orientation val="minMax"/>
        </c:scaling>
        <c:delete val="1"/>
        <c:axPos val="b"/>
        <c:numFmt formatCode="ge" sourceLinked="1"/>
        <c:majorTickMark val="none"/>
        <c:minorTickMark val="none"/>
        <c:tickLblPos val="none"/>
        <c:crossAx val="91443200"/>
        <c:crosses val="autoZero"/>
        <c:auto val="1"/>
        <c:lblOffset val="100"/>
        <c:baseTimeUnit val="years"/>
      </c:dateAx>
      <c:valAx>
        <c:axId val="9144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2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748032"/>
        <c:axId val="9276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92748032"/>
        <c:axId val="92762496"/>
      </c:lineChart>
      <c:dateAx>
        <c:axId val="92748032"/>
        <c:scaling>
          <c:orientation val="minMax"/>
        </c:scaling>
        <c:delete val="1"/>
        <c:axPos val="b"/>
        <c:numFmt formatCode="ge" sourceLinked="1"/>
        <c:majorTickMark val="none"/>
        <c:minorTickMark val="none"/>
        <c:tickLblPos val="none"/>
        <c:crossAx val="92762496"/>
        <c:crosses val="autoZero"/>
        <c:auto val="1"/>
        <c:lblOffset val="100"/>
        <c:baseTimeUnit val="years"/>
      </c:dateAx>
      <c:valAx>
        <c:axId val="9276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4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87.87</c:v>
                </c:pt>
                <c:pt idx="1">
                  <c:v>87.87</c:v>
                </c:pt>
                <c:pt idx="2">
                  <c:v>88.56</c:v>
                </c:pt>
                <c:pt idx="3">
                  <c:v>91.75</c:v>
                </c:pt>
                <c:pt idx="4">
                  <c:v>91.85</c:v>
                </c:pt>
              </c:numCache>
            </c:numRef>
          </c:val>
        </c:ser>
        <c:dLbls>
          <c:showLegendKey val="0"/>
          <c:showVal val="0"/>
          <c:showCatName val="0"/>
          <c:showSerName val="0"/>
          <c:showPercent val="0"/>
          <c:showBubbleSize val="0"/>
        </c:dLbls>
        <c:gapWidth val="150"/>
        <c:axId val="92809088"/>
        <c:axId val="9281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92809088"/>
        <c:axId val="92811264"/>
      </c:lineChart>
      <c:dateAx>
        <c:axId val="92809088"/>
        <c:scaling>
          <c:orientation val="minMax"/>
        </c:scaling>
        <c:delete val="1"/>
        <c:axPos val="b"/>
        <c:numFmt formatCode="ge" sourceLinked="1"/>
        <c:majorTickMark val="none"/>
        <c:minorTickMark val="none"/>
        <c:tickLblPos val="none"/>
        <c:crossAx val="92811264"/>
        <c:crosses val="autoZero"/>
        <c:auto val="1"/>
        <c:lblOffset val="100"/>
        <c:baseTimeUnit val="years"/>
      </c:dateAx>
      <c:valAx>
        <c:axId val="9281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0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3701688848878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40.32</c:v>
                </c:pt>
                <c:pt idx="1">
                  <c:v>43.46</c:v>
                </c:pt>
                <c:pt idx="2">
                  <c:v>45.27</c:v>
                </c:pt>
                <c:pt idx="3">
                  <c:v>48.31</c:v>
                </c:pt>
                <c:pt idx="4">
                  <c:v>47.07</c:v>
                </c:pt>
              </c:numCache>
            </c:numRef>
          </c:val>
        </c:ser>
        <c:dLbls>
          <c:showLegendKey val="0"/>
          <c:showVal val="0"/>
          <c:showCatName val="0"/>
          <c:showSerName val="0"/>
          <c:showPercent val="0"/>
          <c:showBubbleSize val="0"/>
        </c:dLbls>
        <c:gapWidth val="150"/>
        <c:axId val="91469312"/>
        <c:axId val="9147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469312"/>
        <c:axId val="91471232"/>
      </c:lineChart>
      <c:dateAx>
        <c:axId val="91469312"/>
        <c:scaling>
          <c:orientation val="minMax"/>
        </c:scaling>
        <c:delete val="1"/>
        <c:axPos val="b"/>
        <c:numFmt formatCode="ge" sourceLinked="1"/>
        <c:majorTickMark val="none"/>
        <c:minorTickMark val="none"/>
        <c:tickLblPos val="none"/>
        <c:crossAx val="91471232"/>
        <c:crosses val="autoZero"/>
        <c:auto val="1"/>
        <c:lblOffset val="100"/>
        <c:baseTimeUnit val="years"/>
      </c:dateAx>
      <c:valAx>
        <c:axId val="9147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6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317376"/>
        <c:axId val="9131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317376"/>
        <c:axId val="91319296"/>
      </c:lineChart>
      <c:dateAx>
        <c:axId val="91317376"/>
        <c:scaling>
          <c:orientation val="minMax"/>
        </c:scaling>
        <c:delete val="1"/>
        <c:axPos val="b"/>
        <c:numFmt formatCode="ge" sourceLinked="1"/>
        <c:majorTickMark val="none"/>
        <c:minorTickMark val="none"/>
        <c:tickLblPos val="none"/>
        <c:crossAx val="91319296"/>
        <c:crosses val="autoZero"/>
        <c:auto val="1"/>
        <c:lblOffset val="100"/>
        <c:baseTimeUnit val="years"/>
      </c:dateAx>
      <c:valAx>
        <c:axId val="9131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1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353856"/>
        <c:axId val="9135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353856"/>
        <c:axId val="91355776"/>
      </c:lineChart>
      <c:dateAx>
        <c:axId val="91353856"/>
        <c:scaling>
          <c:orientation val="minMax"/>
        </c:scaling>
        <c:delete val="1"/>
        <c:axPos val="b"/>
        <c:numFmt formatCode="ge" sourceLinked="1"/>
        <c:majorTickMark val="none"/>
        <c:minorTickMark val="none"/>
        <c:tickLblPos val="none"/>
        <c:crossAx val="91355776"/>
        <c:crosses val="autoZero"/>
        <c:auto val="1"/>
        <c:lblOffset val="100"/>
        <c:baseTimeUnit val="years"/>
      </c:dateAx>
      <c:valAx>
        <c:axId val="9135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538176"/>
        <c:axId val="9154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538176"/>
        <c:axId val="91540096"/>
      </c:lineChart>
      <c:dateAx>
        <c:axId val="91538176"/>
        <c:scaling>
          <c:orientation val="minMax"/>
        </c:scaling>
        <c:delete val="1"/>
        <c:axPos val="b"/>
        <c:numFmt formatCode="ge" sourceLinked="1"/>
        <c:majorTickMark val="none"/>
        <c:minorTickMark val="none"/>
        <c:tickLblPos val="none"/>
        <c:crossAx val="91540096"/>
        <c:crosses val="autoZero"/>
        <c:auto val="1"/>
        <c:lblOffset val="100"/>
        <c:baseTimeUnit val="years"/>
      </c:dateAx>
      <c:valAx>
        <c:axId val="9154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3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586944"/>
        <c:axId val="9158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586944"/>
        <c:axId val="91588864"/>
      </c:lineChart>
      <c:dateAx>
        <c:axId val="91586944"/>
        <c:scaling>
          <c:orientation val="minMax"/>
        </c:scaling>
        <c:delete val="1"/>
        <c:axPos val="b"/>
        <c:numFmt formatCode="ge" sourceLinked="1"/>
        <c:majorTickMark val="none"/>
        <c:minorTickMark val="none"/>
        <c:tickLblPos val="none"/>
        <c:crossAx val="91588864"/>
        <c:crosses val="autoZero"/>
        <c:auto val="1"/>
        <c:lblOffset val="100"/>
        <c:baseTimeUnit val="years"/>
      </c:dateAx>
      <c:valAx>
        <c:axId val="9158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8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3541.82</c:v>
                </c:pt>
                <c:pt idx="1">
                  <c:v>3069.14</c:v>
                </c:pt>
                <c:pt idx="2">
                  <c:v>3058.11</c:v>
                </c:pt>
                <c:pt idx="3">
                  <c:v>2485.71</c:v>
                </c:pt>
                <c:pt idx="4">
                  <c:v>2267.7800000000002</c:v>
                </c:pt>
              </c:numCache>
            </c:numRef>
          </c:val>
        </c:ser>
        <c:dLbls>
          <c:showLegendKey val="0"/>
          <c:showVal val="0"/>
          <c:showCatName val="0"/>
          <c:showSerName val="0"/>
          <c:showPercent val="0"/>
          <c:showBubbleSize val="0"/>
        </c:dLbls>
        <c:gapWidth val="150"/>
        <c:axId val="92667904"/>
        <c:axId val="9266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92667904"/>
        <c:axId val="92669824"/>
      </c:lineChart>
      <c:dateAx>
        <c:axId val="92667904"/>
        <c:scaling>
          <c:orientation val="minMax"/>
        </c:scaling>
        <c:delete val="1"/>
        <c:axPos val="b"/>
        <c:numFmt formatCode="ge" sourceLinked="1"/>
        <c:majorTickMark val="none"/>
        <c:minorTickMark val="none"/>
        <c:tickLblPos val="none"/>
        <c:crossAx val="92669824"/>
        <c:crosses val="autoZero"/>
        <c:auto val="1"/>
        <c:lblOffset val="100"/>
        <c:baseTimeUnit val="years"/>
      </c:dateAx>
      <c:valAx>
        <c:axId val="9266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6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27.54</c:v>
                </c:pt>
                <c:pt idx="1">
                  <c:v>30.1</c:v>
                </c:pt>
                <c:pt idx="2">
                  <c:v>29.59</c:v>
                </c:pt>
                <c:pt idx="3">
                  <c:v>31.54</c:v>
                </c:pt>
                <c:pt idx="4">
                  <c:v>32.299999999999997</c:v>
                </c:pt>
              </c:numCache>
            </c:numRef>
          </c:val>
        </c:ser>
        <c:dLbls>
          <c:showLegendKey val="0"/>
          <c:showVal val="0"/>
          <c:showCatName val="0"/>
          <c:showSerName val="0"/>
          <c:showPercent val="0"/>
          <c:showBubbleSize val="0"/>
        </c:dLbls>
        <c:gapWidth val="150"/>
        <c:axId val="92695936"/>
        <c:axId val="9270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92695936"/>
        <c:axId val="92702208"/>
      </c:lineChart>
      <c:dateAx>
        <c:axId val="92695936"/>
        <c:scaling>
          <c:orientation val="minMax"/>
        </c:scaling>
        <c:delete val="1"/>
        <c:axPos val="b"/>
        <c:numFmt formatCode="ge" sourceLinked="1"/>
        <c:majorTickMark val="none"/>
        <c:minorTickMark val="none"/>
        <c:tickLblPos val="none"/>
        <c:crossAx val="92702208"/>
        <c:crosses val="autoZero"/>
        <c:auto val="1"/>
        <c:lblOffset val="100"/>
        <c:baseTimeUnit val="years"/>
      </c:dateAx>
      <c:valAx>
        <c:axId val="9270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9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479</c:v>
                </c:pt>
                <c:pt idx="1">
                  <c:v>462.66</c:v>
                </c:pt>
                <c:pt idx="2">
                  <c:v>453.91</c:v>
                </c:pt>
                <c:pt idx="3">
                  <c:v>446.94</c:v>
                </c:pt>
                <c:pt idx="4">
                  <c:v>465.06</c:v>
                </c:pt>
              </c:numCache>
            </c:numRef>
          </c:val>
        </c:ser>
        <c:dLbls>
          <c:showLegendKey val="0"/>
          <c:showVal val="0"/>
          <c:showCatName val="0"/>
          <c:showSerName val="0"/>
          <c:showPercent val="0"/>
          <c:showBubbleSize val="0"/>
        </c:dLbls>
        <c:gapWidth val="150"/>
        <c:axId val="92732032"/>
        <c:axId val="9273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92732032"/>
        <c:axId val="92734208"/>
      </c:lineChart>
      <c:dateAx>
        <c:axId val="92732032"/>
        <c:scaling>
          <c:orientation val="minMax"/>
        </c:scaling>
        <c:delete val="1"/>
        <c:axPos val="b"/>
        <c:numFmt formatCode="ge" sourceLinked="1"/>
        <c:majorTickMark val="none"/>
        <c:minorTickMark val="none"/>
        <c:tickLblPos val="none"/>
        <c:crossAx val="92734208"/>
        <c:crosses val="autoZero"/>
        <c:auto val="1"/>
        <c:lblOffset val="100"/>
        <c:baseTimeUnit val="years"/>
      </c:dateAx>
      <c:valAx>
        <c:axId val="9273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3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大阪府　豊能町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21400</v>
      </c>
      <c r="AM8" s="47"/>
      <c r="AN8" s="47"/>
      <c r="AO8" s="47"/>
      <c r="AP8" s="47"/>
      <c r="AQ8" s="47"/>
      <c r="AR8" s="47"/>
      <c r="AS8" s="47"/>
      <c r="AT8" s="43">
        <f>データ!S6</f>
        <v>34.340000000000003</v>
      </c>
      <c r="AU8" s="43"/>
      <c r="AV8" s="43"/>
      <c r="AW8" s="43"/>
      <c r="AX8" s="43"/>
      <c r="AY8" s="43"/>
      <c r="AZ8" s="43"/>
      <c r="BA8" s="43"/>
      <c r="BB8" s="43">
        <f>データ!T6</f>
        <v>623.17999999999995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9.67</v>
      </c>
      <c r="Q10" s="43"/>
      <c r="R10" s="43"/>
      <c r="S10" s="43"/>
      <c r="T10" s="43"/>
      <c r="U10" s="43"/>
      <c r="V10" s="43"/>
      <c r="W10" s="43">
        <f>データ!P6</f>
        <v>99.62</v>
      </c>
      <c r="X10" s="43"/>
      <c r="Y10" s="43"/>
      <c r="Z10" s="43"/>
      <c r="AA10" s="43"/>
      <c r="AB10" s="43"/>
      <c r="AC10" s="43"/>
      <c r="AD10" s="47">
        <f>データ!Q6</f>
        <v>2052</v>
      </c>
      <c r="AE10" s="47"/>
      <c r="AF10" s="47"/>
      <c r="AG10" s="47"/>
      <c r="AH10" s="47"/>
      <c r="AI10" s="47"/>
      <c r="AJ10" s="47"/>
      <c r="AK10" s="2"/>
      <c r="AL10" s="47">
        <f>データ!U6</f>
        <v>2050</v>
      </c>
      <c r="AM10" s="47"/>
      <c r="AN10" s="47"/>
      <c r="AO10" s="47"/>
      <c r="AP10" s="47"/>
      <c r="AQ10" s="47"/>
      <c r="AR10" s="47"/>
      <c r="AS10" s="47"/>
      <c r="AT10" s="43">
        <f>データ!V6</f>
        <v>1.61</v>
      </c>
      <c r="AU10" s="43"/>
      <c r="AV10" s="43"/>
      <c r="AW10" s="43"/>
      <c r="AX10" s="43"/>
      <c r="AY10" s="43"/>
      <c r="AZ10" s="43"/>
      <c r="BA10" s="43"/>
      <c r="BB10" s="43">
        <f>データ!W6</f>
        <v>1273.29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110</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75"/>
      <c r="BM34" s="76"/>
      <c r="BN34" s="76"/>
      <c r="BO34" s="76"/>
      <c r="BP34" s="76"/>
      <c r="BQ34" s="76"/>
      <c r="BR34" s="76"/>
      <c r="BS34" s="76"/>
      <c r="BT34" s="76"/>
      <c r="BU34" s="76"/>
      <c r="BV34" s="76"/>
      <c r="BW34" s="76"/>
      <c r="BX34" s="76"/>
      <c r="BY34" s="76"/>
      <c r="BZ34" s="77"/>
    </row>
    <row r="35" spans="1:78" ht="13.5" customHeight="1">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108</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75"/>
      <c r="BM56" s="76"/>
      <c r="BN56" s="76"/>
      <c r="BO56" s="76"/>
      <c r="BP56" s="76"/>
      <c r="BQ56" s="76"/>
      <c r="BR56" s="76"/>
      <c r="BS56" s="76"/>
      <c r="BT56" s="76"/>
      <c r="BU56" s="76"/>
      <c r="BV56" s="76"/>
      <c r="BW56" s="76"/>
      <c r="BX56" s="76"/>
      <c r="BY56" s="76"/>
      <c r="BZ56" s="77"/>
    </row>
    <row r="57" spans="1:78" ht="13.5" customHeight="1">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5"/>
      <c r="BM60" s="76"/>
      <c r="BN60" s="76"/>
      <c r="BO60" s="76"/>
      <c r="BP60" s="76"/>
      <c r="BQ60" s="76"/>
      <c r="BR60" s="76"/>
      <c r="BS60" s="76"/>
      <c r="BT60" s="76"/>
      <c r="BU60" s="76"/>
      <c r="BV60" s="76"/>
      <c r="BW60" s="76"/>
      <c r="BX60" s="76"/>
      <c r="BY60" s="76"/>
      <c r="BZ60" s="77"/>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109</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273210</v>
      </c>
      <c r="D6" s="31">
        <f t="shared" si="3"/>
        <v>47</v>
      </c>
      <c r="E6" s="31">
        <f t="shared" si="3"/>
        <v>17</v>
      </c>
      <c r="F6" s="31">
        <f t="shared" si="3"/>
        <v>4</v>
      </c>
      <c r="G6" s="31">
        <f t="shared" si="3"/>
        <v>0</v>
      </c>
      <c r="H6" s="31" t="str">
        <f t="shared" si="3"/>
        <v>大阪府　豊能町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9.67</v>
      </c>
      <c r="P6" s="32">
        <f t="shared" si="3"/>
        <v>99.62</v>
      </c>
      <c r="Q6" s="32">
        <f t="shared" si="3"/>
        <v>2052</v>
      </c>
      <c r="R6" s="32">
        <f t="shared" si="3"/>
        <v>21400</v>
      </c>
      <c r="S6" s="32">
        <f t="shared" si="3"/>
        <v>34.340000000000003</v>
      </c>
      <c r="T6" s="32">
        <f t="shared" si="3"/>
        <v>623.17999999999995</v>
      </c>
      <c r="U6" s="32">
        <f t="shared" si="3"/>
        <v>2050</v>
      </c>
      <c r="V6" s="32">
        <f t="shared" si="3"/>
        <v>1.61</v>
      </c>
      <c r="W6" s="32">
        <f t="shared" si="3"/>
        <v>1273.29</v>
      </c>
      <c r="X6" s="33">
        <f>IF(X7="",NA(),X7)</f>
        <v>40.32</v>
      </c>
      <c r="Y6" s="33">
        <f t="shared" ref="Y6:AG6" si="4">IF(Y7="",NA(),Y7)</f>
        <v>43.46</v>
      </c>
      <c r="Z6" s="33">
        <f t="shared" si="4"/>
        <v>45.27</v>
      </c>
      <c r="AA6" s="33">
        <f t="shared" si="4"/>
        <v>48.31</v>
      </c>
      <c r="AB6" s="33">
        <f t="shared" si="4"/>
        <v>47.07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3541.82</v>
      </c>
      <c r="BF6" s="33">
        <f t="shared" ref="BF6:BN6" si="7">IF(BF7="",NA(),BF7)</f>
        <v>3069.14</v>
      </c>
      <c r="BG6" s="33">
        <f t="shared" si="7"/>
        <v>3058.11</v>
      </c>
      <c r="BH6" s="33">
        <f t="shared" si="7"/>
        <v>2485.71</v>
      </c>
      <c r="BI6" s="33">
        <f t="shared" si="7"/>
        <v>2267.7800000000002</v>
      </c>
      <c r="BJ6" s="33">
        <f t="shared" si="7"/>
        <v>1812.65</v>
      </c>
      <c r="BK6" s="33">
        <f t="shared" si="7"/>
        <v>1764.87</v>
      </c>
      <c r="BL6" s="33">
        <f t="shared" si="7"/>
        <v>1622.51</v>
      </c>
      <c r="BM6" s="33">
        <f t="shared" si="7"/>
        <v>1569.13</v>
      </c>
      <c r="BN6" s="33">
        <f t="shared" si="7"/>
        <v>1436</v>
      </c>
      <c r="BO6" s="32" t="str">
        <f>IF(BO7="","",IF(BO7="-","【-】","【"&amp;SUBSTITUTE(TEXT(BO7,"#,##0.00"),"-","△")&amp;"】"))</f>
        <v>【1,479.31】</v>
      </c>
      <c r="BP6" s="33">
        <f>IF(BP7="",NA(),BP7)</f>
        <v>27.54</v>
      </c>
      <c r="BQ6" s="33">
        <f t="shared" ref="BQ6:BY6" si="8">IF(BQ7="",NA(),BQ7)</f>
        <v>30.1</v>
      </c>
      <c r="BR6" s="33">
        <f t="shared" si="8"/>
        <v>29.59</v>
      </c>
      <c r="BS6" s="33">
        <f t="shared" si="8"/>
        <v>31.54</v>
      </c>
      <c r="BT6" s="33">
        <f t="shared" si="8"/>
        <v>32.299999999999997</v>
      </c>
      <c r="BU6" s="33">
        <f t="shared" si="8"/>
        <v>59.35</v>
      </c>
      <c r="BV6" s="33">
        <f t="shared" si="8"/>
        <v>60.75</v>
      </c>
      <c r="BW6" s="33">
        <f t="shared" si="8"/>
        <v>62.83</v>
      </c>
      <c r="BX6" s="33">
        <f t="shared" si="8"/>
        <v>64.63</v>
      </c>
      <c r="BY6" s="33">
        <f t="shared" si="8"/>
        <v>66.56</v>
      </c>
      <c r="BZ6" s="32" t="str">
        <f>IF(BZ7="","",IF(BZ7="-","【-】","【"&amp;SUBSTITUTE(TEXT(BZ7,"#,##0.00"),"-","△")&amp;"】"))</f>
        <v>【63.50】</v>
      </c>
      <c r="CA6" s="33">
        <f>IF(CA7="",NA(),CA7)</f>
        <v>479</v>
      </c>
      <c r="CB6" s="33">
        <f t="shared" ref="CB6:CJ6" si="9">IF(CB7="",NA(),CB7)</f>
        <v>462.66</v>
      </c>
      <c r="CC6" s="33">
        <f t="shared" si="9"/>
        <v>453.91</v>
      </c>
      <c r="CD6" s="33">
        <f t="shared" si="9"/>
        <v>446.94</v>
      </c>
      <c r="CE6" s="33">
        <f t="shared" si="9"/>
        <v>465.06</v>
      </c>
      <c r="CF6" s="33">
        <f t="shared" si="9"/>
        <v>260.48</v>
      </c>
      <c r="CG6" s="33">
        <f t="shared" si="9"/>
        <v>256</v>
      </c>
      <c r="CH6" s="33">
        <f t="shared" si="9"/>
        <v>250.43</v>
      </c>
      <c r="CI6" s="33">
        <f t="shared" si="9"/>
        <v>245.75</v>
      </c>
      <c r="CJ6" s="33">
        <f t="shared" si="9"/>
        <v>244.29</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40.56</v>
      </c>
      <c r="CR6" s="33">
        <f t="shared" si="10"/>
        <v>41.59</v>
      </c>
      <c r="CS6" s="33">
        <f t="shared" si="10"/>
        <v>42.31</v>
      </c>
      <c r="CT6" s="33">
        <f t="shared" si="10"/>
        <v>43.65</v>
      </c>
      <c r="CU6" s="33">
        <f t="shared" si="10"/>
        <v>43.58</v>
      </c>
      <c r="CV6" s="32" t="str">
        <f>IF(CV7="","",IF(CV7="-","【-】","【"&amp;SUBSTITUTE(TEXT(CV7,"#,##0.00"),"-","△")&amp;"】"))</f>
        <v>【41.06】</v>
      </c>
      <c r="CW6" s="33">
        <f>IF(CW7="",NA(),CW7)</f>
        <v>87.87</v>
      </c>
      <c r="CX6" s="33">
        <f t="shared" ref="CX6:DF6" si="11">IF(CX7="",NA(),CX7)</f>
        <v>87.87</v>
      </c>
      <c r="CY6" s="33">
        <f t="shared" si="11"/>
        <v>88.56</v>
      </c>
      <c r="CZ6" s="33">
        <f t="shared" si="11"/>
        <v>91.75</v>
      </c>
      <c r="DA6" s="33">
        <f t="shared" si="11"/>
        <v>91.85</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273210</v>
      </c>
      <c r="D7" s="35">
        <v>47</v>
      </c>
      <c r="E7" s="35">
        <v>17</v>
      </c>
      <c r="F7" s="35">
        <v>4</v>
      </c>
      <c r="G7" s="35">
        <v>0</v>
      </c>
      <c r="H7" s="35" t="s">
        <v>96</v>
      </c>
      <c r="I7" s="35" t="s">
        <v>97</v>
      </c>
      <c r="J7" s="35" t="s">
        <v>98</v>
      </c>
      <c r="K7" s="35" t="s">
        <v>99</v>
      </c>
      <c r="L7" s="35" t="s">
        <v>100</v>
      </c>
      <c r="M7" s="36" t="s">
        <v>101</v>
      </c>
      <c r="N7" s="36" t="s">
        <v>102</v>
      </c>
      <c r="O7" s="36">
        <v>9.67</v>
      </c>
      <c r="P7" s="36">
        <v>99.62</v>
      </c>
      <c r="Q7" s="36">
        <v>2052</v>
      </c>
      <c r="R7" s="36">
        <v>21400</v>
      </c>
      <c r="S7" s="36">
        <v>34.340000000000003</v>
      </c>
      <c r="T7" s="36">
        <v>623.17999999999995</v>
      </c>
      <c r="U7" s="36">
        <v>2050</v>
      </c>
      <c r="V7" s="36">
        <v>1.61</v>
      </c>
      <c r="W7" s="36">
        <v>1273.29</v>
      </c>
      <c r="X7" s="36">
        <v>40.32</v>
      </c>
      <c r="Y7" s="36">
        <v>43.46</v>
      </c>
      <c r="Z7" s="36">
        <v>45.27</v>
      </c>
      <c r="AA7" s="36">
        <v>48.31</v>
      </c>
      <c r="AB7" s="36">
        <v>47.07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3541.82</v>
      </c>
      <c r="BF7" s="36">
        <v>3069.14</v>
      </c>
      <c r="BG7" s="36">
        <v>3058.11</v>
      </c>
      <c r="BH7" s="36">
        <v>2485.71</v>
      </c>
      <c r="BI7" s="36">
        <v>2267.7800000000002</v>
      </c>
      <c r="BJ7" s="36">
        <v>1812.65</v>
      </c>
      <c r="BK7" s="36">
        <v>1764.87</v>
      </c>
      <c r="BL7" s="36">
        <v>1622.51</v>
      </c>
      <c r="BM7" s="36">
        <v>1569.13</v>
      </c>
      <c r="BN7" s="36">
        <v>1436</v>
      </c>
      <c r="BO7" s="36">
        <v>1479.31</v>
      </c>
      <c r="BP7" s="36">
        <v>27.54</v>
      </c>
      <c r="BQ7" s="36">
        <v>30.1</v>
      </c>
      <c r="BR7" s="36">
        <v>29.59</v>
      </c>
      <c r="BS7" s="36">
        <v>31.54</v>
      </c>
      <c r="BT7" s="36">
        <v>32.299999999999997</v>
      </c>
      <c r="BU7" s="36">
        <v>59.35</v>
      </c>
      <c r="BV7" s="36">
        <v>60.75</v>
      </c>
      <c r="BW7" s="36">
        <v>62.83</v>
      </c>
      <c r="BX7" s="36">
        <v>64.63</v>
      </c>
      <c r="BY7" s="36">
        <v>66.56</v>
      </c>
      <c r="BZ7" s="36">
        <v>63.5</v>
      </c>
      <c r="CA7" s="36">
        <v>479</v>
      </c>
      <c r="CB7" s="36">
        <v>462.66</v>
      </c>
      <c r="CC7" s="36">
        <v>453.91</v>
      </c>
      <c r="CD7" s="36">
        <v>446.94</v>
      </c>
      <c r="CE7" s="36">
        <v>465.06</v>
      </c>
      <c r="CF7" s="36">
        <v>260.48</v>
      </c>
      <c r="CG7" s="36">
        <v>256</v>
      </c>
      <c r="CH7" s="36">
        <v>250.43</v>
      </c>
      <c r="CI7" s="36">
        <v>245.75</v>
      </c>
      <c r="CJ7" s="36">
        <v>244.29</v>
      </c>
      <c r="CK7" s="36">
        <v>253.12</v>
      </c>
      <c r="CL7" s="36" t="s">
        <v>101</v>
      </c>
      <c r="CM7" s="36" t="s">
        <v>101</v>
      </c>
      <c r="CN7" s="36" t="s">
        <v>101</v>
      </c>
      <c r="CO7" s="36" t="s">
        <v>101</v>
      </c>
      <c r="CP7" s="36" t="s">
        <v>101</v>
      </c>
      <c r="CQ7" s="36">
        <v>40.56</v>
      </c>
      <c r="CR7" s="36">
        <v>41.59</v>
      </c>
      <c r="CS7" s="36">
        <v>42.31</v>
      </c>
      <c r="CT7" s="36">
        <v>43.65</v>
      </c>
      <c r="CU7" s="36">
        <v>43.58</v>
      </c>
      <c r="CV7" s="36">
        <v>41.06</v>
      </c>
      <c r="CW7" s="36">
        <v>87.87</v>
      </c>
      <c r="CX7" s="36">
        <v>87.87</v>
      </c>
      <c r="CY7" s="36">
        <v>88.56</v>
      </c>
      <c r="CZ7" s="36">
        <v>91.75</v>
      </c>
      <c r="DA7" s="36">
        <v>91.85</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dcterms:created xsi:type="dcterms:W3CDTF">2016-02-03T09:05:05Z</dcterms:created>
  <dcterms:modified xsi:type="dcterms:W3CDTF">2016-02-23T06:48:52Z</dcterms:modified>
  <cp:category/>
</cp:coreProperties>
</file>