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5220" yWindow="570" windowWidth="20550" windowHeight="9630"/>
  </bookViews>
  <sheets>
    <sheet name="法非適用_下水道事業" sheetId="4" r:id="rId1"/>
    <sheet name="データ" sheetId="5" state="hidden" r:id="rId2"/>
  </sheets>
  <calcPr calcId="145621" calcMode="manual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<sst xmlns="http://schemas.openxmlformats.org/spreadsheetml/2006/main" count="226" uniqueCount="111">
  <si>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</si>
  <si>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</si>
  <si>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</si>
  <si>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</si>
  <si>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</si>
  <si>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</si>
  <si>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</si>
  <si>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</si>
  <si>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</si>
  <si>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</si>
  <si>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</si>
  <si>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</si>
  <si>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</si>
  <si>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</si>
  <si>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</si>
  <si>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</si>
  <si>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</si>
  <si>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</si>
  <si>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</si>
  <si>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</si>
  <si>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</si>
  <si>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</si>
  <si>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</si>
  <si>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</si>
  <si>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</si>
  <si>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</si>
  <si>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</si>
  <si>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</si>
  <si>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</si>
  <si>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</si>
  <si>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</si>
  <si>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</si>
  <si>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</si>
  <si>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</si>
  <si>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</si>
  <si>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</si>
  <si>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</si>
  <si>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</si>
  <si>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</si>
  <si>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</si>
  <si>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</si>
  <si>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</si>
  <si>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</si>
  <si>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</si>
  <si>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</si>
  <si>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</si>
  <si>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</si>
  <si>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</si>
  <si>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</si>
  <si>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</si>
  <si>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</si>
  <si>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</si>
  <si>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</si>
  <si>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</si>
  <si>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</si>
  <si>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</si>
  <si>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</si>
  <si>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</si>
  <si>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</si>
  <si>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</si>
  <si>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</si>
  <si>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</si>
  <si>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</si>
  <si>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</si>
  <si>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</si>
  <si>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</si>
  <si>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</si>
  <si>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</si>
  <si>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</si>
  <si>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</si>
  <si>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</si>
  <si>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</si>
  <si>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</si>
  <si>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</si>
  <si>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</si>
  <si>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</si>
  <si>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</si>
  <si>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</si>
  <si>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</si>
  <si>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</si>
  <si>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</si>
  <si>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</si>
  <si>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</si>
  <si>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</si>
  <si>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</si>
  <si>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</si>
  <si>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</si>
  <si>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</si>
  <si>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</si>
  <si>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</si>
  <si>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</si>
  <si>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</si>
  <si>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</si>
  <si>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</si>
  <si>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</si>
  <si>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</si>
  <si>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豊能町</t>
  </si>
  <si>
    <t>法非適用</t>
  </si>
  <si>
    <t>下水道事業</t>
  </si>
  <si>
    <t>公共下水道</t>
  </si>
  <si>
    <t>Cb1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</si>
  <si>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</si>
  <si>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</si>
  <si>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</si>
  <si>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</si>
  <si>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</si>
  <si>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</si>
  <si>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</si>
  <si>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老朽化の目安となる50年を勘案し、全延長について管渠更生事業を計画的に実施しており、管渠改善率は、全国平均値や類似団体平均値よりも高い数値になっているが、今後も管渠の改善の延長が必要である。
</t>
    <phoneticPr fontId="4"/>
  </si>
  <si>
    <t xml:space="preserve">平成27年4月に料金を改定し、一般会計繰入金に頼らない経営改善を行ったので、当面の間黒字経営が見込まれる。汚水処理原価は低く、経費回収率は高いことから、経営の効率性は高い。しかし、今後の老朽化対策については、更なる経営改善の実施や投資計画の見直しが必要である。
</t>
    <phoneticPr fontId="4"/>
  </si>
  <si>
    <t xml:space="preserve">収益的収支比率は、100％を超えているが、平成26年度は一般会計繰入金の増によるものである。企業債残高対事業規模比率は、全国平均値や類似団体平均値と比較すると下回っている。また、同様に比較すると経費回収率は高く、汚水処理原価は低いため、使用料水準等は適切である。水洗化率は100％になっており、汚水処理を適切に行っている。なお、施設利用率については、単独処理場を設置していないため、当該値を計上いない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</si>
</sst>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0.19</c:v>
                </c:pt>
                <c:pt idx="2">
                  <c:v>0.22</c:v>
                </c:pt>
                <c:pt idx="3">
                  <c:v>0.23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7328"/>
        <c:axId val="936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0.13</c:v>
                </c:pt>
                <c:pt idx="2">
                  <c:v>0.17</c:v>
                </c:pt>
                <c:pt idx="3">
                  <c:v>0.12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7328"/>
        <c:axId val="93601792"/>
      </c:lineChart>
      <c:dateAx>
        <c:axId val="9358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01792"/>
        <c:crosses val="autoZero"/>
        <c:auto val="1"/>
        <c:lblOffset val="100"/>
        <c:baseTimeUnit val="years"/>
      </c:dateAx>
      <c:valAx>
        <c:axId val="936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8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8400"/>
        <c:axId val="9524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57.71</c:v>
                </c:pt>
                <c:pt idx="1">
                  <c:v>54.91</c:v>
                </c:pt>
                <c:pt idx="2">
                  <c:v>51.83</c:v>
                </c:pt>
                <c:pt idx="3">
                  <c:v>50.27</c:v>
                </c:pt>
                <c:pt idx="4">
                  <c:v>62.16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8400"/>
        <c:axId val="95248768"/>
      </c:lineChart>
      <c:dateAx>
        <c:axId val="952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48768"/>
        <c:crosses val="autoZero"/>
        <c:auto val="1"/>
        <c:lblOffset val="100"/>
        <c:baseTimeUnit val="years"/>
      </c:dateAx>
      <c:valAx>
        <c:axId val="9524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9456"/>
        <c:axId val="9530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89.1</c:v>
                </c:pt>
                <c:pt idx="1">
                  <c:v>89.2</c:v>
                </c:pt>
                <c:pt idx="2">
                  <c:v>88.67</c:v>
                </c:pt>
                <c:pt idx="3">
                  <c:v>89.13</c:v>
                </c:pt>
                <c:pt idx="4">
                  <c:v>95.73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9456"/>
        <c:axId val="95305728"/>
      </c:lineChart>
      <c:dateAx>
        <c:axId val="952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05728"/>
        <c:crosses val="autoZero"/>
        <c:auto val="1"/>
        <c:lblOffset val="100"/>
        <c:baseTimeUnit val="years"/>
      </c:dateAx>
      <c:valAx>
        <c:axId val="9530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103.17</c:v>
                </c:pt>
                <c:pt idx="1">
                  <c:v>102.72</c:v>
                </c:pt>
                <c:pt idx="2">
                  <c:v>99.05</c:v>
                </c:pt>
                <c:pt idx="3">
                  <c:v>103.3</c:v>
                </c:pt>
                <c:pt idx="4">
                  <c:v>106.49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36096"/>
        <c:axId val="9363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6096"/>
        <c:axId val="93638016"/>
      </c:lineChart>
      <c:dateAx>
        <c:axId val="936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38016"/>
        <c:crosses val="autoZero"/>
        <c:auto val="1"/>
        <c:lblOffset val="100"/>
        <c:baseTimeUnit val="years"/>
      </c:dateAx>
      <c:valAx>
        <c:axId val="9363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3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7744"/>
        <c:axId val="9380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7744"/>
        <c:axId val="93809664"/>
      </c:lineChart>
      <c:dateAx>
        <c:axId val="9380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09664"/>
        <c:crosses val="autoZero"/>
        <c:auto val="1"/>
        <c:lblOffset val="100"/>
        <c:baseTimeUnit val="years"/>
      </c:dateAx>
      <c:valAx>
        <c:axId val="9380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0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4224"/>
        <c:axId val="9384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4224"/>
        <c:axId val="93846144"/>
      </c:lineChart>
      <c:dateAx>
        <c:axId val="9384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46144"/>
        <c:crosses val="autoZero"/>
        <c:auto val="1"/>
        <c:lblOffset val="100"/>
        <c:baseTimeUnit val="years"/>
      </c:dateAx>
      <c:valAx>
        <c:axId val="9384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4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7472"/>
        <c:axId val="938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7472"/>
        <c:axId val="93899392"/>
      </c:lineChart>
      <c:dateAx>
        <c:axId val="938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99392"/>
        <c:crosses val="autoZero"/>
        <c:auto val="1"/>
        <c:lblOffset val="100"/>
        <c:baseTimeUnit val="years"/>
      </c:dateAx>
      <c:valAx>
        <c:axId val="938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6240"/>
        <c:axId val="9394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6240"/>
        <c:axId val="93948160"/>
      </c:lineChart>
      <c:dateAx>
        <c:axId val="9394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48160"/>
        <c:crosses val="autoZero"/>
        <c:auto val="1"/>
        <c:lblOffset val="100"/>
        <c:baseTimeUnit val="years"/>
      </c:dateAx>
      <c:valAx>
        <c:axId val="9394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4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439.74</c:v>
                </c:pt>
                <c:pt idx="1">
                  <c:v>401.87</c:v>
                </c:pt>
                <c:pt idx="2">
                  <c:v>454.73</c:v>
                </c:pt>
                <c:pt idx="3">
                  <c:v>396.99</c:v>
                </c:pt>
                <c:pt idx="4">
                  <c:v>402.92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78624"/>
        <c:axId val="9398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1266.5</c:v>
                </c:pt>
                <c:pt idx="1">
                  <c:v>1258.6099999999999</c:v>
                </c:pt>
                <c:pt idx="2">
                  <c:v>1252.8800000000001</c:v>
                </c:pt>
                <c:pt idx="3">
                  <c:v>1119.4100000000001</c:v>
                </c:pt>
                <c:pt idx="4">
                  <c:v>641.22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8624"/>
        <c:axId val="93980544"/>
      </c:lineChart>
      <c:dateAx>
        <c:axId val="9397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80544"/>
        <c:crosses val="autoZero"/>
        <c:auto val="1"/>
        <c:lblOffset val="100"/>
        <c:baseTimeUnit val="years"/>
      </c:dateAx>
      <c:valAx>
        <c:axId val="9398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7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97.22</c:v>
                </c:pt>
                <c:pt idx="1">
                  <c:v>97.7</c:v>
                </c:pt>
                <c:pt idx="2">
                  <c:v>92.73</c:v>
                </c:pt>
                <c:pt idx="3">
                  <c:v>97.08</c:v>
                </c:pt>
                <c:pt idx="4">
                  <c:v>94.61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06656"/>
        <c:axId val="940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65.92</c:v>
                </c:pt>
                <c:pt idx="1">
                  <c:v>66.02</c:v>
                </c:pt>
                <c:pt idx="2">
                  <c:v>66.87</c:v>
                </c:pt>
                <c:pt idx="3">
                  <c:v>71.349999999999994</c:v>
                </c:pt>
                <c:pt idx="4">
                  <c:v>71.48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6656"/>
        <c:axId val="94012928"/>
      </c:lineChart>
      <c:dateAx>
        <c:axId val="9400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12928"/>
        <c:crosses val="autoZero"/>
        <c:auto val="1"/>
        <c:lblOffset val="100"/>
        <c:baseTimeUnit val="years"/>
      </c:dateAx>
      <c:valAx>
        <c:axId val="940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0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108.55</c:v>
                </c:pt>
                <c:pt idx="1">
                  <c:v>115.04</c:v>
                </c:pt>
                <c:pt idx="2">
                  <c:v>116.86</c:v>
                </c:pt>
                <c:pt idx="3">
                  <c:v>117.51</c:v>
                </c:pt>
                <c:pt idx="4">
                  <c:v>123.52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2752"/>
        <c:axId val="952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193.71</c:v>
                </c:pt>
                <c:pt idx="1">
                  <c:v>196.8</c:v>
                </c:pt>
                <c:pt idx="2">
                  <c:v>195.15</c:v>
                </c:pt>
                <c:pt idx="3">
                  <c:v>182.55</c:v>
                </c:pt>
                <c:pt idx="4">
                  <c:v>170.07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2752"/>
        <c:axId val="95224576"/>
      </c:lineChart>
      <c:dateAx>
        <c:axId val="9404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24576"/>
        <c:crosses val="autoZero"/>
        <c:auto val="1"/>
        <c:lblOffset val="100"/>
        <c:baseTimeUnit val="years"/>
      </c:dateAx>
      <c:valAx>
        <c:axId val="952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4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</row>
    <row r="3" spans="1:78" ht="9.75" customHeight="1">
      <c r="A3" s="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</row>
    <row r="4" spans="1:78" ht="9.75" customHeight="1">
      <c r="A4" s="2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6" t="str">
        <f>データ!H6</f>
        <v>大阪府　豊能町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3"/>
      <c r="AE7" s="3"/>
      <c r="AF7" s="3"/>
      <c r="AG7" s="3"/>
      <c r="AH7" s="3"/>
      <c r="AI7" s="3"/>
      <c r="AJ7" s="3"/>
      <c r="AK7" s="3"/>
      <c r="AL7" s="63" t="s">
        <v>5</v>
      </c>
      <c r="AM7" s="63"/>
      <c r="AN7" s="63"/>
      <c r="AO7" s="63"/>
      <c r="AP7" s="63"/>
      <c r="AQ7" s="63"/>
      <c r="AR7" s="63"/>
      <c r="AS7" s="63"/>
      <c r="AT7" s="63" t="s">
        <v>6</v>
      </c>
      <c r="AU7" s="63"/>
      <c r="AV7" s="63"/>
      <c r="AW7" s="63"/>
      <c r="AX7" s="63"/>
      <c r="AY7" s="63"/>
      <c r="AZ7" s="63"/>
      <c r="BA7" s="63"/>
      <c r="BB7" s="63" t="s">
        <v>7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4" t="str">
        <f>データ!I6</f>
        <v>法非適用</v>
      </c>
      <c r="C8" s="64"/>
      <c r="D8" s="64"/>
      <c r="E8" s="64"/>
      <c r="F8" s="64"/>
      <c r="G8" s="64"/>
      <c r="H8" s="64"/>
      <c r="I8" s="64" t="str">
        <f>データ!J6</f>
        <v>下水道事業</v>
      </c>
      <c r="J8" s="64"/>
      <c r="K8" s="64"/>
      <c r="L8" s="64"/>
      <c r="M8" s="64"/>
      <c r="N8" s="64"/>
      <c r="O8" s="64"/>
      <c r="P8" s="64" t="str">
        <f>データ!K6</f>
        <v>公共下水道</v>
      </c>
      <c r="Q8" s="64"/>
      <c r="R8" s="64"/>
      <c r="S8" s="64"/>
      <c r="T8" s="64"/>
      <c r="U8" s="64"/>
      <c r="V8" s="64"/>
      <c r="W8" s="64" t="str">
        <f>データ!L6</f>
        <v>Cb1</v>
      </c>
      <c r="X8" s="64"/>
      <c r="Y8" s="64"/>
      <c r="Z8" s="64"/>
      <c r="AA8" s="64"/>
      <c r="AB8" s="64"/>
      <c r="AC8" s="64"/>
      <c r="AD8" s="3"/>
      <c r="AE8" s="3"/>
      <c r="AF8" s="3"/>
      <c r="AG8" s="3"/>
      <c r="AH8" s="3"/>
      <c r="AI8" s="3"/>
      <c r="AJ8" s="3"/>
      <c r="AK8" s="3"/>
      <c r="AL8" s="58">
        <f>データ!R6</f>
        <v>21400</v>
      </c>
      <c r="AM8" s="58"/>
      <c r="AN8" s="58"/>
      <c r="AO8" s="58"/>
      <c r="AP8" s="58"/>
      <c r="AQ8" s="58"/>
      <c r="AR8" s="58"/>
      <c r="AS8" s="58"/>
      <c r="AT8" s="57">
        <f>データ!S6</f>
        <v>34.340000000000003</v>
      </c>
      <c r="AU8" s="57"/>
      <c r="AV8" s="57"/>
      <c r="AW8" s="57"/>
      <c r="AX8" s="57"/>
      <c r="AY8" s="57"/>
      <c r="AZ8" s="57"/>
      <c r="BA8" s="57"/>
      <c r="BB8" s="57">
        <f>データ!T6</f>
        <v>623.17999999999995</v>
      </c>
      <c r="BC8" s="57"/>
      <c r="BD8" s="57"/>
      <c r="BE8" s="57"/>
      <c r="BF8" s="57"/>
      <c r="BG8" s="57"/>
      <c r="BH8" s="57"/>
      <c r="BI8" s="57"/>
      <c r="BJ8" s="3"/>
      <c r="BK8" s="3"/>
      <c r="BL8" s="61" t="s">
        <v>9</v>
      </c>
      <c r="BM8" s="6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3" t="s">
        <v>11</v>
      </c>
      <c r="C9" s="63"/>
      <c r="D9" s="63"/>
      <c r="E9" s="63"/>
      <c r="F9" s="63"/>
      <c r="G9" s="63"/>
      <c r="H9" s="63"/>
      <c r="I9" s="63" t="s">
        <v>12</v>
      </c>
      <c r="J9" s="63"/>
      <c r="K9" s="63"/>
      <c r="L9" s="63"/>
      <c r="M9" s="63"/>
      <c r="N9" s="63"/>
      <c r="O9" s="63"/>
      <c r="P9" s="63" t="s">
        <v>13</v>
      </c>
      <c r="Q9" s="63"/>
      <c r="R9" s="63"/>
      <c r="S9" s="63"/>
      <c r="T9" s="63"/>
      <c r="U9" s="63"/>
      <c r="V9" s="63"/>
      <c r="W9" s="63" t="s">
        <v>14</v>
      </c>
      <c r="X9" s="63"/>
      <c r="Y9" s="63"/>
      <c r="Z9" s="63"/>
      <c r="AA9" s="63"/>
      <c r="AB9" s="63"/>
      <c r="AC9" s="63"/>
      <c r="AD9" s="63" t="s">
        <v>15</v>
      </c>
      <c r="AE9" s="63"/>
      <c r="AF9" s="63"/>
      <c r="AG9" s="63"/>
      <c r="AH9" s="63"/>
      <c r="AI9" s="63"/>
      <c r="AJ9" s="63"/>
      <c r="AK9" s="3"/>
      <c r="AL9" s="63" t="s">
        <v>16</v>
      </c>
      <c r="AM9" s="63"/>
      <c r="AN9" s="63"/>
      <c r="AO9" s="63"/>
      <c r="AP9" s="63"/>
      <c r="AQ9" s="63"/>
      <c r="AR9" s="63"/>
      <c r="AS9" s="63"/>
      <c r="AT9" s="63" t="s">
        <v>17</v>
      </c>
      <c r="AU9" s="63"/>
      <c r="AV9" s="63"/>
      <c r="AW9" s="63"/>
      <c r="AX9" s="63"/>
      <c r="AY9" s="63"/>
      <c r="AZ9" s="63"/>
      <c r="BA9" s="63"/>
      <c r="BB9" s="63" t="s">
        <v>18</v>
      </c>
      <c r="BC9" s="63"/>
      <c r="BD9" s="63"/>
      <c r="BE9" s="63"/>
      <c r="BF9" s="63"/>
      <c r="BG9" s="63"/>
      <c r="BH9" s="63"/>
      <c r="BI9" s="63"/>
      <c r="BJ9" s="3"/>
      <c r="BK9" s="3"/>
      <c r="BL9" s="55" t="s">
        <v>19</v>
      </c>
      <c r="BM9" s="56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 t="str">
        <f>データ!N6</f>
        <v>該当数値なし</v>
      </c>
      <c r="J10" s="57"/>
      <c r="K10" s="57"/>
      <c r="L10" s="57"/>
      <c r="M10" s="57"/>
      <c r="N10" s="57"/>
      <c r="O10" s="57"/>
      <c r="P10" s="57">
        <f>データ!O6</f>
        <v>89.41</v>
      </c>
      <c r="Q10" s="57"/>
      <c r="R10" s="57"/>
      <c r="S10" s="57"/>
      <c r="T10" s="57"/>
      <c r="U10" s="57"/>
      <c r="V10" s="57"/>
      <c r="W10" s="57">
        <f>データ!P6</f>
        <v>80.09</v>
      </c>
      <c r="X10" s="57"/>
      <c r="Y10" s="57"/>
      <c r="Z10" s="57"/>
      <c r="AA10" s="57"/>
      <c r="AB10" s="57"/>
      <c r="AC10" s="57"/>
      <c r="AD10" s="58">
        <f>データ!Q6</f>
        <v>2052</v>
      </c>
      <c r="AE10" s="58"/>
      <c r="AF10" s="58"/>
      <c r="AG10" s="58"/>
      <c r="AH10" s="58"/>
      <c r="AI10" s="58"/>
      <c r="AJ10" s="58"/>
      <c r="AK10" s="2"/>
      <c r="AL10" s="58">
        <f>データ!U6</f>
        <v>18964</v>
      </c>
      <c r="AM10" s="58"/>
      <c r="AN10" s="58"/>
      <c r="AO10" s="58"/>
      <c r="AP10" s="58"/>
      <c r="AQ10" s="58"/>
      <c r="AR10" s="58"/>
      <c r="AS10" s="58"/>
      <c r="AT10" s="57">
        <f>データ!V6</f>
        <v>3.15</v>
      </c>
      <c r="AU10" s="57"/>
      <c r="AV10" s="57"/>
      <c r="AW10" s="57"/>
      <c r="AX10" s="57"/>
      <c r="AY10" s="57"/>
      <c r="AZ10" s="57"/>
      <c r="BA10" s="57"/>
      <c r="BB10" s="57">
        <f>データ!W6</f>
        <v>6020.32</v>
      </c>
      <c r="BC10" s="57"/>
      <c r="BD10" s="57"/>
      <c r="BE10" s="57"/>
      <c r="BF10" s="57"/>
      <c r="BG10" s="57"/>
      <c r="BH10" s="57"/>
      <c r="BI10" s="57"/>
      <c r="BJ10" s="2"/>
      <c r="BK10" s="2"/>
      <c r="BL10" s="59" t="s">
        <v>21</v>
      </c>
      <c r="BM10" s="60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110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>
      <c r="A34" s="2"/>
      <c r="B34" s="16"/>
      <c r="C34" s="46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9"/>
      <c r="R34" s="46" t="s">
        <v>27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19"/>
      <c r="AG34" s="46" t="s">
        <v>28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19"/>
      <c r="AV34" s="46" t="s">
        <v>29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>
      <c r="A35" s="2"/>
      <c r="B35" s="1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9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9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19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108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46" t="s">
        <v>31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19"/>
      <c r="R56" s="46" t="s">
        <v>32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9"/>
      <c r="AG56" s="46" t="s">
        <v>33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19"/>
      <c r="AV56" s="46" t="s">
        <v>34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19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19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19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47" t="s">
        <v>35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109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46" t="s">
        <v>37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19"/>
      <c r="V79" s="19"/>
      <c r="W79" s="46" t="s">
        <v>38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19"/>
      <c r="AP79" s="19"/>
      <c r="AQ79" s="46" t="s">
        <v>39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  <c r="V80" s="19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19"/>
      <c r="AP80" s="19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273210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豊能町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89.41</v>
      </c>
      <c r="P6" s="32">
        <f t="shared" si="3"/>
        <v>80.09</v>
      </c>
      <c r="Q6" s="32">
        <f t="shared" si="3"/>
        <v>2052</v>
      </c>
      <c r="R6" s="32">
        <f t="shared" si="3"/>
        <v>21400</v>
      </c>
      <c r="S6" s="32">
        <f t="shared" si="3"/>
        <v>34.340000000000003</v>
      </c>
      <c r="T6" s="32">
        <f t="shared" si="3"/>
        <v>623.17999999999995</v>
      </c>
      <c r="U6" s="32">
        <f t="shared" si="3"/>
        <v>18964</v>
      </c>
      <c r="V6" s="32">
        <f t="shared" si="3"/>
        <v>3.15</v>
      </c>
      <c r="W6" s="32">
        <f t="shared" si="3"/>
        <v>6020.32</v>
      </c>
      <c r="X6" s="33">
        <f>IF(X7="",NA(),X7)</f>
        <v>103.17</v>
      </c>
      <c r="Y6" s="33">
        <f t="shared" ref="Y6:AG6" si="4">IF(Y7="",NA(),Y7)</f>
        <v>102.72</v>
      </c>
      <c r="Z6" s="33">
        <f t="shared" si="4"/>
        <v>99.05</v>
      </c>
      <c r="AA6" s="33">
        <f t="shared" si="4"/>
        <v>103.3</v>
      </c>
      <c r="AB6" s="33">
        <f t="shared" si="4"/>
        <v>106.49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439.74</v>
      </c>
      <c r="BF6" s="33">
        <f t="shared" ref="BF6:BN6" si="7">IF(BF7="",NA(),BF7)</f>
        <v>401.87</v>
      </c>
      <c r="BG6" s="33">
        <f t="shared" si="7"/>
        <v>454.73</v>
      </c>
      <c r="BH6" s="33">
        <f t="shared" si="7"/>
        <v>396.99</v>
      </c>
      <c r="BI6" s="33">
        <f t="shared" si="7"/>
        <v>402.92</v>
      </c>
      <c r="BJ6" s="33">
        <f t="shared" si="7"/>
        <v>1266.5</v>
      </c>
      <c r="BK6" s="33">
        <f t="shared" si="7"/>
        <v>1258.6099999999999</v>
      </c>
      <c r="BL6" s="33">
        <f t="shared" si="7"/>
        <v>1252.8800000000001</v>
      </c>
      <c r="BM6" s="33">
        <f t="shared" si="7"/>
        <v>1119.4100000000001</v>
      </c>
      <c r="BN6" s="33">
        <f t="shared" si="7"/>
        <v>641.22</v>
      </c>
      <c r="BO6" s="32" t="str">
        <f>IF(BO7="","",IF(BO7="-","【-】","【"&amp;SUBSTITUTE(TEXT(BO7,"#,##0.00"),"-","△")&amp;"】"))</f>
        <v>【776.35】</v>
      </c>
      <c r="BP6" s="33">
        <f>IF(BP7="",NA(),BP7)</f>
        <v>97.22</v>
      </c>
      <c r="BQ6" s="33">
        <f t="shared" ref="BQ6:BY6" si="8">IF(BQ7="",NA(),BQ7)</f>
        <v>97.7</v>
      </c>
      <c r="BR6" s="33">
        <f t="shared" si="8"/>
        <v>92.73</v>
      </c>
      <c r="BS6" s="33">
        <f t="shared" si="8"/>
        <v>97.08</v>
      </c>
      <c r="BT6" s="33">
        <f t="shared" si="8"/>
        <v>94.61</v>
      </c>
      <c r="BU6" s="33">
        <f t="shared" si="8"/>
        <v>65.92</v>
      </c>
      <c r="BV6" s="33">
        <f t="shared" si="8"/>
        <v>66.02</v>
      </c>
      <c r="BW6" s="33">
        <f t="shared" si="8"/>
        <v>66.87</v>
      </c>
      <c r="BX6" s="33">
        <f t="shared" si="8"/>
        <v>71.349999999999994</v>
      </c>
      <c r="BY6" s="33">
        <f t="shared" si="8"/>
        <v>71.48</v>
      </c>
      <c r="BZ6" s="32" t="str">
        <f>IF(BZ7="","",IF(BZ7="-","【-】","【"&amp;SUBSTITUTE(TEXT(BZ7,"#,##0.00"),"-","△")&amp;"】"))</f>
        <v>【96.57】</v>
      </c>
      <c r="CA6" s="33">
        <f>IF(CA7="",NA(),CA7)</f>
        <v>108.55</v>
      </c>
      <c r="CB6" s="33">
        <f t="shared" ref="CB6:CJ6" si="9">IF(CB7="",NA(),CB7)</f>
        <v>115.04</v>
      </c>
      <c r="CC6" s="33">
        <f t="shared" si="9"/>
        <v>116.86</v>
      </c>
      <c r="CD6" s="33">
        <f t="shared" si="9"/>
        <v>117.51</v>
      </c>
      <c r="CE6" s="33">
        <f t="shared" si="9"/>
        <v>123.52</v>
      </c>
      <c r="CF6" s="33">
        <f t="shared" si="9"/>
        <v>193.71</v>
      </c>
      <c r="CG6" s="33">
        <f t="shared" si="9"/>
        <v>196.8</v>
      </c>
      <c r="CH6" s="33">
        <f t="shared" si="9"/>
        <v>195.15</v>
      </c>
      <c r="CI6" s="33">
        <f t="shared" si="9"/>
        <v>182.55</v>
      </c>
      <c r="CJ6" s="33">
        <f t="shared" si="9"/>
        <v>170.07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57.71</v>
      </c>
      <c r="CR6" s="33">
        <f t="shared" si="10"/>
        <v>54.91</v>
      </c>
      <c r="CS6" s="33">
        <f t="shared" si="10"/>
        <v>51.83</v>
      </c>
      <c r="CT6" s="33">
        <f t="shared" si="10"/>
        <v>50.27</v>
      </c>
      <c r="CU6" s="33">
        <f t="shared" si="10"/>
        <v>62.16</v>
      </c>
      <c r="CV6" s="32" t="str">
        <f>IF(CV7="","",IF(CV7="-","【-】","【"&amp;SUBSTITUTE(TEXT(CV7,"#,##0.00"),"-","△")&amp;"】"))</f>
        <v>【60.35】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89.1</v>
      </c>
      <c r="DC6" s="33">
        <f t="shared" si="11"/>
        <v>89.2</v>
      </c>
      <c r="DD6" s="33">
        <f t="shared" si="11"/>
        <v>88.67</v>
      </c>
      <c r="DE6" s="33">
        <f t="shared" si="11"/>
        <v>89.13</v>
      </c>
      <c r="DF6" s="33">
        <f t="shared" si="11"/>
        <v>95.73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0.17</v>
      </c>
      <c r="EE6" s="33">
        <f t="shared" ref="EE6:EM6" si="14">IF(EE7="",NA(),EE7)</f>
        <v>0.19</v>
      </c>
      <c r="EF6" s="33">
        <f t="shared" si="14"/>
        <v>0.22</v>
      </c>
      <c r="EG6" s="33">
        <f t="shared" si="14"/>
        <v>0.23</v>
      </c>
      <c r="EH6" s="33">
        <f t="shared" si="14"/>
        <v>0.2</v>
      </c>
      <c r="EI6" s="33">
        <f t="shared" si="14"/>
        <v>0.2</v>
      </c>
      <c r="EJ6" s="33">
        <f t="shared" si="14"/>
        <v>0.13</v>
      </c>
      <c r="EK6" s="33">
        <f t="shared" si="14"/>
        <v>0.17</v>
      </c>
      <c r="EL6" s="33">
        <f t="shared" si="14"/>
        <v>0.12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273210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89.41</v>
      </c>
      <c r="P7" s="36">
        <v>80.09</v>
      </c>
      <c r="Q7" s="36">
        <v>2052</v>
      </c>
      <c r="R7" s="36">
        <v>21400</v>
      </c>
      <c r="S7" s="36">
        <v>34.340000000000003</v>
      </c>
      <c r="T7" s="36">
        <v>623.17999999999995</v>
      </c>
      <c r="U7" s="36">
        <v>18964</v>
      </c>
      <c r="V7" s="36">
        <v>3.15</v>
      </c>
      <c r="W7" s="36">
        <v>6020.32</v>
      </c>
      <c r="X7" s="36">
        <v>103.17</v>
      </c>
      <c r="Y7" s="36">
        <v>102.72</v>
      </c>
      <c r="Z7" s="36">
        <v>99.05</v>
      </c>
      <c r="AA7" s="36">
        <v>103.3</v>
      </c>
      <c r="AB7" s="36">
        <v>106.49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439.74</v>
      </c>
      <c r="BF7" s="36">
        <v>401.87</v>
      </c>
      <c r="BG7" s="36">
        <v>454.73</v>
      </c>
      <c r="BH7" s="36">
        <v>396.99</v>
      </c>
      <c r="BI7" s="36">
        <v>402.92</v>
      </c>
      <c r="BJ7" s="36">
        <v>1266.5</v>
      </c>
      <c r="BK7" s="36">
        <v>1258.6099999999999</v>
      </c>
      <c r="BL7" s="36">
        <v>1252.8800000000001</v>
      </c>
      <c r="BM7" s="36">
        <v>1119.4100000000001</v>
      </c>
      <c r="BN7" s="36">
        <v>641.22</v>
      </c>
      <c r="BO7" s="36">
        <v>776.35</v>
      </c>
      <c r="BP7" s="36">
        <v>97.22</v>
      </c>
      <c r="BQ7" s="36">
        <v>97.7</v>
      </c>
      <c r="BR7" s="36">
        <v>92.73</v>
      </c>
      <c r="BS7" s="36">
        <v>97.08</v>
      </c>
      <c r="BT7" s="36">
        <v>94.61</v>
      </c>
      <c r="BU7" s="36">
        <v>65.92</v>
      </c>
      <c r="BV7" s="36">
        <v>66.02</v>
      </c>
      <c r="BW7" s="36">
        <v>66.87</v>
      </c>
      <c r="BX7" s="36">
        <v>71.349999999999994</v>
      </c>
      <c r="BY7" s="36">
        <v>71.48</v>
      </c>
      <c r="BZ7" s="36">
        <v>96.57</v>
      </c>
      <c r="CA7" s="36">
        <v>108.55</v>
      </c>
      <c r="CB7" s="36">
        <v>115.04</v>
      </c>
      <c r="CC7" s="36">
        <v>116.86</v>
      </c>
      <c r="CD7" s="36">
        <v>117.51</v>
      </c>
      <c r="CE7" s="36">
        <v>123.52</v>
      </c>
      <c r="CF7" s="36">
        <v>193.71</v>
      </c>
      <c r="CG7" s="36">
        <v>196.8</v>
      </c>
      <c r="CH7" s="36">
        <v>195.15</v>
      </c>
      <c r="CI7" s="36">
        <v>182.55</v>
      </c>
      <c r="CJ7" s="36">
        <v>170.07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57.71</v>
      </c>
      <c r="CR7" s="36">
        <v>54.91</v>
      </c>
      <c r="CS7" s="36">
        <v>51.83</v>
      </c>
      <c r="CT7" s="36">
        <v>50.27</v>
      </c>
      <c r="CU7" s="36">
        <v>62.16</v>
      </c>
      <c r="CV7" s="36">
        <v>60.35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89.1</v>
      </c>
      <c r="DC7" s="36">
        <v>89.2</v>
      </c>
      <c r="DD7" s="36">
        <v>88.67</v>
      </c>
      <c r="DE7" s="36">
        <v>89.13</v>
      </c>
      <c r="DF7" s="36">
        <v>95.73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0.17</v>
      </c>
      <c r="EE7" s="36">
        <v>0.19</v>
      </c>
      <c r="EF7" s="36">
        <v>0.22</v>
      </c>
      <c r="EG7" s="36">
        <v>0.23</v>
      </c>
      <c r="EH7" s="36">
        <v>0.2</v>
      </c>
      <c r="EI7" s="36">
        <v>0.2</v>
      </c>
      <c r="EJ7" s="36">
        <v>0.13</v>
      </c>
      <c r="EK7" s="36">
        <v>0.17</v>
      </c>
      <c r="EL7" s="36">
        <v>0.12</v>
      </c>
      <c r="EM7" s="36">
        <v>7.0000000000000007E-2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2016-02-22T04:32:44Z</cp:lastPrinted>
  <dcterms:created xsi:type="dcterms:W3CDTF">2016-02-03T08:54:43Z</dcterms:created>
  <dcterms:modified xsi:type="dcterms:W3CDTF">2016-02-23T06:48:28Z</dcterms:modified>
  <cp:category/>
</cp:coreProperties>
</file>