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E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<sst xmlns="http://schemas.openxmlformats.org/spreadsheetml/2006/main" count="217" uniqueCount="107">
  <si>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</si>
  <si>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</si>
  <si>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</si>
  <si>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</si>
  <si>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</si>
  <si>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</si>
  <si>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</si>
  <si>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</si>
  <si>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</si>
  <si>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</si>
  <si>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</si>
  <si>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</si>
  <si>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</si>
  <si>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</si>
  <si>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</si>
  <si>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</si>
  <si>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</si>
  <si>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</si>
  <si>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</si>
  <si>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</si>
  <si>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</si>
  <si>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</si>
  <si>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</si>
  <si>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</si>
  <si>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</si>
  <si>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</si>
  <si>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</si>
  <si>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</si>
  <si>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</si>
  <si>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</si>
  <si>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</si>
  <si>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</si>
  <si>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</si>
  <si>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</si>
  <si>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</si>
  <si>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</si>
  <si>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</si>
  <si>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</si>
  <si>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</si>
  <si>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</si>
  <si>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</si>
  <si>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</si>
  <si>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</si>
  <si>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</si>
  <si>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</si>
  <si>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</si>
  <si>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</si>
  <si>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</si>
  <si>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</si>
  <si>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</si>
  <si>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</si>
  <si>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</si>
  <si>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</si>
  <si>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</si>
  <si>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</si>
  <si>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</si>
  <si>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</si>
  <si>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</si>
  <si>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</si>
  <si>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</si>
  <si>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</si>
  <si>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</si>
  <si>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</si>
  <si>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</si>
  <si>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</si>
  <si>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</si>
  <si>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</si>
  <si>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</si>
  <si>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</si>
  <si>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</si>
  <si>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</si>
  <si>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</si>
  <si>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</si>
  <si>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</si>
  <si>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</si>
  <si>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</si>
  <si>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</si>
  <si>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</si>
  <si>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</si>
  <si>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</si>
  <si>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</si>
  <si>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</si>
  <si>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</si>
  <si>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</si>
  <si>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</si>
  <si>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</si>
  <si>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</si>
  <si>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</si>
  <si>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</si>
  <si>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</si>
  <si>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</si>
  <si>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</si>
  <si>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</si>
  <si>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四條畷市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</si>
  <si>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</si>
  <si>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</si>
  <si>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</si>
  <si>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</si>
  <si>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</si>
  <si>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</si>
  <si>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</si>
  <si>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</si>
  <si>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</si>
  <si>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</si>
  <si>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②管路経年化率については、老朽化が進行してきており、大阪広域水道企業団との統合後は、統合検討時に作成したアセットマネジメントの分析通り、老朽施設等の耐震化を進めていく。
  ③管路更新率について、平成２６年度は施工協議が整わず布設替等の更新工事の本数が減少したことにより更新率が低下した。ただ、近年は類以団体平均値までもいかないが、年々管路更新を進めているところである。
</t>
    <phoneticPr fontId="4"/>
  </si>
  <si>
    <t xml:space="preserve">  平成２９年４月に大阪広域水道企業団と水道事業の統合が控えており、それに伴い、アセットマネジメントを用いて平成６４年度までの財政収支見通しを作成した。その結果、統合により受けられる国費の活用等により、水道料金の値上げを平成５１年度まで抑制できるなどの結果が出た。
  このように、統合によって今後は経営状態が安定することから、老朽化施設の更新や配水管等の耐震化を進めていき、より安定的で持続可能な事業運営を図る。そのためにも広域化を進めていく必要がある。
</t>
    <phoneticPr fontId="4"/>
  </si>
  <si>
    <t xml:space="preserve">  ①経常収支比率については、類以団体平均値より悪いものの常に100％を超えており、平成２６年度については公営企業会計制度の見直しの影響で106.85％となった。
  ⑤料金回収率については、平成２６年度の会計制度の見直しに伴い退職給付金を全額引当に積んだことにより、経営を圧迫してきた早期退職者や団塊の世代の退職などの退職給付金の支出が抑制され、料金回収率も良くなると考える。
  ⑥給水原価についても、料金回収率の向上や平成２９年度の大阪広域水道企業団との統合等により、今後は経営状態が安定し、給水原価も下降してくると考えている。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</si>
</sst>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0.17</c:v>
                </c:pt>
                <c:pt idx="1">
                  <c:v>0.38</c:v>
                </c:pt>
                <c:pt idx="2">
                  <c:v>0.57999999999999996</c:v>
                </c:pt>
                <c:pt idx="3">
                  <c:v>0.61</c:v>
                </c:pt>
                <c:pt idx="4">
                  <c:v>0.23</c:v>
                </c:pt>
              </c:numCache>
            </c:numRef>
          </c:val>
        </c:ser>
        <c:dLbls>
          <c:showLegendKey val="0"/>
          <c:showVal val="0"/>
          <c:showCatName val="0"/>
          <c:showSerName val="0"/>
          <c:showPercent val="0"/>
          <c:showBubbleSize val="0"/>
        </c:dLbls>
        <c:gapWidth val="150"/>
        <c:axId val="98764288"/>
        <c:axId val="987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98764288"/>
        <c:axId val="98766208"/>
      </c:lineChart>
      <c:dateAx>
        <c:axId val="98764288"/>
        <c:scaling>
          <c:orientation val="minMax"/>
        </c:scaling>
        <c:delete val="1"/>
        <c:axPos val="b"/>
        <c:numFmt formatCode="ge" sourceLinked="1"/>
        <c:majorTickMark val="none"/>
        <c:minorTickMark val="none"/>
        <c:tickLblPos val="none"/>
        <c:crossAx val="98766208"/>
        <c:crosses val="autoZero"/>
        <c:auto val="1"/>
        <c:lblOffset val="100"/>
        <c:baseTimeUnit val="years"/>
      </c:dateAx>
      <c:valAx>
        <c:axId val="987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59.49</c:v>
                </c:pt>
                <c:pt idx="1">
                  <c:v>58.33</c:v>
                </c:pt>
                <c:pt idx="2">
                  <c:v>58.33</c:v>
                </c:pt>
                <c:pt idx="3">
                  <c:v>58.09</c:v>
                </c:pt>
                <c:pt idx="4">
                  <c:v>56.98</c:v>
                </c:pt>
              </c:numCache>
            </c:numRef>
          </c:val>
        </c:ser>
        <c:dLbls>
          <c:showLegendKey val="0"/>
          <c:showVal val="0"/>
          <c:showCatName val="0"/>
          <c:showSerName val="0"/>
          <c:showPercent val="0"/>
          <c:showBubbleSize val="0"/>
        </c:dLbls>
        <c:gapWidth val="150"/>
        <c:axId val="99442688"/>
        <c:axId val="994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9442688"/>
        <c:axId val="99444608"/>
      </c:lineChart>
      <c:dateAx>
        <c:axId val="99442688"/>
        <c:scaling>
          <c:orientation val="minMax"/>
        </c:scaling>
        <c:delete val="1"/>
        <c:axPos val="b"/>
        <c:numFmt formatCode="ge" sourceLinked="1"/>
        <c:majorTickMark val="none"/>
        <c:minorTickMark val="none"/>
        <c:tickLblPos val="none"/>
        <c:crossAx val="99444608"/>
        <c:crosses val="autoZero"/>
        <c:auto val="1"/>
        <c:lblOffset val="100"/>
        <c:baseTimeUnit val="years"/>
      </c:dateAx>
      <c:valAx>
        <c:axId val="994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96.95</c:v>
                </c:pt>
                <c:pt idx="1">
                  <c:v>97.84</c:v>
                </c:pt>
                <c:pt idx="2">
                  <c:v>96.75</c:v>
                </c:pt>
                <c:pt idx="3">
                  <c:v>96.48</c:v>
                </c:pt>
                <c:pt idx="4">
                  <c:v>95.26</c:v>
                </c:pt>
              </c:numCache>
            </c:numRef>
          </c:val>
        </c:ser>
        <c:dLbls>
          <c:showLegendKey val="0"/>
          <c:showVal val="0"/>
          <c:showCatName val="0"/>
          <c:showSerName val="0"/>
          <c:showPercent val="0"/>
          <c:showBubbleSize val="0"/>
        </c:dLbls>
        <c:gapWidth val="150"/>
        <c:axId val="99468800"/>
        <c:axId val="994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9468800"/>
        <c:axId val="99470720"/>
      </c:lineChart>
      <c:dateAx>
        <c:axId val="99468800"/>
        <c:scaling>
          <c:orientation val="minMax"/>
        </c:scaling>
        <c:delete val="1"/>
        <c:axPos val="b"/>
        <c:numFmt formatCode="ge" sourceLinked="1"/>
        <c:majorTickMark val="none"/>
        <c:minorTickMark val="none"/>
        <c:tickLblPos val="none"/>
        <c:crossAx val="99470720"/>
        <c:crosses val="autoZero"/>
        <c:auto val="1"/>
        <c:lblOffset val="100"/>
        <c:baseTimeUnit val="years"/>
      </c:dateAx>
      <c:valAx>
        <c:axId val="99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103.57</c:v>
                </c:pt>
                <c:pt idx="1">
                  <c:v>101.82</c:v>
                </c:pt>
                <c:pt idx="2">
                  <c:v>101.02</c:v>
                </c:pt>
                <c:pt idx="3">
                  <c:v>103.19</c:v>
                </c:pt>
                <c:pt idx="4">
                  <c:v>106.85</c:v>
                </c:pt>
              </c:numCache>
            </c:numRef>
          </c:val>
        </c:ser>
        <c:dLbls>
          <c:showLegendKey val="0"/>
          <c:showVal val="0"/>
          <c:showCatName val="0"/>
          <c:showSerName val="0"/>
          <c:showPercent val="0"/>
          <c:showBubbleSize val="0"/>
        </c:dLbls>
        <c:gapWidth val="150"/>
        <c:axId val="98808960"/>
        <c:axId val="988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98808960"/>
        <c:axId val="98810880"/>
      </c:lineChart>
      <c:dateAx>
        <c:axId val="98808960"/>
        <c:scaling>
          <c:orientation val="minMax"/>
        </c:scaling>
        <c:delete val="1"/>
        <c:axPos val="b"/>
        <c:numFmt formatCode="ge" sourceLinked="1"/>
        <c:majorTickMark val="none"/>
        <c:minorTickMark val="none"/>
        <c:tickLblPos val="none"/>
        <c:crossAx val="98810880"/>
        <c:crosses val="autoZero"/>
        <c:auto val="1"/>
        <c:lblOffset val="100"/>
        <c:baseTimeUnit val="years"/>
      </c:dateAx>
      <c:valAx>
        <c:axId val="9881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33.520000000000003</c:v>
                </c:pt>
                <c:pt idx="1">
                  <c:v>34.68</c:v>
                </c:pt>
                <c:pt idx="2">
                  <c:v>35.85</c:v>
                </c:pt>
                <c:pt idx="3">
                  <c:v>36.97</c:v>
                </c:pt>
                <c:pt idx="4">
                  <c:v>55.26</c:v>
                </c:pt>
              </c:numCache>
            </c:numRef>
          </c:val>
        </c:ser>
        <c:dLbls>
          <c:showLegendKey val="0"/>
          <c:showVal val="0"/>
          <c:showCatName val="0"/>
          <c:showSerName val="0"/>
          <c:showPercent val="0"/>
          <c:showBubbleSize val="0"/>
        </c:dLbls>
        <c:gapWidth val="150"/>
        <c:axId val="98984704"/>
        <c:axId val="989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8984704"/>
        <c:axId val="98986624"/>
      </c:lineChart>
      <c:dateAx>
        <c:axId val="98984704"/>
        <c:scaling>
          <c:orientation val="minMax"/>
        </c:scaling>
        <c:delete val="1"/>
        <c:axPos val="b"/>
        <c:numFmt formatCode="ge" sourceLinked="1"/>
        <c:majorTickMark val="none"/>
        <c:minorTickMark val="none"/>
        <c:tickLblPos val="none"/>
        <c:crossAx val="98986624"/>
        <c:crosses val="autoZero"/>
        <c:auto val="1"/>
        <c:lblOffset val="100"/>
        <c:baseTimeUnit val="years"/>
      </c:dateAx>
      <c:valAx>
        <c:axId val="989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4.4400000000000004</c:v>
                </c:pt>
                <c:pt idx="1">
                  <c:v>6.22</c:v>
                </c:pt>
                <c:pt idx="2">
                  <c:v>8.08</c:v>
                </c:pt>
                <c:pt idx="3">
                  <c:v>8.09</c:v>
                </c:pt>
                <c:pt idx="4">
                  <c:v>10.09</c:v>
                </c:pt>
              </c:numCache>
            </c:numRef>
          </c:val>
        </c:ser>
        <c:dLbls>
          <c:showLegendKey val="0"/>
          <c:showVal val="0"/>
          <c:showCatName val="0"/>
          <c:showSerName val="0"/>
          <c:showPercent val="0"/>
          <c:showBubbleSize val="0"/>
        </c:dLbls>
        <c:gapWidth val="150"/>
        <c:axId val="99026816"/>
        <c:axId val="990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9026816"/>
        <c:axId val="99037184"/>
      </c:lineChart>
      <c:dateAx>
        <c:axId val="99026816"/>
        <c:scaling>
          <c:orientation val="minMax"/>
        </c:scaling>
        <c:delete val="1"/>
        <c:axPos val="b"/>
        <c:numFmt formatCode="ge" sourceLinked="1"/>
        <c:majorTickMark val="none"/>
        <c:minorTickMark val="none"/>
        <c:tickLblPos val="none"/>
        <c:crossAx val="99037184"/>
        <c:crosses val="autoZero"/>
        <c:auto val="1"/>
        <c:lblOffset val="100"/>
        <c:baseTimeUnit val="years"/>
      </c:dateAx>
      <c:valAx>
        <c:axId val="990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72256"/>
        <c:axId val="99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9072256"/>
        <c:axId val="99078528"/>
      </c:lineChart>
      <c:dateAx>
        <c:axId val="99072256"/>
        <c:scaling>
          <c:orientation val="minMax"/>
        </c:scaling>
        <c:delete val="1"/>
        <c:axPos val="b"/>
        <c:numFmt formatCode="ge" sourceLinked="1"/>
        <c:majorTickMark val="none"/>
        <c:minorTickMark val="none"/>
        <c:tickLblPos val="none"/>
        <c:crossAx val="99078528"/>
        <c:crosses val="autoZero"/>
        <c:auto val="1"/>
        <c:lblOffset val="100"/>
        <c:baseTimeUnit val="years"/>
      </c:dateAx>
      <c:valAx>
        <c:axId val="9907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419.27</c:v>
                </c:pt>
                <c:pt idx="1">
                  <c:v>425.72</c:v>
                </c:pt>
                <c:pt idx="2">
                  <c:v>467.66</c:v>
                </c:pt>
                <c:pt idx="3">
                  <c:v>499.85</c:v>
                </c:pt>
                <c:pt idx="4">
                  <c:v>216.08</c:v>
                </c:pt>
              </c:numCache>
            </c:numRef>
          </c:val>
        </c:ser>
        <c:dLbls>
          <c:showLegendKey val="0"/>
          <c:showVal val="0"/>
          <c:showCatName val="0"/>
          <c:showSerName val="0"/>
          <c:showPercent val="0"/>
          <c:showBubbleSize val="0"/>
        </c:dLbls>
        <c:gapWidth val="150"/>
        <c:axId val="99112832"/>
        <c:axId val="991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9112832"/>
        <c:axId val="99119104"/>
      </c:lineChart>
      <c:dateAx>
        <c:axId val="99112832"/>
        <c:scaling>
          <c:orientation val="minMax"/>
        </c:scaling>
        <c:delete val="1"/>
        <c:axPos val="b"/>
        <c:numFmt formatCode="ge" sourceLinked="1"/>
        <c:majorTickMark val="none"/>
        <c:minorTickMark val="none"/>
        <c:tickLblPos val="none"/>
        <c:crossAx val="99119104"/>
        <c:crosses val="autoZero"/>
        <c:auto val="1"/>
        <c:lblOffset val="100"/>
        <c:baseTimeUnit val="years"/>
      </c:dateAx>
      <c:valAx>
        <c:axId val="9911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267.61</c:v>
                </c:pt>
                <c:pt idx="1">
                  <c:v>267.2</c:v>
                </c:pt>
                <c:pt idx="2">
                  <c:v>265.16000000000003</c:v>
                </c:pt>
                <c:pt idx="3">
                  <c:v>264.88</c:v>
                </c:pt>
                <c:pt idx="4">
                  <c:v>267.2</c:v>
                </c:pt>
              </c:numCache>
            </c:numRef>
          </c:val>
        </c:ser>
        <c:dLbls>
          <c:showLegendKey val="0"/>
          <c:showVal val="0"/>
          <c:showCatName val="0"/>
          <c:showSerName val="0"/>
          <c:showPercent val="0"/>
          <c:showBubbleSize val="0"/>
        </c:dLbls>
        <c:gapWidth val="150"/>
        <c:axId val="99149312"/>
        <c:axId val="991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9149312"/>
        <c:axId val="99151232"/>
      </c:lineChart>
      <c:dateAx>
        <c:axId val="99149312"/>
        <c:scaling>
          <c:orientation val="minMax"/>
        </c:scaling>
        <c:delete val="1"/>
        <c:axPos val="b"/>
        <c:numFmt formatCode="ge" sourceLinked="1"/>
        <c:majorTickMark val="none"/>
        <c:minorTickMark val="none"/>
        <c:tickLblPos val="none"/>
        <c:crossAx val="99151232"/>
        <c:crosses val="autoZero"/>
        <c:auto val="1"/>
        <c:lblOffset val="100"/>
        <c:baseTimeUnit val="years"/>
      </c:dateAx>
      <c:valAx>
        <c:axId val="9915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94.68</c:v>
                </c:pt>
                <c:pt idx="1">
                  <c:v>91.56</c:v>
                </c:pt>
                <c:pt idx="2">
                  <c:v>91.3</c:v>
                </c:pt>
                <c:pt idx="3">
                  <c:v>93.89</c:v>
                </c:pt>
                <c:pt idx="4">
                  <c:v>98.79</c:v>
                </c:pt>
              </c:numCache>
            </c:numRef>
          </c:val>
        </c:ser>
        <c:dLbls>
          <c:showLegendKey val="0"/>
          <c:showVal val="0"/>
          <c:showCatName val="0"/>
          <c:showSerName val="0"/>
          <c:showPercent val="0"/>
          <c:showBubbleSize val="0"/>
        </c:dLbls>
        <c:gapWidth val="150"/>
        <c:axId val="99181696"/>
        <c:axId val="991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9181696"/>
        <c:axId val="99183616"/>
      </c:lineChart>
      <c:dateAx>
        <c:axId val="99181696"/>
        <c:scaling>
          <c:orientation val="minMax"/>
        </c:scaling>
        <c:delete val="1"/>
        <c:axPos val="b"/>
        <c:numFmt formatCode="ge" sourceLinked="1"/>
        <c:majorTickMark val="none"/>
        <c:minorTickMark val="none"/>
        <c:tickLblPos val="none"/>
        <c:crossAx val="99183616"/>
        <c:crosses val="autoZero"/>
        <c:auto val="1"/>
        <c:lblOffset val="100"/>
        <c:baseTimeUnit val="years"/>
      </c:dateAx>
      <c:valAx>
        <c:axId val="99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186.04</c:v>
                </c:pt>
                <c:pt idx="1">
                  <c:v>190</c:v>
                </c:pt>
                <c:pt idx="2">
                  <c:v>190.12</c:v>
                </c:pt>
                <c:pt idx="3">
                  <c:v>184.57</c:v>
                </c:pt>
                <c:pt idx="4">
                  <c:v>174.67</c:v>
                </c:pt>
              </c:numCache>
            </c:numRef>
          </c:val>
        </c:ser>
        <c:dLbls>
          <c:showLegendKey val="0"/>
          <c:showVal val="0"/>
          <c:showCatName val="0"/>
          <c:showSerName val="0"/>
          <c:showPercent val="0"/>
          <c:showBubbleSize val="0"/>
        </c:dLbls>
        <c:gapWidth val="150"/>
        <c:axId val="99217792"/>
        <c:axId val="992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9217792"/>
        <c:axId val="99219712"/>
      </c:lineChart>
      <c:dateAx>
        <c:axId val="99217792"/>
        <c:scaling>
          <c:orientation val="minMax"/>
        </c:scaling>
        <c:delete val="1"/>
        <c:axPos val="b"/>
        <c:numFmt formatCode="ge" sourceLinked="1"/>
        <c:majorTickMark val="none"/>
        <c:minorTickMark val="none"/>
        <c:tickLblPos val="none"/>
        <c:crossAx val="99219712"/>
        <c:crosses val="autoZero"/>
        <c:auto val="1"/>
        <c:lblOffset val="100"/>
        <c:baseTimeUnit val="years"/>
      </c:dateAx>
      <c:valAx>
        <c:axId val="992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四條畷市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56569</v>
      </c>
      <c r="AJ8" s="56"/>
      <c r="AK8" s="56"/>
      <c r="AL8" s="56"/>
      <c r="AM8" s="56"/>
      <c r="AN8" s="56"/>
      <c r="AO8" s="56"/>
      <c r="AP8" s="57"/>
      <c r="AQ8" s="47">
        <f>データ!R6</f>
        <v>18.690000000000001</v>
      </c>
      <c r="AR8" s="47"/>
      <c r="AS8" s="47"/>
      <c r="AT8" s="47"/>
      <c r="AU8" s="47"/>
      <c r="AV8" s="47"/>
      <c r="AW8" s="47"/>
      <c r="AX8" s="47"/>
      <c r="AY8" s="47">
        <f>データ!S6</f>
        <v>3026.7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55.14</v>
      </c>
      <c r="K10" s="47"/>
      <c r="L10" s="47"/>
      <c r="M10" s="47"/>
      <c r="N10" s="47"/>
      <c r="O10" s="47"/>
      <c r="P10" s="47"/>
      <c r="Q10" s="47"/>
      <c r="R10" s="47">
        <f>データ!O6</f>
        <v>100</v>
      </c>
      <c r="S10" s="47"/>
      <c r="T10" s="47"/>
      <c r="U10" s="47"/>
      <c r="V10" s="47"/>
      <c r="W10" s="47"/>
      <c r="X10" s="47"/>
      <c r="Y10" s="47"/>
      <c r="Z10" s="78">
        <f>データ!P6</f>
        <v>2870</v>
      </c>
      <c r="AA10" s="78"/>
      <c r="AB10" s="78"/>
      <c r="AC10" s="78"/>
      <c r="AD10" s="78"/>
      <c r="AE10" s="78"/>
      <c r="AF10" s="78"/>
      <c r="AG10" s="78"/>
      <c r="AH10" s="2"/>
      <c r="AI10" s="78">
        <f>データ!T6</f>
        <v>56455</v>
      </c>
      <c r="AJ10" s="78"/>
      <c r="AK10" s="78"/>
      <c r="AL10" s="78"/>
      <c r="AM10" s="78"/>
      <c r="AN10" s="78"/>
      <c r="AO10" s="78"/>
      <c r="AP10" s="78"/>
      <c r="AQ10" s="47">
        <f>データ!U6</f>
        <v>9.6999999999999993</v>
      </c>
      <c r="AR10" s="47"/>
      <c r="AS10" s="47"/>
      <c r="AT10" s="47"/>
      <c r="AU10" s="47"/>
      <c r="AV10" s="47"/>
      <c r="AW10" s="47"/>
      <c r="AX10" s="47"/>
      <c r="AY10" s="47">
        <f>データ!V6</f>
        <v>5820.1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272299</v>
      </c>
      <c r="D6" s="31">
        <f t="shared" si="3"/>
        <v>46</v>
      </c>
      <c r="E6" s="31">
        <f t="shared" si="3"/>
        <v>1</v>
      </c>
      <c r="F6" s="31">
        <f t="shared" si="3"/>
        <v>0</v>
      </c>
      <c r="G6" s="31">
        <f t="shared" si="3"/>
        <v>1</v>
      </c>
      <c r="H6" s="31" t="str">
        <f t="shared" si="3"/>
        <v>大阪府　四條畷市</v>
      </c>
      <c r="I6" s="31" t="str">
        <f t="shared" si="3"/>
        <v>法適用</v>
      </c>
      <c r="J6" s="31" t="str">
        <f t="shared" si="3"/>
        <v>水道事業</v>
      </c>
      <c r="K6" s="31" t="str">
        <f t="shared" si="3"/>
        <v>末端給水事業</v>
      </c>
      <c r="L6" s="31" t="str">
        <f t="shared" si="3"/>
        <v>A4</v>
      </c>
      <c r="M6" s="32" t="str">
        <f t="shared" si="3"/>
        <v>-</v>
      </c>
      <c r="N6" s="32">
        <f t="shared" si="3"/>
        <v>55.14</v>
      </c>
      <c r="O6" s="32">
        <f t="shared" si="3"/>
        <v>100</v>
      </c>
      <c r="P6" s="32">
        <f t="shared" si="3"/>
        <v>2870</v>
      </c>
      <c r="Q6" s="32">
        <f t="shared" si="3"/>
        <v>56569</v>
      </c>
      <c r="R6" s="32">
        <f t="shared" si="3"/>
        <v>18.690000000000001</v>
      </c>
      <c r="S6" s="32">
        <f t="shared" si="3"/>
        <v>3026.7</v>
      </c>
      <c r="T6" s="32">
        <f t="shared" si="3"/>
        <v>56455</v>
      </c>
      <c r="U6" s="32">
        <f t="shared" si="3"/>
        <v>9.6999999999999993</v>
      </c>
      <c r="V6" s="32">
        <f t="shared" si="3"/>
        <v>5820.1</v>
      </c>
      <c r="W6" s="33">
        <f>IF(W7="",NA(),W7)</f>
        <v>103.57</v>
      </c>
      <c r="X6" s="33">
        <f t="shared" ref="X6:AF6" si="4">IF(X7="",NA(),X7)</f>
        <v>101.82</v>
      </c>
      <c r="Y6" s="33">
        <f t="shared" si="4"/>
        <v>101.02</v>
      </c>
      <c r="Z6" s="33">
        <f t="shared" si="4"/>
        <v>103.19</v>
      </c>
      <c r="AA6" s="33">
        <f t="shared" si="4"/>
        <v>106.85</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419.27</v>
      </c>
      <c r="AT6" s="33">
        <f t="shared" ref="AT6:BB6" si="6">IF(AT7="",NA(),AT7)</f>
        <v>425.72</v>
      </c>
      <c r="AU6" s="33">
        <f t="shared" si="6"/>
        <v>467.66</v>
      </c>
      <c r="AV6" s="33">
        <f t="shared" si="6"/>
        <v>499.85</v>
      </c>
      <c r="AW6" s="33">
        <f t="shared" si="6"/>
        <v>216.08</v>
      </c>
      <c r="AX6" s="33">
        <f t="shared" si="6"/>
        <v>699.11</v>
      </c>
      <c r="AY6" s="33">
        <f t="shared" si="6"/>
        <v>695.41</v>
      </c>
      <c r="AZ6" s="33">
        <f t="shared" si="6"/>
        <v>701</v>
      </c>
      <c r="BA6" s="33">
        <f t="shared" si="6"/>
        <v>739.59</v>
      </c>
      <c r="BB6" s="33">
        <f t="shared" si="6"/>
        <v>335.95</v>
      </c>
      <c r="BC6" s="32" t="str">
        <f>IF(BC7="","",IF(BC7="-","【-】","【"&amp;SUBSTITUTE(TEXT(BC7,"#,##0.00"),"-","△")&amp;"】"))</f>
        <v>【264.16】</v>
      </c>
      <c r="BD6" s="33">
        <f>IF(BD7="",NA(),BD7)</f>
        <v>267.61</v>
      </c>
      <c r="BE6" s="33">
        <f t="shared" ref="BE6:BM6" si="7">IF(BE7="",NA(),BE7)</f>
        <v>267.2</v>
      </c>
      <c r="BF6" s="33">
        <f t="shared" si="7"/>
        <v>265.16000000000003</v>
      </c>
      <c r="BG6" s="33">
        <f t="shared" si="7"/>
        <v>264.88</v>
      </c>
      <c r="BH6" s="33">
        <f t="shared" si="7"/>
        <v>267.2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94.68</v>
      </c>
      <c r="BP6" s="33">
        <f t="shared" ref="BP6:BX6" si="8">IF(BP7="",NA(),BP7)</f>
        <v>91.56</v>
      </c>
      <c r="BQ6" s="33">
        <f t="shared" si="8"/>
        <v>91.3</v>
      </c>
      <c r="BR6" s="33">
        <f t="shared" si="8"/>
        <v>93.89</v>
      </c>
      <c r="BS6" s="33">
        <f t="shared" si="8"/>
        <v>98.79</v>
      </c>
      <c r="BT6" s="33">
        <f t="shared" si="8"/>
        <v>101.27</v>
      </c>
      <c r="BU6" s="33">
        <f t="shared" si="8"/>
        <v>99.61</v>
      </c>
      <c r="BV6" s="33">
        <f t="shared" si="8"/>
        <v>100.27</v>
      </c>
      <c r="BW6" s="33">
        <f t="shared" si="8"/>
        <v>99.46</v>
      </c>
      <c r="BX6" s="33">
        <f t="shared" si="8"/>
        <v>105.21</v>
      </c>
      <c r="BY6" s="32" t="str">
        <f>IF(BY7="","",IF(BY7="-","【-】","【"&amp;SUBSTITUTE(TEXT(BY7,"#,##0.00"),"-","△")&amp;"】"))</f>
        <v>【104.60】</v>
      </c>
      <c r="BZ6" s="33">
        <f>IF(BZ7="",NA(),BZ7)</f>
        <v>186.04</v>
      </c>
      <c r="CA6" s="33">
        <f t="shared" ref="CA6:CI6" si="9">IF(CA7="",NA(),CA7)</f>
        <v>190</v>
      </c>
      <c r="CB6" s="33">
        <f t="shared" si="9"/>
        <v>190.12</v>
      </c>
      <c r="CC6" s="33">
        <f t="shared" si="9"/>
        <v>184.57</v>
      </c>
      <c r="CD6" s="33">
        <f t="shared" si="9"/>
        <v>174.67</v>
      </c>
      <c r="CE6" s="33">
        <f t="shared" si="9"/>
        <v>167.74</v>
      </c>
      <c r="CF6" s="33">
        <f t="shared" si="9"/>
        <v>169.59</v>
      </c>
      <c r="CG6" s="33">
        <f t="shared" si="9"/>
        <v>169.62</v>
      </c>
      <c r="CH6" s="33">
        <f t="shared" si="9"/>
        <v>171.78</v>
      </c>
      <c r="CI6" s="33">
        <f t="shared" si="9"/>
        <v>162.59</v>
      </c>
      <c r="CJ6" s="32" t="str">
        <f>IF(CJ7="","",IF(CJ7="-","【-】","【"&amp;SUBSTITUTE(TEXT(CJ7,"#,##0.00"),"-","△")&amp;"】"))</f>
        <v>【164.21】</v>
      </c>
      <c r="CK6" s="33">
        <f>IF(CK7="",NA(),CK7)</f>
        <v>59.49</v>
      </c>
      <c r="CL6" s="33">
        <f t="shared" ref="CL6:CT6" si="10">IF(CL7="",NA(),CL7)</f>
        <v>58.33</v>
      </c>
      <c r="CM6" s="33">
        <f t="shared" si="10"/>
        <v>58.33</v>
      </c>
      <c r="CN6" s="33">
        <f t="shared" si="10"/>
        <v>58.09</v>
      </c>
      <c r="CO6" s="33">
        <f t="shared" si="10"/>
        <v>56.98</v>
      </c>
      <c r="CP6" s="33">
        <f t="shared" si="10"/>
        <v>60.83</v>
      </c>
      <c r="CQ6" s="33">
        <f t="shared" si="10"/>
        <v>60.04</v>
      </c>
      <c r="CR6" s="33">
        <f t="shared" si="10"/>
        <v>59.88</v>
      </c>
      <c r="CS6" s="33">
        <f t="shared" si="10"/>
        <v>59.68</v>
      </c>
      <c r="CT6" s="33">
        <f t="shared" si="10"/>
        <v>59.17</v>
      </c>
      <c r="CU6" s="32" t="str">
        <f>IF(CU7="","",IF(CU7="-","【-】","【"&amp;SUBSTITUTE(TEXT(CU7,"#,##0.00"),"-","△")&amp;"】"))</f>
        <v>【59.80】</v>
      </c>
      <c r="CV6" s="33">
        <f>IF(CV7="",NA(),CV7)</f>
        <v>96.95</v>
      </c>
      <c r="CW6" s="33">
        <f t="shared" ref="CW6:DE6" si="11">IF(CW7="",NA(),CW7)</f>
        <v>97.84</v>
      </c>
      <c r="CX6" s="33">
        <f t="shared" si="11"/>
        <v>96.75</v>
      </c>
      <c r="CY6" s="33">
        <f t="shared" si="11"/>
        <v>96.48</v>
      </c>
      <c r="CZ6" s="33">
        <f t="shared" si="11"/>
        <v>95.26</v>
      </c>
      <c r="DA6" s="33">
        <f t="shared" si="11"/>
        <v>87.92</v>
      </c>
      <c r="DB6" s="33">
        <f t="shared" si="11"/>
        <v>87.33</v>
      </c>
      <c r="DC6" s="33">
        <f t="shared" si="11"/>
        <v>87.65</v>
      </c>
      <c r="DD6" s="33">
        <f t="shared" si="11"/>
        <v>87.63</v>
      </c>
      <c r="DE6" s="33">
        <f t="shared" si="11"/>
        <v>87.6</v>
      </c>
      <c r="DF6" s="32" t="str">
        <f>IF(DF7="","",IF(DF7="-","【-】","【"&amp;SUBSTITUTE(TEXT(DF7,"#,##0.00"),"-","△")&amp;"】"))</f>
        <v>【89.78】</v>
      </c>
      <c r="DG6" s="33">
        <f>IF(DG7="",NA(),DG7)</f>
        <v>33.520000000000003</v>
      </c>
      <c r="DH6" s="33">
        <f t="shared" ref="DH6:DP6" si="12">IF(DH7="",NA(),DH7)</f>
        <v>34.68</v>
      </c>
      <c r="DI6" s="33">
        <f t="shared" si="12"/>
        <v>35.85</v>
      </c>
      <c r="DJ6" s="33">
        <f t="shared" si="12"/>
        <v>36.97</v>
      </c>
      <c r="DK6" s="33">
        <f t="shared" si="12"/>
        <v>55.26</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4.4400000000000004</v>
      </c>
      <c r="DS6" s="33">
        <f t="shared" ref="DS6:EA6" si="13">IF(DS7="",NA(),DS7)</f>
        <v>6.22</v>
      </c>
      <c r="DT6" s="33">
        <f t="shared" si="13"/>
        <v>8.08</v>
      </c>
      <c r="DU6" s="33">
        <f t="shared" si="13"/>
        <v>8.09</v>
      </c>
      <c r="DV6" s="33">
        <f t="shared" si="13"/>
        <v>10.09</v>
      </c>
      <c r="DW6" s="33">
        <f t="shared" si="13"/>
        <v>6.92</v>
      </c>
      <c r="DX6" s="33">
        <f t="shared" si="13"/>
        <v>7.67</v>
      </c>
      <c r="DY6" s="33">
        <f t="shared" si="13"/>
        <v>8.4</v>
      </c>
      <c r="DZ6" s="33">
        <f t="shared" si="13"/>
        <v>9.7100000000000009</v>
      </c>
      <c r="EA6" s="33">
        <f t="shared" si="13"/>
        <v>10.71</v>
      </c>
      <c r="EB6" s="32" t="str">
        <f>IF(EB7="","",IF(EB7="-","【-】","【"&amp;SUBSTITUTE(TEXT(EB7,"#,##0.00"),"-","△")&amp;"】"))</f>
        <v>【12.42】</v>
      </c>
      <c r="EC6" s="33">
        <f>IF(EC7="",NA(),EC7)</f>
        <v>0.17</v>
      </c>
      <c r="ED6" s="33">
        <f t="shared" ref="ED6:EL6" si="14">IF(ED7="",NA(),ED7)</f>
        <v>0.38</v>
      </c>
      <c r="EE6" s="33">
        <f t="shared" si="14"/>
        <v>0.57999999999999996</v>
      </c>
      <c r="EF6" s="33">
        <f t="shared" si="14"/>
        <v>0.61</v>
      </c>
      <c r="EG6" s="33">
        <f t="shared" si="14"/>
        <v>0.23</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272299</v>
      </c>
      <c r="D7" s="35">
        <v>46</v>
      </c>
      <c r="E7" s="35">
        <v>1</v>
      </c>
      <c r="F7" s="35">
        <v>0</v>
      </c>
      <c r="G7" s="35">
        <v>1</v>
      </c>
      <c r="H7" s="35" t="s">
        <v>93</v>
      </c>
      <c r="I7" s="35" t="s">
        <v>94</v>
      </c>
      <c r="J7" s="35" t="s">
        <v>95</v>
      </c>
      <c r="K7" s="35" t="s">
        <v>96</v>
      </c>
      <c r="L7" s="35" t="s">
        <v>97</v>
      </c>
      <c r="M7" s="36" t="s">
        <v>98</v>
      </c>
      <c r="N7" s="36">
        <v>55.14</v>
      </c>
      <c r="O7" s="36">
        <v>100</v>
      </c>
      <c r="P7" s="36">
        <v>2870</v>
      </c>
      <c r="Q7" s="36">
        <v>56569</v>
      </c>
      <c r="R7" s="36">
        <v>18.690000000000001</v>
      </c>
      <c r="S7" s="36">
        <v>3026.7</v>
      </c>
      <c r="T7" s="36">
        <v>56455</v>
      </c>
      <c r="U7" s="36">
        <v>9.6999999999999993</v>
      </c>
      <c r="V7" s="36">
        <v>5820.1</v>
      </c>
      <c r="W7" s="36">
        <v>103.57</v>
      </c>
      <c r="X7" s="36">
        <v>101.82</v>
      </c>
      <c r="Y7" s="36">
        <v>101.02</v>
      </c>
      <c r="Z7" s="36">
        <v>103.19</v>
      </c>
      <c r="AA7" s="36">
        <v>106.85</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419.27</v>
      </c>
      <c r="AT7" s="36">
        <v>425.72</v>
      </c>
      <c r="AU7" s="36">
        <v>467.66</v>
      </c>
      <c r="AV7" s="36">
        <v>499.85</v>
      </c>
      <c r="AW7" s="36">
        <v>216.08</v>
      </c>
      <c r="AX7" s="36">
        <v>699.11</v>
      </c>
      <c r="AY7" s="36">
        <v>695.41</v>
      </c>
      <c r="AZ7" s="36">
        <v>701</v>
      </c>
      <c r="BA7" s="36">
        <v>739.59</v>
      </c>
      <c r="BB7" s="36">
        <v>335.95</v>
      </c>
      <c r="BC7" s="36">
        <v>264.16000000000003</v>
      </c>
      <c r="BD7" s="36">
        <v>267.61</v>
      </c>
      <c r="BE7" s="36">
        <v>267.2</v>
      </c>
      <c r="BF7" s="36">
        <v>265.16000000000003</v>
      </c>
      <c r="BG7" s="36">
        <v>264.88</v>
      </c>
      <c r="BH7" s="36">
        <v>267.2</v>
      </c>
      <c r="BI7" s="36">
        <v>339.69</v>
      </c>
      <c r="BJ7" s="36">
        <v>343.45</v>
      </c>
      <c r="BK7" s="36">
        <v>330.99</v>
      </c>
      <c r="BL7" s="36">
        <v>324.08999999999997</v>
      </c>
      <c r="BM7" s="36">
        <v>319.82</v>
      </c>
      <c r="BN7" s="36">
        <v>283.72000000000003</v>
      </c>
      <c r="BO7" s="36">
        <v>94.68</v>
      </c>
      <c r="BP7" s="36">
        <v>91.56</v>
      </c>
      <c r="BQ7" s="36">
        <v>91.3</v>
      </c>
      <c r="BR7" s="36">
        <v>93.89</v>
      </c>
      <c r="BS7" s="36">
        <v>98.79</v>
      </c>
      <c r="BT7" s="36">
        <v>101.27</v>
      </c>
      <c r="BU7" s="36">
        <v>99.61</v>
      </c>
      <c r="BV7" s="36">
        <v>100.27</v>
      </c>
      <c r="BW7" s="36">
        <v>99.46</v>
      </c>
      <c r="BX7" s="36">
        <v>105.21</v>
      </c>
      <c r="BY7" s="36">
        <v>104.6</v>
      </c>
      <c r="BZ7" s="36">
        <v>186.04</v>
      </c>
      <c r="CA7" s="36">
        <v>190</v>
      </c>
      <c r="CB7" s="36">
        <v>190.12</v>
      </c>
      <c r="CC7" s="36">
        <v>184.57</v>
      </c>
      <c r="CD7" s="36">
        <v>174.67</v>
      </c>
      <c r="CE7" s="36">
        <v>167.74</v>
      </c>
      <c r="CF7" s="36">
        <v>169.59</v>
      </c>
      <c r="CG7" s="36">
        <v>169.62</v>
      </c>
      <c r="CH7" s="36">
        <v>171.78</v>
      </c>
      <c r="CI7" s="36">
        <v>162.59</v>
      </c>
      <c r="CJ7" s="36">
        <v>164.21</v>
      </c>
      <c r="CK7" s="36">
        <v>59.49</v>
      </c>
      <c r="CL7" s="36">
        <v>58.33</v>
      </c>
      <c r="CM7" s="36">
        <v>58.33</v>
      </c>
      <c r="CN7" s="36">
        <v>58.09</v>
      </c>
      <c r="CO7" s="36">
        <v>56.98</v>
      </c>
      <c r="CP7" s="36">
        <v>60.83</v>
      </c>
      <c r="CQ7" s="36">
        <v>60.04</v>
      </c>
      <c r="CR7" s="36">
        <v>59.88</v>
      </c>
      <c r="CS7" s="36">
        <v>59.68</v>
      </c>
      <c r="CT7" s="36">
        <v>59.17</v>
      </c>
      <c r="CU7" s="36">
        <v>59.8</v>
      </c>
      <c r="CV7" s="36">
        <v>96.95</v>
      </c>
      <c r="CW7" s="36">
        <v>97.84</v>
      </c>
      <c r="CX7" s="36">
        <v>96.75</v>
      </c>
      <c r="CY7" s="36">
        <v>96.48</v>
      </c>
      <c r="CZ7" s="36">
        <v>95.26</v>
      </c>
      <c r="DA7" s="36">
        <v>87.92</v>
      </c>
      <c r="DB7" s="36">
        <v>87.33</v>
      </c>
      <c r="DC7" s="36">
        <v>87.65</v>
      </c>
      <c r="DD7" s="36">
        <v>87.63</v>
      </c>
      <c r="DE7" s="36">
        <v>87.6</v>
      </c>
      <c r="DF7" s="36">
        <v>89.78</v>
      </c>
      <c r="DG7" s="36">
        <v>33.520000000000003</v>
      </c>
      <c r="DH7" s="36">
        <v>34.68</v>
      </c>
      <c r="DI7" s="36">
        <v>35.85</v>
      </c>
      <c r="DJ7" s="36">
        <v>36.97</v>
      </c>
      <c r="DK7" s="36">
        <v>55.26</v>
      </c>
      <c r="DL7" s="36">
        <v>36.700000000000003</v>
      </c>
      <c r="DM7" s="36">
        <v>37.71</v>
      </c>
      <c r="DN7" s="36">
        <v>38.69</v>
      </c>
      <c r="DO7" s="36">
        <v>39.65</v>
      </c>
      <c r="DP7" s="36">
        <v>45.25</v>
      </c>
      <c r="DQ7" s="36">
        <v>46.31</v>
      </c>
      <c r="DR7" s="36">
        <v>4.4400000000000004</v>
      </c>
      <c r="DS7" s="36">
        <v>6.22</v>
      </c>
      <c r="DT7" s="36">
        <v>8.08</v>
      </c>
      <c r="DU7" s="36">
        <v>8.09</v>
      </c>
      <c r="DV7" s="36">
        <v>10.09</v>
      </c>
      <c r="DW7" s="36">
        <v>6.92</v>
      </c>
      <c r="DX7" s="36">
        <v>7.67</v>
      </c>
      <c r="DY7" s="36">
        <v>8.4</v>
      </c>
      <c r="DZ7" s="36">
        <v>9.7100000000000009</v>
      </c>
      <c r="EA7" s="36">
        <v>10.71</v>
      </c>
      <c r="EB7" s="36">
        <v>12.42</v>
      </c>
      <c r="EC7" s="36">
        <v>0.17</v>
      </c>
      <c r="ED7" s="36">
        <v>0.38</v>
      </c>
      <c r="EE7" s="36">
        <v>0.57999999999999996</v>
      </c>
      <c r="EF7" s="36">
        <v>0.61</v>
      </c>
      <c r="EG7" s="36">
        <v>0.23</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2016-02-23T07:01:23Z</cp:lastPrinted>
  <dcterms:created xsi:type="dcterms:W3CDTF">2016-02-03T07:24:18Z</dcterms:created>
  <dcterms:modified xsi:type="dcterms:W3CDTF">2016-02-23T07:08:09Z</dcterms:modified>
  <cp:category/>
</cp:coreProperties>
</file>