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Q6" i="5"/>
  <c r="AI8" i="4" s="1"/>
  <c r="P6" i="5"/>
  <c r="O6" i="5"/>
  <c r="N6" i="5"/>
  <c r="J10" i="4" s="1"/>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<sst xmlns="http://schemas.openxmlformats.org/spreadsheetml/2006/main" count="217" uniqueCount="107">
  <si>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</si>
  <si>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</si>
  <si>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</si>
  <si>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</si>
  <si>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</si>
  <si>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</si>
  <si>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</si>
  <si>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</si>
  <si>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</si>
  <si>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</si>
  <si>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</si>
  <si>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</si>
  <si>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</si>
  <si>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</si>
  <si>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</si>
  <si>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</si>
  <si>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</si>
  <si>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</si>
  <si>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</si>
  <si>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</si>
  <si>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</si>
  <si>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</si>
  <si>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</si>
  <si>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</si>
  <si>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</si>
  <si>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</si>
  <si>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</si>
  <si>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</si>
  <si>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</si>
  <si>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</si>
  <si>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</si>
  <si>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</si>
  <si>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</si>
  <si>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</si>
  <si>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</si>
  <si>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</si>
  <si>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</si>
  <si>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</si>
  <si>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</si>
  <si>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</si>
  <si>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</si>
  <si>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</si>
  <si>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</si>
  <si>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</si>
  <si>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</si>
  <si>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</si>
  <si>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</si>
  <si>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</si>
  <si>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</si>
  <si>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</si>
  <si>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</si>
  <si>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</si>
  <si>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</si>
  <si>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</si>
  <si>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</si>
  <si>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</si>
  <si>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</si>
  <si>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</si>
  <si>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</si>
  <si>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</si>
  <si>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</si>
  <si>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</si>
  <si>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</si>
  <si>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</si>
  <si>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</si>
  <si>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</si>
  <si>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</si>
  <si>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</si>
  <si>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</si>
  <si>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</si>
  <si>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</si>
  <si>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</si>
  <si>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</si>
  <si>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</si>
  <si>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</si>
  <si>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</si>
  <si>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</si>
  <si>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</si>
  <si>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</si>
  <si>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</si>
  <si>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</si>
  <si>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</si>
  <si>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</si>
  <si>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</si>
  <si>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</si>
  <si>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</si>
  <si>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</si>
  <si>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</si>
  <si>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</si>
  <si>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</si>
  <si>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</si>
  <si>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</si>
  <si>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</si>
  <si>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和泉市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</si>
  <si>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</si>
  <si>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</si>
  <si>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</si>
  <si>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</si>
  <si>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</si>
  <si>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</si>
  <si>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</si>
  <si>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</si>
  <si>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</si>
  <si>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</si>
  <si>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①経常収支比率・③流動比率ともに類似団体平均値を下回っているものの、健全経営の基準となる100％を上回っています。
　②累積欠損金比率は、累積欠損金が発生していないため計上していません。
　④企業債残高対給水収益比率については、企業債の発行を抑制し、任意の繰上償還を行っていることもあり年々減少しており、平均値よりも低いことから、企業債利息による経営圧迫の影響も類似団体より少ないと考えられます。
　⑤料金回収率については、平成26年度からの会計基準の変更によって100％を上回っています。⑥給水原価についても平均値より低くなっています。
　⑦施設利用率・⑧有収率については、平均値よりも高く、施設を有効に活用できていると考えられます。しかし、有収率の落ち込みが見られるため、漏水調査を重点的に実施し、漏水の早期発見等に努めています。
　</t>
    <phoneticPr fontId="4"/>
  </si>
  <si>
    <t>　①有形固定資産減価償却率については平均並の数値を推移していますが、②管路経年化率においては平均値を大きく上回り、特に管路の老朽化が進んでいることが考えられます。③管路更新率については、特に漏水が懸念される鋳鉄管を割り出し、毎年2km以上を目標に更新しているため、平均値を上回る数字となっています。</t>
    <phoneticPr fontId="4"/>
  </si>
  <si>
    <t>　経営の健全性・効率性の指標については、類似団体と比較しても、高い水準を維持できていますが、管路の老朽化については、類似団体よりも深刻であることがわかります。
　昭和30年に給水を開始して以来、安全・安心な水の安定供給を継続してきましたが、今後、水需要の減少が見込まれ、水道事業を取り巻く状況が厳しくなるなかで、平成27年度からの10年間の経営戦略を策定し、施設の統廃合や組織体制を整備しながら、経費の削減に努めるなど、経営の効率化を推進していきます。
　また、将来にわたって安定的に事業を継続していくため、平成26年度に市内全域の各管路の更新の優先度を確認し、中期的な更新計画を策定しました。これをもとに、今後はより管路の更新工事を重点的に行っていきます。</t>
    <rPh sb="314" eb="316">
      <t>コウジ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</si>
</sst>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1.49</c:v>
                </c:pt>
                <c:pt idx="1">
                  <c:v>1.7</c:v>
                </c:pt>
                <c:pt idx="2">
                  <c:v>1.29</c:v>
                </c:pt>
                <c:pt idx="3">
                  <c:v>1.22</c:v>
                </c:pt>
                <c:pt idx="4">
                  <c:v>0.94</c:v>
                </c:pt>
              </c:numCache>
            </c:numRef>
          </c:val>
        </c:ser>
        <c:dLbls>
          <c:showLegendKey val="0"/>
          <c:showVal val="0"/>
          <c:showCatName val="0"/>
          <c:showSerName val="0"/>
          <c:showPercent val="0"/>
          <c:showBubbleSize val="0"/>
        </c:dLbls>
        <c:gapWidth val="150"/>
        <c:axId val="78157696"/>
        <c:axId val="7816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0.82</c:v>
                </c:pt>
                <c:pt idx="2">
                  <c:v>0.76</c:v>
                </c:pt>
                <c:pt idx="3">
                  <c:v>0.8</c:v>
                </c:pt>
                <c:pt idx="4">
                  <c:v>0.72</c:v>
                </c:pt>
              </c:numCache>
            </c:numRef>
          </c:val>
          <c:smooth val="0"/>
        </c:ser>
        <c:dLbls>
          <c:showLegendKey val="0"/>
          <c:showVal val="0"/>
          <c:showCatName val="0"/>
          <c:showSerName val="0"/>
          <c:showPercent val="0"/>
          <c:showBubbleSize val="0"/>
        </c:dLbls>
        <c:marker val="1"/>
        <c:smooth val="0"/>
        <c:axId val="78157696"/>
        <c:axId val="78168064"/>
      </c:lineChart>
      <c:dateAx>
        <c:axId val="78157696"/>
        <c:scaling>
          <c:orientation val="minMax"/>
        </c:scaling>
        <c:delete val="1"/>
        <c:axPos val="b"/>
        <c:numFmt formatCode="ge" sourceLinked="1"/>
        <c:majorTickMark val="none"/>
        <c:minorTickMark val="none"/>
        <c:tickLblPos val="none"/>
        <c:crossAx val="78168064"/>
        <c:crosses val="autoZero"/>
        <c:auto val="1"/>
        <c:lblOffset val="100"/>
        <c:baseTimeUnit val="years"/>
      </c:dateAx>
      <c:valAx>
        <c:axId val="7816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15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66</c:v>
                </c:pt>
                <c:pt idx="1">
                  <c:v>65.760000000000005</c:v>
                </c:pt>
                <c:pt idx="2">
                  <c:v>65.819999999999993</c:v>
                </c:pt>
                <c:pt idx="3">
                  <c:v>66.569999999999993</c:v>
                </c:pt>
                <c:pt idx="4">
                  <c:v>66.209999999999994</c:v>
                </c:pt>
              </c:numCache>
            </c:numRef>
          </c:val>
        </c:ser>
        <c:dLbls>
          <c:showLegendKey val="0"/>
          <c:showVal val="0"/>
          <c:showCatName val="0"/>
          <c:showSerName val="0"/>
          <c:showPercent val="0"/>
          <c:showBubbleSize val="0"/>
        </c:dLbls>
        <c:gapWidth val="150"/>
        <c:axId val="84118144"/>
        <c:axId val="8413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63.67</c:v>
                </c:pt>
                <c:pt idx="1">
                  <c:v>63.07</c:v>
                </c:pt>
                <c:pt idx="2">
                  <c:v>62.71</c:v>
                </c:pt>
                <c:pt idx="3">
                  <c:v>62.15</c:v>
                </c:pt>
                <c:pt idx="4">
                  <c:v>61.61</c:v>
                </c:pt>
              </c:numCache>
            </c:numRef>
          </c:val>
          <c:smooth val="0"/>
        </c:ser>
        <c:dLbls>
          <c:showLegendKey val="0"/>
          <c:showVal val="0"/>
          <c:showCatName val="0"/>
          <c:showSerName val="0"/>
          <c:showPercent val="0"/>
          <c:showBubbleSize val="0"/>
        </c:dLbls>
        <c:marker val="1"/>
        <c:smooth val="0"/>
        <c:axId val="84118144"/>
        <c:axId val="84136704"/>
      </c:lineChart>
      <c:dateAx>
        <c:axId val="84118144"/>
        <c:scaling>
          <c:orientation val="minMax"/>
        </c:scaling>
        <c:delete val="1"/>
        <c:axPos val="b"/>
        <c:numFmt formatCode="ge" sourceLinked="1"/>
        <c:majorTickMark val="none"/>
        <c:minorTickMark val="none"/>
        <c:tickLblPos val="none"/>
        <c:crossAx val="84136704"/>
        <c:crosses val="autoZero"/>
        <c:auto val="1"/>
        <c:lblOffset val="100"/>
        <c:baseTimeUnit val="years"/>
      </c:dateAx>
      <c:valAx>
        <c:axId val="8413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1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94.55</c:v>
                </c:pt>
                <c:pt idx="1">
                  <c:v>94.56</c:v>
                </c:pt>
                <c:pt idx="2">
                  <c:v>94.57</c:v>
                </c:pt>
                <c:pt idx="3">
                  <c:v>94.1</c:v>
                </c:pt>
                <c:pt idx="4">
                  <c:v>92.56</c:v>
                </c:pt>
              </c:numCache>
            </c:numRef>
          </c:val>
        </c:ser>
        <c:dLbls>
          <c:showLegendKey val="0"/>
          <c:showVal val="0"/>
          <c:showCatName val="0"/>
          <c:showSerName val="0"/>
          <c:showPercent val="0"/>
          <c:showBubbleSize val="0"/>
        </c:dLbls>
        <c:gapWidth val="150"/>
        <c:axId val="84559744"/>
        <c:axId val="8456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90.67</c:v>
                </c:pt>
                <c:pt idx="1">
                  <c:v>89.96</c:v>
                </c:pt>
                <c:pt idx="2">
                  <c:v>90.54</c:v>
                </c:pt>
                <c:pt idx="3">
                  <c:v>90.64</c:v>
                </c:pt>
                <c:pt idx="4">
                  <c:v>90.23</c:v>
                </c:pt>
              </c:numCache>
            </c:numRef>
          </c:val>
          <c:smooth val="0"/>
        </c:ser>
        <c:dLbls>
          <c:showLegendKey val="0"/>
          <c:showVal val="0"/>
          <c:showCatName val="0"/>
          <c:showSerName val="0"/>
          <c:showPercent val="0"/>
          <c:showBubbleSize val="0"/>
        </c:dLbls>
        <c:marker val="1"/>
        <c:smooth val="0"/>
        <c:axId val="84559744"/>
        <c:axId val="84566016"/>
      </c:lineChart>
      <c:dateAx>
        <c:axId val="84559744"/>
        <c:scaling>
          <c:orientation val="minMax"/>
        </c:scaling>
        <c:delete val="1"/>
        <c:axPos val="b"/>
        <c:numFmt formatCode="ge" sourceLinked="1"/>
        <c:majorTickMark val="none"/>
        <c:minorTickMark val="none"/>
        <c:tickLblPos val="none"/>
        <c:crossAx val="84566016"/>
        <c:crosses val="autoZero"/>
        <c:auto val="1"/>
        <c:lblOffset val="100"/>
        <c:baseTimeUnit val="years"/>
      </c:dateAx>
      <c:valAx>
        <c:axId val="8456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5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104.17</c:v>
                </c:pt>
                <c:pt idx="1">
                  <c:v>100.93</c:v>
                </c:pt>
                <c:pt idx="2">
                  <c:v>100.69</c:v>
                </c:pt>
                <c:pt idx="3">
                  <c:v>102.24</c:v>
                </c:pt>
                <c:pt idx="4">
                  <c:v>113.47</c:v>
                </c:pt>
              </c:numCache>
            </c:numRef>
          </c:val>
        </c:ser>
        <c:dLbls>
          <c:showLegendKey val="0"/>
          <c:showVal val="0"/>
          <c:showCatName val="0"/>
          <c:showSerName val="0"/>
          <c:showPercent val="0"/>
          <c:showBubbleSize val="0"/>
        </c:dLbls>
        <c:gapWidth val="150"/>
        <c:axId val="78591488"/>
        <c:axId val="7859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108.64</c:v>
                </c:pt>
                <c:pt idx="1">
                  <c:v>107.51</c:v>
                </c:pt>
                <c:pt idx="2">
                  <c:v>108.39</c:v>
                </c:pt>
                <c:pt idx="3">
                  <c:v>108.9</c:v>
                </c:pt>
                <c:pt idx="4">
                  <c:v>114.43</c:v>
                </c:pt>
              </c:numCache>
            </c:numRef>
          </c:val>
          <c:smooth val="0"/>
        </c:ser>
        <c:dLbls>
          <c:showLegendKey val="0"/>
          <c:showVal val="0"/>
          <c:showCatName val="0"/>
          <c:showSerName val="0"/>
          <c:showPercent val="0"/>
          <c:showBubbleSize val="0"/>
        </c:dLbls>
        <c:marker val="1"/>
        <c:smooth val="0"/>
        <c:axId val="78591488"/>
        <c:axId val="78593408"/>
      </c:lineChart>
      <c:dateAx>
        <c:axId val="78591488"/>
        <c:scaling>
          <c:orientation val="minMax"/>
        </c:scaling>
        <c:delete val="1"/>
        <c:axPos val="b"/>
        <c:numFmt formatCode="ge" sourceLinked="1"/>
        <c:majorTickMark val="none"/>
        <c:minorTickMark val="none"/>
        <c:tickLblPos val="none"/>
        <c:crossAx val="78593408"/>
        <c:crosses val="autoZero"/>
        <c:auto val="1"/>
        <c:lblOffset val="100"/>
        <c:baseTimeUnit val="years"/>
      </c:dateAx>
      <c:valAx>
        <c:axId val="78593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859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38.549999999999997</c:v>
                </c:pt>
                <c:pt idx="1">
                  <c:v>39.81</c:v>
                </c:pt>
                <c:pt idx="2">
                  <c:v>41.49</c:v>
                </c:pt>
                <c:pt idx="3">
                  <c:v>43.07</c:v>
                </c:pt>
                <c:pt idx="4">
                  <c:v>42.74</c:v>
                </c:pt>
              </c:numCache>
            </c:numRef>
          </c:val>
        </c:ser>
        <c:dLbls>
          <c:showLegendKey val="0"/>
          <c:showVal val="0"/>
          <c:showCatName val="0"/>
          <c:showSerName val="0"/>
          <c:showPercent val="0"/>
          <c:showBubbleSize val="0"/>
        </c:dLbls>
        <c:gapWidth val="150"/>
        <c:axId val="78615680"/>
        <c:axId val="7861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40.369999999999997</c:v>
                </c:pt>
                <c:pt idx="1">
                  <c:v>41.47</c:v>
                </c:pt>
                <c:pt idx="2">
                  <c:v>42.43</c:v>
                </c:pt>
                <c:pt idx="3">
                  <c:v>43.24</c:v>
                </c:pt>
                <c:pt idx="4">
                  <c:v>46.36</c:v>
                </c:pt>
              </c:numCache>
            </c:numRef>
          </c:val>
          <c:smooth val="0"/>
        </c:ser>
        <c:dLbls>
          <c:showLegendKey val="0"/>
          <c:showVal val="0"/>
          <c:showCatName val="0"/>
          <c:showSerName val="0"/>
          <c:showPercent val="0"/>
          <c:showBubbleSize val="0"/>
        </c:dLbls>
        <c:marker val="1"/>
        <c:smooth val="0"/>
        <c:axId val="78615680"/>
        <c:axId val="78617600"/>
      </c:lineChart>
      <c:dateAx>
        <c:axId val="78615680"/>
        <c:scaling>
          <c:orientation val="minMax"/>
        </c:scaling>
        <c:delete val="1"/>
        <c:axPos val="b"/>
        <c:numFmt formatCode="ge" sourceLinked="1"/>
        <c:majorTickMark val="none"/>
        <c:minorTickMark val="none"/>
        <c:tickLblPos val="none"/>
        <c:crossAx val="78617600"/>
        <c:crosses val="autoZero"/>
        <c:auto val="1"/>
        <c:lblOffset val="100"/>
        <c:baseTimeUnit val="years"/>
      </c:dateAx>
      <c:valAx>
        <c:axId val="7861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61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0.45</c:v>
                </c:pt>
                <c:pt idx="1">
                  <c:v>0.45</c:v>
                </c:pt>
                <c:pt idx="2">
                  <c:v>11.15</c:v>
                </c:pt>
                <c:pt idx="3">
                  <c:v>17.079999999999998</c:v>
                </c:pt>
                <c:pt idx="4">
                  <c:v>18.93</c:v>
                </c:pt>
              </c:numCache>
            </c:numRef>
          </c:val>
        </c:ser>
        <c:dLbls>
          <c:showLegendKey val="0"/>
          <c:showVal val="0"/>
          <c:showCatName val="0"/>
          <c:showSerName val="0"/>
          <c:showPercent val="0"/>
          <c:showBubbleSize val="0"/>
        </c:dLbls>
        <c:gapWidth val="150"/>
        <c:axId val="80900864"/>
        <c:axId val="8090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9.42</c:v>
                </c:pt>
                <c:pt idx="1">
                  <c:v>9.92</c:v>
                </c:pt>
                <c:pt idx="2">
                  <c:v>11.07</c:v>
                </c:pt>
                <c:pt idx="3">
                  <c:v>12.21</c:v>
                </c:pt>
                <c:pt idx="4">
                  <c:v>13.57</c:v>
                </c:pt>
              </c:numCache>
            </c:numRef>
          </c:val>
          <c:smooth val="0"/>
        </c:ser>
        <c:dLbls>
          <c:showLegendKey val="0"/>
          <c:showVal val="0"/>
          <c:showCatName val="0"/>
          <c:showSerName val="0"/>
          <c:showPercent val="0"/>
          <c:showBubbleSize val="0"/>
        </c:dLbls>
        <c:marker val="1"/>
        <c:smooth val="0"/>
        <c:axId val="80900864"/>
        <c:axId val="80902784"/>
      </c:lineChart>
      <c:dateAx>
        <c:axId val="80900864"/>
        <c:scaling>
          <c:orientation val="minMax"/>
        </c:scaling>
        <c:delete val="1"/>
        <c:axPos val="b"/>
        <c:numFmt formatCode="ge" sourceLinked="1"/>
        <c:majorTickMark val="none"/>
        <c:minorTickMark val="none"/>
        <c:tickLblPos val="none"/>
        <c:crossAx val="80902784"/>
        <c:crosses val="autoZero"/>
        <c:auto val="1"/>
        <c:lblOffset val="100"/>
        <c:baseTimeUnit val="years"/>
      </c:dateAx>
      <c:valAx>
        <c:axId val="8090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90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0931072"/>
        <c:axId val="8395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2.1800000000000002</c:v>
                </c:pt>
                <c:pt idx="1">
                  <c:v>2.83</c:v>
                </c:pt>
                <c:pt idx="2">
                  <c:v>3.08</c:v>
                </c:pt>
                <c:pt idx="3">
                  <c:v>3.47</c:v>
                </c:pt>
                <c:pt idx="4">
                  <c:v>0.13</c:v>
                </c:pt>
              </c:numCache>
            </c:numRef>
          </c:val>
          <c:smooth val="0"/>
        </c:ser>
        <c:dLbls>
          <c:showLegendKey val="0"/>
          <c:showVal val="0"/>
          <c:showCatName val="0"/>
          <c:showSerName val="0"/>
          <c:showPercent val="0"/>
          <c:showBubbleSize val="0"/>
        </c:dLbls>
        <c:marker val="1"/>
        <c:smooth val="0"/>
        <c:axId val="80931072"/>
        <c:axId val="83956096"/>
      </c:lineChart>
      <c:dateAx>
        <c:axId val="80931072"/>
        <c:scaling>
          <c:orientation val="minMax"/>
        </c:scaling>
        <c:delete val="1"/>
        <c:axPos val="b"/>
        <c:numFmt formatCode="ge" sourceLinked="1"/>
        <c:majorTickMark val="none"/>
        <c:minorTickMark val="none"/>
        <c:tickLblPos val="none"/>
        <c:crossAx val="83956096"/>
        <c:crosses val="autoZero"/>
        <c:auto val="1"/>
        <c:lblOffset val="100"/>
        <c:baseTimeUnit val="years"/>
      </c:dateAx>
      <c:valAx>
        <c:axId val="83956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093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366.06</c:v>
                </c:pt>
                <c:pt idx="1">
                  <c:v>303.17</c:v>
                </c:pt>
                <c:pt idx="2">
                  <c:v>314.42</c:v>
                </c:pt>
                <c:pt idx="3">
                  <c:v>298.36</c:v>
                </c:pt>
                <c:pt idx="4">
                  <c:v>253.49</c:v>
                </c:pt>
              </c:numCache>
            </c:numRef>
          </c:val>
        </c:ser>
        <c:dLbls>
          <c:showLegendKey val="0"/>
          <c:showVal val="0"/>
          <c:showCatName val="0"/>
          <c:showSerName val="0"/>
          <c:showPercent val="0"/>
          <c:showBubbleSize val="0"/>
        </c:dLbls>
        <c:gapWidth val="150"/>
        <c:axId val="83994880"/>
        <c:axId val="8399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545.52</c:v>
                </c:pt>
                <c:pt idx="1">
                  <c:v>602.73</c:v>
                </c:pt>
                <c:pt idx="2">
                  <c:v>590.46</c:v>
                </c:pt>
                <c:pt idx="3">
                  <c:v>628.34</c:v>
                </c:pt>
                <c:pt idx="4">
                  <c:v>289.8</c:v>
                </c:pt>
              </c:numCache>
            </c:numRef>
          </c:val>
          <c:smooth val="0"/>
        </c:ser>
        <c:dLbls>
          <c:showLegendKey val="0"/>
          <c:showVal val="0"/>
          <c:showCatName val="0"/>
          <c:showSerName val="0"/>
          <c:showPercent val="0"/>
          <c:showBubbleSize val="0"/>
        </c:dLbls>
        <c:marker val="1"/>
        <c:smooth val="0"/>
        <c:axId val="83994880"/>
        <c:axId val="83997056"/>
      </c:lineChart>
      <c:dateAx>
        <c:axId val="83994880"/>
        <c:scaling>
          <c:orientation val="minMax"/>
        </c:scaling>
        <c:delete val="1"/>
        <c:axPos val="b"/>
        <c:numFmt formatCode="ge" sourceLinked="1"/>
        <c:majorTickMark val="none"/>
        <c:minorTickMark val="none"/>
        <c:tickLblPos val="none"/>
        <c:crossAx val="83997056"/>
        <c:crosses val="autoZero"/>
        <c:auto val="1"/>
        <c:lblOffset val="100"/>
        <c:baseTimeUnit val="years"/>
      </c:dateAx>
      <c:valAx>
        <c:axId val="83997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99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187.07</c:v>
                </c:pt>
                <c:pt idx="1">
                  <c:v>178.63</c:v>
                </c:pt>
                <c:pt idx="2">
                  <c:v>159.12</c:v>
                </c:pt>
                <c:pt idx="3">
                  <c:v>143.59</c:v>
                </c:pt>
                <c:pt idx="4">
                  <c:v>140.94</c:v>
                </c:pt>
              </c:numCache>
            </c:numRef>
          </c:val>
        </c:ser>
        <c:dLbls>
          <c:showLegendKey val="0"/>
          <c:showVal val="0"/>
          <c:showCatName val="0"/>
          <c:showSerName val="0"/>
          <c:showPercent val="0"/>
          <c:showBubbleSize val="0"/>
        </c:dLbls>
        <c:gapWidth val="150"/>
        <c:axId val="84025728"/>
        <c:axId val="8402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313.52999999999997</c:v>
                </c:pt>
                <c:pt idx="1">
                  <c:v>310.79000000000002</c:v>
                </c:pt>
                <c:pt idx="2">
                  <c:v>299.16000000000003</c:v>
                </c:pt>
                <c:pt idx="3">
                  <c:v>297.13</c:v>
                </c:pt>
                <c:pt idx="4">
                  <c:v>301.99</c:v>
                </c:pt>
              </c:numCache>
            </c:numRef>
          </c:val>
          <c:smooth val="0"/>
        </c:ser>
        <c:dLbls>
          <c:showLegendKey val="0"/>
          <c:showVal val="0"/>
          <c:showCatName val="0"/>
          <c:showSerName val="0"/>
          <c:showPercent val="0"/>
          <c:showBubbleSize val="0"/>
        </c:dLbls>
        <c:marker val="1"/>
        <c:smooth val="0"/>
        <c:axId val="84025728"/>
        <c:axId val="84027648"/>
      </c:lineChart>
      <c:dateAx>
        <c:axId val="84025728"/>
        <c:scaling>
          <c:orientation val="minMax"/>
        </c:scaling>
        <c:delete val="1"/>
        <c:axPos val="b"/>
        <c:numFmt formatCode="ge" sourceLinked="1"/>
        <c:majorTickMark val="none"/>
        <c:minorTickMark val="none"/>
        <c:tickLblPos val="none"/>
        <c:crossAx val="84027648"/>
        <c:crosses val="autoZero"/>
        <c:auto val="1"/>
        <c:lblOffset val="100"/>
        <c:baseTimeUnit val="years"/>
      </c:dateAx>
      <c:valAx>
        <c:axId val="84027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02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95.8</c:v>
                </c:pt>
                <c:pt idx="1">
                  <c:v>93.12</c:v>
                </c:pt>
                <c:pt idx="2">
                  <c:v>93.47</c:v>
                </c:pt>
                <c:pt idx="3">
                  <c:v>94.71</c:v>
                </c:pt>
                <c:pt idx="4">
                  <c:v>106.19</c:v>
                </c:pt>
              </c:numCache>
            </c:numRef>
          </c:val>
        </c:ser>
        <c:dLbls>
          <c:showLegendKey val="0"/>
          <c:showVal val="0"/>
          <c:showCatName val="0"/>
          <c:showSerName val="0"/>
          <c:showPercent val="0"/>
          <c:showBubbleSize val="0"/>
        </c:dLbls>
        <c:gapWidth val="150"/>
        <c:axId val="84074496"/>
        <c:axId val="8407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100.11</c:v>
                </c:pt>
                <c:pt idx="1">
                  <c:v>99</c:v>
                </c:pt>
                <c:pt idx="2">
                  <c:v>99.91</c:v>
                </c:pt>
                <c:pt idx="3">
                  <c:v>99.89</c:v>
                </c:pt>
                <c:pt idx="4">
                  <c:v>107.05</c:v>
                </c:pt>
              </c:numCache>
            </c:numRef>
          </c:val>
          <c:smooth val="0"/>
        </c:ser>
        <c:dLbls>
          <c:showLegendKey val="0"/>
          <c:showVal val="0"/>
          <c:showCatName val="0"/>
          <c:showSerName val="0"/>
          <c:showPercent val="0"/>
          <c:showBubbleSize val="0"/>
        </c:dLbls>
        <c:marker val="1"/>
        <c:smooth val="0"/>
        <c:axId val="84074496"/>
        <c:axId val="84076416"/>
      </c:lineChart>
      <c:dateAx>
        <c:axId val="84074496"/>
        <c:scaling>
          <c:orientation val="minMax"/>
        </c:scaling>
        <c:delete val="1"/>
        <c:axPos val="b"/>
        <c:numFmt formatCode="ge" sourceLinked="1"/>
        <c:majorTickMark val="none"/>
        <c:minorTickMark val="none"/>
        <c:tickLblPos val="none"/>
        <c:crossAx val="84076416"/>
        <c:crosses val="autoZero"/>
        <c:auto val="1"/>
        <c:lblOffset val="100"/>
        <c:baseTimeUnit val="years"/>
      </c:dateAx>
      <c:valAx>
        <c:axId val="8407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7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160.68</c:v>
                </c:pt>
                <c:pt idx="1">
                  <c:v>164.98</c:v>
                </c:pt>
                <c:pt idx="2">
                  <c:v>164.55</c:v>
                </c:pt>
                <c:pt idx="3">
                  <c:v>157.12</c:v>
                </c:pt>
                <c:pt idx="4">
                  <c:v>137.76</c:v>
                </c:pt>
              </c:numCache>
            </c:numRef>
          </c:val>
        </c:ser>
        <c:dLbls>
          <c:showLegendKey val="0"/>
          <c:showVal val="0"/>
          <c:showCatName val="0"/>
          <c:showSerName val="0"/>
          <c:showPercent val="0"/>
          <c:showBubbleSize val="0"/>
        </c:dLbls>
        <c:gapWidth val="150"/>
        <c:axId val="84102144"/>
        <c:axId val="8410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163.07</c:v>
                </c:pt>
                <c:pt idx="1">
                  <c:v>164.03</c:v>
                </c:pt>
                <c:pt idx="2">
                  <c:v>164.25</c:v>
                </c:pt>
                <c:pt idx="3">
                  <c:v>165.34</c:v>
                </c:pt>
                <c:pt idx="4">
                  <c:v>155.09</c:v>
                </c:pt>
              </c:numCache>
            </c:numRef>
          </c:val>
          <c:smooth val="0"/>
        </c:ser>
        <c:dLbls>
          <c:showLegendKey val="0"/>
          <c:showVal val="0"/>
          <c:showCatName val="0"/>
          <c:showSerName val="0"/>
          <c:showPercent val="0"/>
          <c:showBubbleSize val="0"/>
        </c:dLbls>
        <c:marker val="1"/>
        <c:smooth val="0"/>
        <c:axId val="84102144"/>
        <c:axId val="84104320"/>
      </c:lineChart>
      <c:dateAx>
        <c:axId val="84102144"/>
        <c:scaling>
          <c:orientation val="minMax"/>
        </c:scaling>
        <c:delete val="1"/>
        <c:axPos val="b"/>
        <c:numFmt formatCode="ge" sourceLinked="1"/>
        <c:majorTickMark val="none"/>
        <c:minorTickMark val="none"/>
        <c:tickLblPos val="none"/>
        <c:crossAx val="84104320"/>
        <c:crosses val="autoZero"/>
        <c:auto val="1"/>
        <c:lblOffset val="100"/>
        <c:baseTimeUnit val="years"/>
      </c:dateAx>
      <c:valAx>
        <c:axId val="8410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0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大阪府　和泉市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A2</v>
      </c>
      <c r="AA8" s="75"/>
      <c r="AB8" s="75"/>
      <c r="AC8" s="75"/>
      <c r="AD8" s="75"/>
      <c r="AE8" s="75"/>
      <c r="AF8" s="75"/>
      <c r="AG8" s="76"/>
      <c r="AH8" s="3"/>
      <c r="AI8" s="77">
        <f>データ!Q6</f>
        <v>187434</v>
      </c>
      <c r="AJ8" s="78"/>
      <c r="AK8" s="78"/>
      <c r="AL8" s="78"/>
      <c r="AM8" s="78"/>
      <c r="AN8" s="78"/>
      <c r="AO8" s="78"/>
      <c r="AP8" s="79"/>
      <c r="AQ8" s="60">
        <f>データ!R6</f>
        <v>84.98</v>
      </c>
      <c r="AR8" s="60"/>
      <c r="AS8" s="60"/>
      <c r="AT8" s="60"/>
      <c r="AU8" s="60"/>
      <c r="AV8" s="60"/>
      <c r="AW8" s="60"/>
      <c r="AX8" s="60"/>
      <c r="AY8" s="60">
        <f>データ!S6</f>
        <v>2205.62</v>
      </c>
      <c r="AZ8" s="60"/>
      <c r="BA8" s="60"/>
      <c r="BB8" s="60"/>
      <c r="BC8" s="60"/>
      <c r="BD8" s="60"/>
      <c r="BE8" s="60"/>
      <c r="BF8" s="60"/>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60" t="str">
        <f>データ!M6</f>
        <v>-</v>
      </c>
      <c r="C10" s="60"/>
      <c r="D10" s="60"/>
      <c r="E10" s="60"/>
      <c r="F10" s="60"/>
      <c r="G10" s="60"/>
      <c r="H10" s="60"/>
      <c r="I10" s="60"/>
      <c r="J10" s="60">
        <f>データ!N6</f>
        <v>82.95</v>
      </c>
      <c r="K10" s="60"/>
      <c r="L10" s="60"/>
      <c r="M10" s="60"/>
      <c r="N10" s="60"/>
      <c r="O10" s="60"/>
      <c r="P10" s="60"/>
      <c r="Q10" s="60"/>
      <c r="R10" s="60">
        <f>データ!O6</f>
        <v>99.52</v>
      </c>
      <c r="S10" s="60"/>
      <c r="T10" s="60"/>
      <c r="U10" s="60"/>
      <c r="V10" s="60"/>
      <c r="W10" s="60"/>
      <c r="X10" s="60"/>
      <c r="Y10" s="60"/>
      <c r="Z10" s="68">
        <f>データ!P6</f>
        <v>2527</v>
      </c>
      <c r="AA10" s="68"/>
      <c r="AB10" s="68"/>
      <c r="AC10" s="68"/>
      <c r="AD10" s="68"/>
      <c r="AE10" s="68"/>
      <c r="AF10" s="68"/>
      <c r="AG10" s="68"/>
      <c r="AH10" s="2"/>
      <c r="AI10" s="68">
        <f>データ!T6</f>
        <v>186272</v>
      </c>
      <c r="AJ10" s="68"/>
      <c r="AK10" s="68"/>
      <c r="AL10" s="68"/>
      <c r="AM10" s="68"/>
      <c r="AN10" s="68"/>
      <c r="AO10" s="68"/>
      <c r="AP10" s="68"/>
      <c r="AQ10" s="60">
        <f>データ!U6</f>
        <v>57.92</v>
      </c>
      <c r="AR10" s="60"/>
      <c r="AS10" s="60"/>
      <c r="AT10" s="60"/>
      <c r="AU10" s="60"/>
      <c r="AV10" s="60"/>
      <c r="AW10" s="60"/>
      <c r="AX10" s="60"/>
      <c r="AY10" s="60">
        <f>データ!V6</f>
        <v>3216.02</v>
      </c>
      <c r="AZ10" s="60"/>
      <c r="BA10" s="60"/>
      <c r="BB10" s="60"/>
      <c r="BC10" s="60"/>
      <c r="BD10" s="60"/>
      <c r="BE10" s="60"/>
      <c r="BF10" s="60"/>
      <c r="BG10" s="2"/>
      <c r="BH10" s="2"/>
      <c r="BI10" s="2"/>
      <c r="BJ10" s="2"/>
      <c r="BK10" s="2"/>
      <c r="BL10" s="61" t="s">
        <v>20</v>
      </c>
      <c r="BM10" s="62"/>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22</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23</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24</v>
      </c>
      <c r="BM14" s="42"/>
      <c r="BN14" s="42"/>
      <c r="BO14" s="42"/>
      <c r="BP14" s="42"/>
      <c r="BQ14" s="42"/>
      <c r="BR14" s="42"/>
      <c r="BS14" s="42"/>
      <c r="BT14" s="42"/>
      <c r="BU14" s="42"/>
      <c r="BV14" s="42"/>
      <c r="BW14" s="42"/>
      <c r="BX14" s="42"/>
      <c r="BY14" s="42"/>
      <c r="BZ14" s="43"/>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104</v>
      </c>
      <c r="BM16" s="55"/>
      <c r="BN16" s="55"/>
      <c r="BO16" s="55"/>
      <c r="BP16" s="55"/>
      <c r="BQ16" s="55"/>
      <c r="BR16" s="55"/>
      <c r="BS16" s="55"/>
      <c r="BT16" s="55"/>
      <c r="BU16" s="55"/>
      <c r="BV16" s="55"/>
      <c r="BW16" s="55"/>
      <c r="BX16" s="55"/>
      <c r="BY16" s="55"/>
      <c r="BZ16" s="5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54"/>
      <c r="BM34" s="55"/>
      <c r="BN34" s="55"/>
      <c r="BO34" s="55"/>
      <c r="BP34" s="55"/>
      <c r="BQ34" s="55"/>
      <c r="BR34" s="55"/>
      <c r="BS34" s="55"/>
      <c r="BT34" s="55"/>
      <c r="BU34" s="55"/>
      <c r="BV34" s="55"/>
      <c r="BW34" s="55"/>
      <c r="BX34" s="55"/>
      <c r="BY34" s="55"/>
      <c r="BZ34" s="56"/>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54"/>
      <c r="BM35" s="55"/>
      <c r="BN35" s="55"/>
      <c r="BO35" s="55"/>
      <c r="BP35" s="55"/>
      <c r="BQ35" s="55"/>
      <c r="BR35" s="55"/>
      <c r="BS35" s="55"/>
      <c r="BT35" s="55"/>
      <c r="BU35" s="55"/>
      <c r="BV35" s="55"/>
      <c r="BW35" s="55"/>
      <c r="BX35" s="55"/>
      <c r="BY35" s="55"/>
      <c r="BZ35" s="5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4"/>
      <c r="BM44" s="55"/>
      <c r="BN44" s="55"/>
      <c r="BO44" s="55"/>
      <c r="BP44" s="55"/>
      <c r="BQ44" s="55"/>
      <c r="BR44" s="55"/>
      <c r="BS44" s="55"/>
      <c r="BT44" s="55"/>
      <c r="BU44" s="55"/>
      <c r="BV44" s="55"/>
      <c r="BW44" s="55"/>
      <c r="BX44" s="55"/>
      <c r="BY44" s="55"/>
      <c r="BZ44" s="5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105</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c r="A60" s="2"/>
      <c r="B60" s="57" t="s">
        <v>34</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4"/>
      <c r="BM60" s="55"/>
      <c r="BN60" s="55"/>
      <c r="BO60" s="55"/>
      <c r="BP60" s="55"/>
      <c r="BQ60" s="55"/>
      <c r="BR60" s="55"/>
      <c r="BS60" s="55"/>
      <c r="BT60" s="55"/>
      <c r="BU60" s="55"/>
      <c r="BV60" s="55"/>
      <c r="BW60" s="55"/>
      <c r="BX60" s="55"/>
      <c r="BY60" s="55"/>
      <c r="BZ60" s="56"/>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4"/>
      <c r="BM63" s="55"/>
      <c r="BN63" s="55"/>
      <c r="BO63" s="55"/>
      <c r="BP63" s="55"/>
      <c r="BQ63" s="55"/>
      <c r="BR63" s="55"/>
      <c r="BS63" s="55"/>
      <c r="BT63" s="55"/>
      <c r="BU63" s="55"/>
      <c r="BV63" s="55"/>
      <c r="BW63" s="55"/>
      <c r="BX63" s="55"/>
      <c r="BY63" s="55"/>
      <c r="BZ63" s="5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272191</v>
      </c>
      <c r="D6" s="31">
        <f t="shared" si="3"/>
        <v>46</v>
      </c>
      <c r="E6" s="31">
        <f t="shared" si="3"/>
        <v>1</v>
      </c>
      <c r="F6" s="31">
        <f t="shared" si="3"/>
        <v>0</v>
      </c>
      <c r="G6" s="31">
        <f t="shared" si="3"/>
        <v>1</v>
      </c>
      <c r="H6" s="31" t="str">
        <f t="shared" si="3"/>
        <v>大阪府　和泉市</v>
      </c>
      <c r="I6" s="31" t="str">
        <f t="shared" si="3"/>
        <v>法適用</v>
      </c>
      <c r="J6" s="31" t="str">
        <f t="shared" si="3"/>
        <v>水道事業</v>
      </c>
      <c r="K6" s="31" t="str">
        <f t="shared" si="3"/>
        <v>末端給水事業</v>
      </c>
      <c r="L6" s="31" t="str">
        <f t="shared" si="3"/>
        <v>A2</v>
      </c>
      <c r="M6" s="32" t="str">
        <f t="shared" si="3"/>
        <v>-</v>
      </c>
      <c r="N6" s="32">
        <f t="shared" si="3"/>
        <v>82.95</v>
      </c>
      <c r="O6" s="32">
        <f t="shared" si="3"/>
        <v>99.52</v>
      </c>
      <c r="P6" s="32">
        <f t="shared" si="3"/>
        <v>2527</v>
      </c>
      <c r="Q6" s="32">
        <f t="shared" si="3"/>
        <v>187434</v>
      </c>
      <c r="R6" s="32">
        <f t="shared" si="3"/>
        <v>84.98</v>
      </c>
      <c r="S6" s="32">
        <f t="shared" si="3"/>
        <v>2205.62</v>
      </c>
      <c r="T6" s="32">
        <f t="shared" si="3"/>
        <v>186272</v>
      </c>
      <c r="U6" s="32">
        <f t="shared" si="3"/>
        <v>57.92</v>
      </c>
      <c r="V6" s="32">
        <f t="shared" si="3"/>
        <v>3216.02</v>
      </c>
      <c r="W6" s="33">
        <f>IF(W7="",NA(),W7)</f>
        <v>104.17</v>
      </c>
      <c r="X6" s="33">
        <f t="shared" ref="X6:AF6" si="4">IF(X7="",NA(),X7)</f>
        <v>100.93</v>
      </c>
      <c r="Y6" s="33">
        <f t="shared" si="4"/>
        <v>100.69</v>
      </c>
      <c r="Z6" s="33">
        <f t="shared" si="4"/>
        <v>102.24</v>
      </c>
      <c r="AA6" s="33">
        <f t="shared" si="4"/>
        <v>113.47</v>
      </c>
      <c r="AB6" s="33">
        <f t="shared" si="4"/>
        <v>108.64</v>
      </c>
      <c r="AC6" s="33">
        <f t="shared" si="4"/>
        <v>107.51</v>
      </c>
      <c r="AD6" s="33">
        <f t="shared" si="4"/>
        <v>108.39</v>
      </c>
      <c r="AE6" s="33">
        <f t="shared" si="4"/>
        <v>108.9</v>
      </c>
      <c r="AF6" s="33">
        <f t="shared" si="4"/>
        <v>114.43</v>
      </c>
      <c r="AG6" s="32" t="str">
        <f>IF(AG7="","",IF(AG7="-","【-】","【"&amp;SUBSTITUTE(TEXT(AG7,"#,##0.00"),"-","△")&amp;"】"))</f>
        <v>【113.03】</v>
      </c>
      <c r="AH6" s="32">
        <f>IF(AH7="",NA(),AH7)</f>
        <v>0</v>
      </c>
      <c r="AI6" s="32">
        <f t="shared" ref="AI6:AQ6" si="5">IF(AI7="",NA(),AI7)</f>
        <v>0</v>
      </c>
      <c r="AJ6" s="32">
        <f t="shared" si="5"/>
        <v>0</v>
      </c>
      <c r="AK6" s="32">
        <f t="shared" si="5"/>
        <v>0</v>
      </c>
      <c r="AL6" s="32">
        <f t="shared" si="5"/>
        <v>0</v>
      </c>
      <c r="AM6" s="33">
        <f t="shared" si="5"/>
        <v>2.1800000000000002</v>
      </c>
      <c r="AN6" s="33">
        <f t="shared" si="5"/>
        <v>2.83</v>
      </c>
      <c r="AO6" s="33">
        <f t="shared" si="5"/>
        <v>3.08</v>
      </c>
      <c r="AP6" s="33">
        <f t="shared" si="5"/>
        <v>3.47</v>
      </c>
      <c r="AQ6" s="33">
        <f t="shared" si="5"/>
        <v>0.13</v>
      </c>
      <c r="AR6" s="32" t="str">
        <f>IF(AR7="","",IF(AR7="-","【-】","【"&amp;SUBSTITUTE(TEXT(AR7,"#,##0.00"),"-","△")&amp;"】"))</f>
        <v>【0.81】</v>
      </c>
      <c r="AS6" s="33">
        <f>IF(AS7="",NA(),AS7)</f>
        <v>366.06</v>
      </c>
      <c r="AT6" s="33">
        <f t="shared" ref="AT6:BB6" si="6">IF(AT7="",NA(),AT7)</f>
        <v>303.17</v>
      </c>
      <c r="AU6" s="33">
        <f t="shared" si="6"/>
        <v>314.42</v>
      </c>
      <c r="AV6" s="33">
        <f t="shared" si="6"/>
        <v>298.36</v>
      </c>
      <c r="AW6" s="33">
        <f t="shared" si="6"/>
        <v>253.49</v>
      </c>
      <c r="AX6" s="33">
        <f t="shared" si="6"/>
        <v>545.52</v>
      </c>
      <c r="AY6" s="33">
        <f t="shared" si="6"/>
        <v>602.73</v>
      </c>
      <c r="AZ6" s="33">
        <f t="shared" si="6"/>
        <v>590.46</v>
      </c>
      <c r="BA6" s="33">
        <f t="shared" si="6"/>
        <v>628.34</v>
      </c>
      <c r="BB6" s="33">
        <f t="shared" si="6"/>
        <v>289.8</v>
      </c>
      <c r="BC6" s="32" t="str">
        <f>IF(BC7="","",IF(BC7="-","【-】","【"&amp;SUBSTITUTE(TEXT(BC7,"#,##0.00"),"-","△")&amp;"】"))</f>
        <v>【264.16】</v>
      </c>
      <c r="BD6" s="33">
        <f>IF(BD7="",NA(),BD7)</f>
        <v>187.07</v>
      </c>
      <c r="BE6" s="33">
        <f t="shared" ref="BE6:BM6" si="7">IF(BE7="",NA(),BE7)</f>
        <v>178.63</v>
      </c>
      <c r="BF6" s="33">
        <f t="shared" si="7"/>
        <v>159.12</v>
      </c>
      <c r="BG6" s="33">
        <f t="shared" si="7"/>
        <v>143.59</v>
      </c>
      <c r="BH6" s="33">
        <f t="shared" si="7"/>
        <v>140.94</v>
      </c>
      <c r="BI6" s="33">
        <f t="shared" si="7"/>
        <v>313.52999999999997</v>
      </c>
      <c r="BJ6" s="33">
        <f t="shared" si="7"/>
        <v>310.79000000000002</v>
      </c>
      <c r="BK6" s="33">
        <f t="shared" si="7"/>
        <v>299.16000000000003</v>
      </c>
      <c r="BL6" s="33">
        <f t="shared" si="7"/>
        <v>297.13</v>
      </c>
      <c r="BM6" s="33">
        <f t="shared" si="7"/>
        <v>301.99</v>
      </c>
      <c r="BN6" s="32" t="str">
        <f>IF(BN7="","",IF(BN7="-","【-】","【"&amp;SUBSTITUTE(TEXT(BN7,"#,##0.00"),"-","△")&amp;"】"))</f>
        <v>【283.72】</v>
      </c>
      <c r="BO6" s="33">
        <f>IF(BO7="",NA(),BO7)</f>
        <v>95.8</v>
      </c>
      <c r="BP6" s="33">
        <f t="shared" ref="BP6:BX6" si="8">IF(BP7="",NA(),BP7)</f>
        <v>93.12</v>
      </c>
      <c r="BQ6" s="33">
        <f t="shared" si="8"/>
        <v>93.47</v>
      </c>
      <c r="BR6" s="33">
        <f t="shared" si="8"/>
        <v>94.71</v>
      </c>
      <c r="BS6" s="33">
        <f t="shared" si="8"/>
        <v>106.19</v>
      </c>
      <c r="BT6" s="33">
        <f t="shared" si="8"/>
        <v>100.11</v>
      </c>
      <c r="BU6" s="33">
        <f t="shared" si="8"/>
        <v>99</v>
      </c>
      <c r="BV6" s="33">
        <f t="shared" si="8"/>
        <v>99.91</v>
      </c>
      <c r="BW6" s="33">
        <f t="shared" si="8"/>
        <v>99.89</v>
      </c>
      <c r="BX6" s="33">
        <f t="shared" si="8"/>
        <v>107.05</v>
      </c>
      <c r="BY6" s="32" t="str">
        <f>IF(BY7="","",IF(BY7="-","【-】","【"&amp;SUBSTITUTE(TEXT(BY7,"#,##0.00"),"-","△")&amp;"】"))</f>
        <v>【104.60】</v>
      </c>
      <c r="BZ6" s="33">
        <f>IF(BZ7="",NA(),BZ7)</f>
        <v>160.68</v>
      </c>
      <c r="CA6" s="33">
        <f t="shared" ref="CA6:CI6" si="9">IF(CA7="",NA(),CA7)</f>
        <v>164.98</v>
      </c>
      <c r="CB6" s="33">
        <f t="shared" si="9"/>
        <v>164.55</v>
      </c>
      <c r="CC6" s="33">
        <f t="shared" si="9"/>
        <v>157.12</v>
      </c>
      <c r="CD6" s="33">
        <f t="shared" si="9"/>
        <v>137.76</v>
      </c>
      <c r="CE6" s="33">
        <f t="shared" si="9"/>
        <v>163.07</v>
      </c>
      <c r="CF6" s="33">
        <f t="shared" si="9"/>
        <v>164.03</v>
      </c>
      <c r="CG6" s="33">
        <f t="shared" si="9"/>
        <v>164.25</v>
      </c>
      <c r="CH6" s="33">
        <f t="shared" si="9"/>
        <v>165.34</v>
      </c>
      <c r="CI6" s="33">
        <f t="shared" si="9"/>
        <v>155.09</v>
      </c>
      <c r="CJ6" s="32" t="str">
        <f>IF(CJ7="","",IF(CJ7="-","【-】","【"&amp;SUBSTITUTE(TEXT(CJ7,"#,##0.00"),"-","△")&amp;"】"))</f>
        <v>【164.21】</v>
      </c>
      <c r="CK6" s="33">
        <f>IF(CK7="",NA(),CK7)</f>
        <v>66</v>
      </c>
      <c r="CL6" s="33">
        <f t="shared" ref="CL6:CT6" si="10">IF(CL7="",NA(),CL7)</f>
        <v>65.760000000000005</v>
      </c>
      <c r="CM6" s="33">
        <f t="shared" si="10"/>
        <v>65.819999999999993</v>
      </c>
      <c r="CN6" s="33">
        <f t="shared" si="10"/>
        <v>66.569999999999993</v>
      </c>
      <c r="CO6" s="33">
        <f t="shared" si="10"/>
        <v>66.209999999999994</v>
      </c>
      <c r="CP6" s="33">
        <f t="shared" si="10"/>
        <v>63.67</v>
      </c>
      <c r="CQ6" s="33">
        <f t="shared" si="10"/>
        <v>63.07</v>
      </c>
      <c r="CR6" s="33">
        <f t="shared" si="10"/>
        <v>62.71</v>
      </c>
      <c r="CS6" s="33">
        <f t="shared" si="10"/>
        <v>62.15</v>
      </c>
      <c r="CT6" s="33">
        <f t="shared" si="10"/>
        <v>61.61</v>
      </c>
      <c r="CU6" s="32" t="str">
        <f>IF(CU7="","",IF(CU7="-","【-】","【"&amp;SUBSTITUTE(TEXT(CU7,"#,##0.00"),"-","△")&amp;"】"))</f>
        <v>【59.80】</v>
      </c>
      <c r="CV6" s="33">
        <f>IF(CV7="",NA(),CV7)</f>
        <v>94.55</v>
      </c>
      <c r="CW6" s="33">
        <f t="shared" ref="CW6:DE6" si="11">IF(CW7="",NA(),CW7)</f>
        <v>94.56</v>
      </c>
      <c r="CX6" s="33">
        <f t="shared" si="11"/>
        <v>94.57</v>
      </c>
      <c r="CY6" s="33">
        <f t="shared" si="11"/>
        <v>94.1</v>
      </c>
      <c r="CZ6" s="33">
        <f t="shared" si="11"/>
        <v>92.56</v>
      </c>
      <c r="DA6" s="33">
        <f t="shared" si="11"/>
        <v>90.67</v>
      </c>
      <c r="DB6" s="33">
        <f t="shared" si="11"/>
        <v>89.96</v>
      </c>
      <c r="DC6" s="33">
        <f t="shared" si="11"/>
        <v>90.54</v>
      </c>
      <c r="DD6" s="33">
        <f t="shared" si="11"/>
        <v>90.64</v>
      </c>
      <c r="DE6" s="33">
        <f t="shared" si="11"/>
        <v>90.23</v>
      </c>
      <c r="DF6" s="32" t="str">
        <f>IF(DF7="","",IF(DF7="-","【-】","【"&amp;SUBSTITUTE(TEXT(DF7,"#,##0.00"),"-","△")&amp;"】"))</f>
        <v>【89.78】</v>
      </c>
      <c r="DG6" s="33">
        <f>IF(DG7="",NA(),DG7)</f>
        <v>38.549999999999997</v>
      </c>
      <c r="DH6" s="33">
        <f t="shared" ref="DH6:DP6" si="12">IF(DH7="",NA(),DH7)</f>
        <v>39.81</v>
      </c>
      <c r="DI6" s="33">
        <f t="shared" si="12"/>
        <v>41.49</v>
      </c>
      <c r="DJ6" s="33">
        <f t="shared" si="12"/>
        <v>43.07</v>
      </c>
      <c r="DK6" s="33">
        <f t="shared" si="12"/>
        <v>42.74</v>
      </c>
      <c r="DL6" s="33">
        <f t="shared" si="12"/>
        <v>40.369999999999997</v>
      </c>
      <c r="DM6" s="33">
        <f t="shared" si="12"/>
        <v>41.47</v>
      </c>
      <c r="DN6" s="33">
        <f t="shared" si="12"/>
        <v>42.43</v>
      </c>
      <c r="DO6" s="33">
        <f t="shared" si="12"/>
        <v>43.24</v>
      </c>
      <c r="DP6" s="33">
        <f t="shared" si="12"/>
        <v>46.36</v>
      </c>
      <c r="DQ6" s="32" t="str">
        <f>IF(DQ7="","",IF(DQ7="-","【-】","【"&amp;SUBSTITUTE(TEXT(DQ7,"#,##0.00"),"-","△")&amp;"】"))</f>
        <v>【46.31】</v>
      </c>
      <c r="DR6" s="33">
        <f>IF(DR7="",NA(),DR7)</f>
        <v>0.45</v>
      </c>
      <c r="DS6" s="33">
        <f t="shared" ref="DS6:EA6" si="13">IF(DS7="",NA(),DS7)</f>
        <v>0.45</v>
      </c>
      <c r="DT6" s="33">
        <f t="shared" si="13"/>
        <v>11.15</v>
      </c>
      <c r="DU6" s="33">
        <f t="shared" si="13"/>
        <v>17.079999999999998</v>
      </c>
      <c r="DV6" s="33">
        <f t="shared" si="13"/>
        <v>18.93</v>
      </c>
      <c r="DW6" s="33">
        <f t="shared" si="13"/>
        <v>9.42</v>
      </c>
      <c r="DX6" s="33">
        <f t="shared" si="13"/>
        <v>9.92</v>
      </c>
      <c r="DY6" s="33">
        <f t="shared" si="13"/>
        <v>11.07</v>
      </c>
      <c r="DZ6" s="33">
        <f t="shared" si="13"/>
        <v>12.21</v>
      </c>
      <c r="EA6" s="33">
        <f t="shared" si="13"/>
        <v>13.57</v>
      </c>
      <c r="EB6" s="32" t="str">
        <f>IF(EB7="","",IF(EB7="-","【-】","【"&amp;SUBSTITUTE(TEXT(EB7,"#,##0.00"),"-","△")&amp;"】"))</f>
        <v>【12.42】</v>
      </c>
      <c r="EC6" s="33">
        <f>IF(EC7="",NA(),EC7)</f>
        <v>1.49</v>
      </c>
      <c r="ED6" s="33">
        <f t="shared" ref="ED6:EL6" si="14">IF(ED7="",NA(),ED7)</f>
        <v>1.7</v>
      </c>
      <c r="EE6" s="33">
        <f t="shared" si="14"/>
        <v>1.29</v>
      </c>
      <c r="EF6" s="33">
        <f t="shared" si="14"/>
        <v>1.22</v>
      </c>
      <c r="EG6" s="33">
        <f t="shared" si="14"/>
        <v>0.94</v>
      </c>
      <c r="EH6" s="33">
        <f t="shared" si="14"/>
        <v>0.84</v>
      </c>
      <c r="EI6" s="33">
        <f t="shared" si="14"/>
        <v>0.82</v>
      </c>
      <c r="EJ6" s="33">
        <f t="shared" si="14"/>
        <v>0.76</v>
      </c>
      <c r="EK6" s="33">
        <f t="shared" si="14"/>
        <v>0.8</v>
      </c>
      <c r="EL6" s="33">
        <f t="shared" si="14"/>
        <v>0.72</v>
      </c>
      <c r="EM6" s="32" t="str">
        <f>IF(EM7="","",IF(EM7="-","【-】","【"&amp;SUBSTITUTE(TEXT(EM7,"#,##0.00"),"-","△")&amp;"】"))</f>
        <v>【0.78】</v>
      </c>
    </row>
    <row r="7" spans="1:143" s="34" customFormat="1">
      <c r="A7" s="26"/>
      <c r="B7" s="35">
        <v>2014</v>
      </c>
      <c r="C7" s="35">
        <v>272191</v>
      </c>
      <c r="D7" s="35">
        <v>46</v>
      </c>
      <c r="E7" s="35">
        <v>1</v>
      </c>
      <c r="F7" s="35">
        <v>0</v>
      </c>
      <c r="G7" s="35">
        <v>1</v>
      </c>
      <c r="H7" s="35" t="s">
        <v>93</v>
      </c>
      <c r="I7" s="35" t="s">
        <v>94</v>
      </c>
      <c r="J7" s="35" t="s">
        <v>95</v>
      </c>
      <c r="K7" s="35" t="s">
        <v>96</v>
      </c>
      <c r="L7" s="35" t="s">
        <v>97</v>
      </c>
      <c r="M7" s="36" t="s">
        <v>98</v>
      </c>
      <c r="N7" s="36">
        <v>82.95</v>
      </c>
      <c r="O7" s="36">
        <v>99.52</v>
      </c>
      <c r="P7" s="36">
        <v>2527</v>
      </c>
      <c r="Q7" s="36">
        <v>187434</v>
      </c>
      <c r="R7" s="36">
        <v>84.98</v>
      </c>
      <c r="S7" s="36">
        <v>2205.62</v>
      </c>
      <c r="T7" s="36">
        <v>186272</v>
      </c>
      <c r="U7" s="36">
        <v>57.92</v>
      </c>
      <c r="V7" s="36">
        <v>3216.02</v>
      </c>
      <c r="W7" s="36">
        <v>104.17</v>
      </c>
      <c r="X7" s="36">
        <v>100.93</v>
      </c>
      <c r="Y7" s="36">
        <v>100.69</v>
      </c>
      <c r="Z7" s="36">
        <v>102.24</v>
      </c>
      <c r="AA7" s="36">
        <v>113.47</v>
      </c>
      <c r="AB7" s="36">
        <v>108.64</v>
      </c>
      <c r="AC7" s="36">
        <v>107.51</v>
      </c>
      <c r="AD7" s="36">
        <v>108.39</v>
      </c>
      <c r="AE7" s="36">
        <v>108.9</v>
      </c>
      <c r="AF7" s="36">
        <v>114.43</v>
      </c>
      <c r="AG7" s="36">
        <v>113.03</v>
      </c>
      <c r="AH7" s="36">
        <v>0</v>
      </c>
      <c r="AI7" s="36">
        <v>0</v>
      </c>
      <c r="AJ7" s="36">
        <v>0</v>
      </c>
      <c r="AK7" s="36">
        <v>0</v>
      </c>
      <c r="AL7" s="36">
        <v>0</v>
      </c>
      <c r="AM7" s="36">
        <v>2.1800000000000002</v>
      </c>
      <c r="AN7" s="36">
        <v>2.83</v>
      </c>
      <c r="AO7" s="36">
        <v>3.08</v>
      </c>
      <c r="AP7" s="36">
        <v>3.47</v>
      </c>
      <c r="AQ7" s="36">
        <v>0.13</v>
      </c>
      <c r="AR7" s="36">
        <v>0.81</v>
      </c>
      <c r="AS7" s="36">
        <v>366.06</v>
      </c>
      <c r="AT7" s="36">
        <v>303.17</v>
      </c>
      <c r="AU7" s="36">
        <v>314.42</v>
      </c>
      <c r="AV7" s="36">
        <v>298.36</v>
      </c>
      <c r="AW7" s="36">
        <v>253.49</v>
      </c>
      <c r="AX7" s="36">
        <v>545.52</v>
      </c>
      <c r="AY7" s="36">
        <v>602.73</v>
      </c>
      <c r="AZ7" s="36">
        <v>590.46</v>
      </c>
      <c r="BA7" s="36">
        <v>628.34</v>
      </c>
      <c r="BB7" s="36">
        <v>289.8</v>
      </c>
      <c r="BC7" s="36">
        <v>264.16000000000003</v>
      </c>
      <c r="BD7" s="36">
        <v>187.07</v>
      </c>
      <c r="BE7" s="36">
        <v>178.63</v>
      </c>
      <c r="BF7" s="36">
        <v>159.12</v>
      </c>
      <c r="BG7" s="36">
        <v>143.59</v>
      </c>
      <c r="BH7" s="36">
        <v>140.94</v>
      </c>
      <c r="BI7" s="36">
        <v>313.52999999999997</v>
      </c>
      <c r="BJ7" s="36">
        <v>310.79000000000002</v>
      </c>
      <c r="BK7" s="36">
        <v>299.16000000000003</v>
      </c>
      <c r="BL7" s="36">
        <v>297.13</v>
      </c>
      <c r="BM7" s="36">
        <v>301.99</v>
      </c>
      <c r="BN7" s="36">
        <v>283.72000000000003</v>
      </c>
      <c r="BO7" s="36">
        <v>95.8</v>
      </c>
      <c r="BP7" s="36">
        <v>93.12</v>
      </c>
      <c r="BQ7" s="36">
        <v>93.47</v>
      </c>
      <c r="BR7" s="36">
        <v>94.71</v>
      </c>
      <c r="BS7" s="36">
        <v>106.19</v>
      </c>
      <c r="BT7" s="36">
        <v>100.11</v>
      </c>
      <c r="BU7" s="36">
        <v>99</v>
      </c>
      <c r="BV7" s="36">
        <v>99.91</v>
      </c>
      <c r="BW7" s="36">
        <v>99.89</v>
      </c>
      <c r="BX7" s="36">
        <v>107.05</v>
      </c>
      <c r="BY7" s="36">
        <v>104.6</v>
      </c>
      <c r="BZ7" s="36">
        <v>160.68</v>
      </c>
      <c r="CA7" s="36">
        <v>164.98</v>
      </c>
      <c r="CB7" s="36">
        <v>164.55</v>
      </c>
      <c r="CC7" s="36">
        <v>157.12</v>
      </c>
      <c r="CD7" s="36">
        <v>137.76</v>
      </c>
      <c r="CE7" s="36">
        <v>163.07</v>
      </c>
      <c r="CF7" s="36">
        <v>164.03</v>
      </c>
      <c r="CG7" s="36">
        <v>164.25</v>
      </c>
      <c r="CH7" s="36">
        <v>165.34</v>
      </c>
      <c r="CI7" s="36">
        <v>155.09</v>
      </c>
      <c r="CJ7" s="36">
        <v>164.21</v>
      </c>
      <c r="CK7" s="36">
        <v>66</v>
      </c>
      <c r="CL7" s="36">
        <v>65.760000000000005</v>
      </c>
      <c r="CM7" s="36">
        <v>65.819999999999993</v>
      </c>
      <c r="CN7" s="36">
        <v>66.569999999999993</v>
      </c>
      <c r="CO7" s="36">
        <v>66.209999999999994</v>
      </c>
      <c r="CP7" s="36">
        <v>63.67</v>
      </c>
      <c r="CQ7" s="36">
        <v>63.07</v>
      </c>
      <c r="CR7" s="36">
        <v>62.71</v>
      </c>
      <c r="CS7" s="36">
        <v>62.15</v>
      </c>
      <c r="CT7" s="36">
        <v>61.61</v>
      </c>
      <c r="CU7" s="36">
        <v>59.8</v>
      </c>
      <c r="CV7" s="36">
        <v>94.55</v>
      </c>
      <c r="CW7" s="36">
        <v>94.56</v>
      </c>
      <c r="CX7" s="36">
        <v>94.57</v>
      </c>
      <c r="CY7" s="36">
        <v>94.1</v>
      </c>
      <c r="CZ7" s="36">
        <v>92.56</v>
      </c>
      <c r="DA7" s="36">
        <v>90.67</v>
      </c>
      <c r="DB7" s="36">
        <v>89.96</v>
      </c>
      <c r="DC7" s="36">
        <v>90.54</v>
      </c>
      <c r="DD7" s="36">
        <v>90.64</v>
      </c>
      <c r="DE7" s="36">
        <v>90.23</v>
      </c>
      <c r="DF7" s="36">
        <v>89.78</v>
      </c>
      <c r="DG7" s="36">
        <v>38.549999999999997</v>
      </c>
      <c r="DH7" s="36">
        <v>39.81</v>
      </c>
      <c r="DI7" s="36">
        <v>41.49</v>
      </c>
      <c r="DJ7" s="36">
        <v>43.07</v>
      </c>
      <c r="DK7" s="36">
        <v>42.74</v>
      </c>
      <c r="DL7" s="36">
        <v>40.369999999999997</v>
      </c>
      <c r="DM7" s="36">
        <v>41.47</v>
      </c>
      <c r="DN7" s="36">
        <v>42.43</v>
      </c>
      <c r="DO7" s="36">
        <v>43.24</v>
      </c>
      <c r="DP7" s="36">
        <v>46.36</v>
      </c>
      <c r="DQ7" s="36">
        <v>46.31</v>
      </c>
      <c r="DR7" s="36">
        <v>0.45</v>
      </c>
      <c r="DS7" s="36">
        <v>0.45</v>
      </c>
      <c r="DT7" s="36">
        <v>11.15</v>
      </c>
      <c r="DU7" s="36">
        <v>17.079999999999998</v>
      </c>
      <c r="DV7" s="36">
        <v>18.93</v>
      </c>
      <c r="DW7" s="36">
        <v>9.42</v>
      </c>
      <c r="DX7" s="36">
        <v>9.92</v>
      </c>
      <c r="DY7" s="36">
        <v>11.07</v>
      </c>
      <c r="DZ7" s="36">
        <v>12.21</v>
      </c>
      <c r="EA7" s="36">
        <v>13.57</v>
      </c>
      <c r="EB7" s="36">
        <v>12.42</v>
      </c>
      <c r="EC7" s="36">
        <v>1.49</v>
      </c>
      <c r="ED7" s="36">
        <v>1.7</v>
      </c>
      <c r="EE7" s="36">
        <v>1.29</v>
      </c>
      <c r="EF7" s="36">
        <v>1.22</v>
      </c>
      <c r="EG7" s="36">
        <v>0.94</v>
      </c>
      <c r="EH7" s="36">
        <v>0.84</v>
      </c>
      <c r="EI7" s="36">
        <v>0.82</v>
      </c>
      <c r="EJ7" s="36">
        <v>0.76</v>
      </c>
      <c r="EK7" s="36">
        <v>0.8</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HOSTNAME</cp:lastModifiedBy>
  <cp:lastPrinted>2016-02-15T06:31:04Z</cp:lastPrinted>
  <dcterms:created xsi:type="dcterms:W3CDTF">2016-02-03T07:24:09Z</dcterms:created>
  <dcterms:modified xsi:type="dcterms:W3CDTF">2016-02-15T06:32:25Z</dcterms:modified>
</cp:coreProperties>
</file>