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60" windowHeight="83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B10" i="5" l="1"/>
  <c r="F10" i="5"/>
  <c r="C10" i="5"/>
  <c r="D10" i="5"/>
</calcChain>
</file>

<file path=xl/sharedStrings.xml><?xml version="1.0" encoding="utf-8"?>
<sst xmlns="http://schemas.openxmlformats.org/spreadsheetml/2006/main" count="267" uniqueCount="111">
  <si>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</si>
  <si>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</si>
  <si>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</si>
  <si>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</si>
  <si>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</si>
  <si>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</si>
  <si>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</si>
  <si>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</si>
  <si>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</si>
  <si>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</si>
  <si>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</si>
  <si>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</si>
  <si>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</si>
  <si>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</si>
  <si>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</si>
  <si>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</si>
  <si>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</si>
  <si>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</si>
  <si>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</si>
  <si>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</si>
  <si>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</si>
  <si>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</si>
  <si>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</si>
  <si>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</si>
  <si>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</si>
  <si>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</si>
  <si>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</si>
  <si>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</si>
  <si>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</si>
  <si>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</si>
  <si>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</si>
  <si>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</si>
  <si>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</si>
  <si>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</si>
  <si>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</si>
  <si>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</si>
  <si>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</si>
  <si>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</si>
  <si>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</si>
  <si>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</si>
  <si>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</si>
  <si>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</si>
  <si>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</si>
  <si>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</si>
  <si>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</si>
  <si>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</si>
  <si>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</si>
  <si>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</si>
  <si>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</si>
  <si>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</si>
  <si>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</si>
  <si>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</si>
  <si>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</si>
  <si>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</si>
  <si>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</si>
  <si>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</si>
  <si>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</si>
  <si>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</si>
  <si>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</si>
  <si>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</si>
  <si>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</si>
  <si>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</si>
  <si>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</si>
  <si>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</si>
  <si>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</si>
  <si>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</si>
  <si>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</si>
  <si>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</si>
  <si>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</si>
  <si>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</si>
  <si>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</si>
  <si>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</si>
  <si>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</si>
  <si>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</si>
  <si>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</si>
  <si>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</si>
  <si>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</si>
  <si>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</si>
  <si>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</si>
  <si>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</si>
  <si>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</si>
  <si>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</si>
  <si>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</si>
  <si>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</si>
  <si>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</si>
  <si>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</si>
  <si>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</si>
  <si>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</si>
  <si>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</si>
  <si>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</si>
  <si>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</si>
  <si>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</si>
  <si>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</si>
  <si>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</si>
  <si>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</si>
  <si>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</si>
  <si>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</si>
  <si>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</si>
  <si>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</si>
  <si>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</si>
  <si>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</si>
  <si>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</si>
  <si>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</si>
  <si>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</si>
  <si>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</si>
  <si>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</si>
  <si>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</si>
  <si>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</si>
  <si>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平成25年度から事業を開始したところであるが、①収益的収支比率は100％である。
　平成26年度において、類似団体と比較して、効率的な事業運営の観点では、⑧水洗化率は同水準にある。また、⑥汚水処理原価については、事業規模が小さく、スケールメリットが働かず維持管理費が高いことから、事業投資に費用がかかり、高い状況である。
　経営の健全性の観点では、類似団体と比較して、⑤経費回収率は低い水準にある。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
</t>
    <rPh sb="1" eb="3">
      <t>ヘイセイ</t>
    </rPh>
    <rPh sb="5" eb="7">
      <t>ネンド</t>
    </rPh>
    <rPh sb="9" eb="11">
      <t>ジギョウ</t>
    </rPh>
    <rPh sb="12" eb="14">
      <t>カイシ</t>
    </rPh>
    <rPh sb="25" eb="27">
      <t>シュウエキ</t>
    </rPh>
    <rPh sb="27" eb="28">
      <t>テキ</t>
    </rPh>
    <rPh sb="28" eb="30">
      <t>シュウシ</t>
    </rPh>
    <rPh sb="30" eb="32">
      <t>ヒリツ</t>
    </rPh>
    <rPh sb="44" eb="46">
      <t>ヘイセイ</t>
    </rPh>
    <rPh sb="48" eb="50">
      <t>ネンド</t>
    </rPh>
    <rPh sb="55" eb="57">
      <t>ルイジ</t>
    </rPh>
    <rPh sb="57" eb="59">
      <t>ダンタイ</t>
    </rPh>
    <rPh sb="60" eb="62">
      <t>ヒカク</t>
    </rPh>
    <rPh sb="65" eb="68">
      <t>コウリツテキ</t>
    </rPh>
    <rPh sb="69" eb="71">
      <t>ジギョウ</t>
    </rPh>
    <rPh sb="71" eb="73">
      <t>ウンエイ</t>
    </rPh>
    <rPh sb="74" eb="76">
      <t>カンテン</t>
    </rPh>
    <rPh sb="85" eb="86">
      <t>ドウ</t>
    </rPh>
    <rPh sb="86" eb="88">
      <t>スイジュン</t>
    </rPh>
    <rPh sb="100" eb="102">
      <t>ゲンカ</t>
    </rPh>
    <rPh sb="108" eb="110">
      <t>ジギョウ</t>
    </rPh>
    <rPh sb="110" eb="112">
      <t>キボ</t>
    </rPh>
    <rPh sb="113" eb="114">
      <t>チイ</t>
    </rPh>
    <rPh sb="126" eb="127">
      <t>ハタラ</t>
    </rPh>
    <rPh sb="129" eb="131">
      <t>イジ</t>
    </rPh>
    <rPh sb="131" eb="134">
      <t>カンリヒ</t>
    </rPh>
    <rPh sb="135" eb="136">
      <t>タカ</t>
    </rPh>
    <rPh sb="142" eb="144">
      <t>ジギョウ</t>
    </rPh>
    <rPh sb="144" eb="146">
      <t>トウシ</t>
    </rPh>
    <rPh sb="147" eb="149">
      <t>ヒヨウ</t>
    </rPh>
    <rPh sb="156" eb="158">
      <t>ジョウキョウ</t>
    </rPh>
    <rPh sb="164" eb="166">
      <t>ケイエイ</t>
    </rPh>
    <rPh sb="167" eb="169">
      <t>ケンゼン</t>
    </rPh>
    <rPh sb="169" eb="170">
      <t>セイ</t>
    </rPh>
    <rPh sb="171" eb="173">
      <t>カンテン</t>
    </rPh>
    <rPh sb="176" eb="178">
      <t>ルイジ</t>
    </rPh>
    <rPh sb="178" eb="180">
      <t>ダンタイ</t>
    </rPh>
    <rPh sb="181" eb="183">
      <t>ヒカク</t>
    </rPh>
    <rPh sb="187" eb="189">
      <t>ケイヒ</t>
    </rPh>
    <rPh sb="203" eb="204">
      <t>タ</t>
    </rPh>
    <rPh sb="225" eb="227">
      <t>ルイジ</t>
    </rPh>
    <rPh sb="227" eb="229">
      <t>ダンタイ</t>
    </rPh>
    <rPh sb="230" eb="232">
      <t>ヒカク</t>
    </rPh>
    <rPh sb="235" eb="237">
      <t>ジギョウ</t>
    </rPh>
    <rPh sb="237" eb="239">
      <t>カイシ</t>
    </rPh>
    <rPh sb="241" eb="242">
      <t>ヒ</t>
    </rPh>
    <rPh sb="243" eb="244">
      <t>アサ</t>
    </rPh>
    <rPh sb="247" eb="248">
      <t>タカ</t>
    </rPh>
    <rPh sb="249" eb="251">
      <t>スイジュン</t>
    </rPh>
    <rPh sb="259" eb="261">
      <t>トウシ</t>
    </rPh>
    <rPh sb="261" eb="263">
      <t>キボ</t>
    </rPh>
    <rPh sb="264" eb="267">
      <t>シヨウリョウ</t>
    </rPh>
    <rPh sb="267" eb="269">
      <t>スイジュン</t>
    </rPh>
    <rPh sb="270" eb="272">
      <t>ヒカク</t>
    </rPh>
    <rPh sb="274" eb="276">
      <t>カダイ</t>
    </rPh>
    <phoneticPr fontId="4"/>
  </si>
  <si>
    <t>　浄化槽事業につき③管渠改善率の対象となる管渠はない。</t>
    <rPh sb="1" eb="3">
      <t>ジョウカ</t>
    </rPh>
    <rPh sb="3" eb="4">
      <t>ソウ</t>
    </rPh>
    <rPh sb="4" eb="6">
      <t>ジギョウ</t>
    </rPh>
    <rPh sb="10" eb="11">
      <t>カン</t>
    </rPh>
    <rPh sb="11" eb="12">
      <t>キョ</t>
    </rPh>
    <rPh sb="12" eb="14">
      <t>カイゼン</t>
    </rPh>
    <rPh sb="14" eb="15">
      <t>リツ</t>
    </rPh>
    <phoneticPr fontId="4"/>
  </si>
  <si>
    <t>　公共下水道事業と比較して経費回収の状況は悪い状況が続くものと考えるが、一般廃棄物の処理の責務、一定、一般会計側のメリット部分を加味して市全体の利益となる事業であり早期の普及率の向上を目指す。</t>
    <rPh sb="1" eb="3">
      <t>コウキョウ</t>
    </rPh>
    <rPh sb="3" eb="6">
      <t>ゲスイドウ</t>
    </rPh>
    <rPh sb="6" eb="8">
      <t>ジギョウ</t>
    </rPh>
    <rPh sb="9" eb="11">
      <t>ヒカク</t>
    </rPh>
    <rPh sb="13" eb="15">
      <t>ケイヒ</t>
    </rPh>
    <rPh sb="15" eb="17">
      <t>カイシュウ</t>
    </rPh>
    <rPh sb="18" eb="20">
      <t>ジョウキョウ</t>
    </rPh>
    <rPh sb="21" eb="22">
      <t>ワル</t>
    </rPh>
    <rPh sb="23" eb="25">
      <t>ジョウキョウ</t>
    </rPh>
    <rPh sb="26" eb="27">
      <t>ツヅ</t>
    </rPh>
    <rPh sb="31" eb="32">
      <t>カンガ</t>
    </rPh>
    <rPh sb="36" eb="38">
      <t>イッパン</t>
    </rPh>
    <rPh sb="38" eb="41">
      <t>ハイキブツ</t>
    </rPh>
    <rPh sb="42" eb="44">
      <t>ショリ</t>
    </rPh>
    <rPh sb="45" eb="47">
      <t>セキム</t>
    </rPh>
    <rPh sb="48" eb="50">
      <t>イッテイ</t>
    </rPh>
    <rPh sb="51" eb="53">
      <t>イッパン</t>
    </rPh>
    <rPh sb="53" eb="55">
      <t>カイケイ</t>
    </rPh>
    <rPh sb="55" eb="56">
      <t>ガワ</t>
    </rPh>
    <rPh sb="61" eb="63">
      <t>ブブン</t>
    </rPh>
    <rPh sb="64" eb="66">
      <t>カミ</t>
    </rPh>
    <rPh sb="68" eb="69">
      <t>シ</t>
    </rPh>
    <rPh sb="69" eb="71">
      <t>ゼンタイ</t>
    </rPh>
    <rPh sb="72" eb="74">
      <t>リエキ</t>
    </rPh>
    <rPh sb="77" eb="79">
      <t>ジギョウ</t>
    </rPh>
    <rPh sb="82" eb="84">
      <t>ソウキ</t>
    </rPh>
    <rPh sb="85" eb="87">
      <t>フキュウ</t>
    </rPh>
    <rPh sb="87" eb="88">
      <t>リツ</t>
    </rPh>
    <rPh sb="89" eb="91">
      <t>コウジョウ</t>
    </rPh>
    <rPh sb="92" eb="9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</si>
</sst>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83328"/>
        <c:axId val="84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883328"/>
        <c:axId val="84897792"/>
      </c:lineChart>
      <c:dateAx>
        <c:axId val="84883328"/>
        <c:scaling>
          <c:orientation val="minMax"/>
        </c:scaling>
        <c:delete val="1"/>
        <c:axPos val="b"/>
        <c:numFmt formatCode="ge" sourceLinked="1"/>
        <c:majorTickMark val="none"/>
        <c:minorTickMark val="none"/>
        <c:tickLblPos val="none"/>
        <c:crossAx val="84897792"/>
        <c:crosses val="autoZero"/>
        <c:auto val="1"/>
        <c:lblOffset val="100"/>
        <c:baseTimeUnit val="years"/>
      </c:dateAx>
      <c:valAx>
        <c:axId val="84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02624"/>
        <c:axId val="99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58.06</c:v>
                </c:pt>
                <c:pt idx="4">
                  <c:v>59.08</c:v>
                </c:pt>
              </c:numCache>
            </c:numRef>
          </c:val>
          <c:smooth val="0"/>
        </c:ser>
        <c:dLbls>
          <c:showLegendKey val="0"/>
          <c:showVal val="0"/>
          <c:showCatName val="0"/>
          <c:showSerName val="0"/>
          <c:showPercent val="0"/>
          <c:showBubbleSize val="0"/>
        </c:dLbls>
        <c:marker val="1"/>
        <c:smooth val="0"/>
        <c:axId val="99002624"/>
        <c:axId val="99017088"/>
      </c:lineChart>
      <c:dateAx>
        <c:axId val="99002624"/>
        <c:scaling>
          <c:orientation val="minMax"/>
        </c:scaling>
        <c:delete val="1"/>
        <c:axPos val="b"/>
        <c:numFmt formatCode="ge" sourceLinked="1"/>
        <c:majorTickMark val="none"/>
        <c:minorTickMark val="none"/>
        <c:tickLblPos val="none"/>
        <c:crossAx val="99017088"/>
        <c:crosses val="autoZero"/>
        <c:auto val="1"/>
        <c:lblOffset val="100"/>
        <c:baseTimeUnit val="years"/>
      </c:dateAx>
      <c:valAx>
        <c:axId val="99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62.06</c:v>
                </c:pt>
                <c:pt idx="4">
                  <c:v>82.11</c:v>
                </c:pt>
              </c:numCache>
            </c:numRef>
          </c:val>
        </c:ser>
        <c:dLbls>
          <c:showLegendKey val="0"/>
          <c:showVal val="0"/>
          <c:showCatName val="0"/>
          <c:showSerName val="0"/>
          <c:showPercent val="0"/>
          <c:showBubbleSize val="0"/>
        </c:dLbls>
        <c:gapWidth val="150"/>
        <c:axId val="99039104"/>
        <c:axId val="990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75.790000000000006</c:v>
                </c:pt>
                <c:pt idx="4">
                  <c:v>77.12</c:v>
                </c:pt>
              </c:numCache>
            </c:numRef>
          </c:val>
          <c:smooth val="0"/>
        </c:ser>
        <c:dLbls>
          <c:showLegendKey val="0"/>
          <c:showVal val="0"/>
          <c:showCatName val="0"/>
          <c:showSerName val="0"/>
          <c:showPercent val="0"/>
          <c:showBubbleSize val="0"/>
        </c:dLbls>
        <c:marker val="1"/>
        <c:smooth val="0"/>
        <c:axId val="99039104"/>
        <c:axId val="99045376"/>
      </c:lineChart>
      <c:dateAx>
        <c:axId val="99039104"/>
        <c:scaling>
          <c:orientation val="minMax"/>
        </c:scaling>
        <c:delete val="1"/>
        <c:axPos val="b"/>
        <c:numFmt formatCode="ge" sourceLinked="1"/>
        <c:majorTickMark val="none"/>
        <c:minorTickMark val="none"/>
        <c:tickLblPos val="none"/>
        <c:crossAx val="99045376"/>
        <c:crosses val="autoZero"/>
        <c:auto val="1"/>
        <c:lblOffset val="100"/>
        <c:baseTimeUnit val="years"/>
      </c:dateAx>
      <c:valAx>
        <c:axId val="99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7592832"/>
        <c:axId val="97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92832"/>
        <c:axId val="97594752"/>
      </c:lineChart>
      <c:dateAx>
        <c:axId val="97592832"/>
        <c:scaling>
          <c:orientation val="minMax"/>
        </c:scaling>
        <c:delete val="1"/>
        <c:axPos val="b"/>
        <c:numFmt formatCode="ge" sourceLinked="1"/>
        <c:majorTickMark val="none"/>
        <c:minorTickMark val="none"/>
        <c:tickLblPos val="none"/>
        <c:crossAx val="97594752"/>
        <c:crosses val="autoZero"/>
        <c:auto val="1"/>
        <c:lblOffset val="100"/>
        <c:baseTimeUnit val="years"/>
      </c:dateAx>
      <c:valAx>
        <c:axId val="97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17024"/>
        <c:axId val="976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17024"/>
        <c:axId val="97618944"/>
      </c:lineChart>
      <c:dateAx>
        <c:axId val="97617024"/>
        <c:scaling>
          <c:orientation val="minMax"/>
        </c:scaling>
        <c:delete val="1"/>
        <c:axPos val="b"/>
        <c:numFmt formatCode="ge" sourceLinked="1"/>
        <c:majorTickMark val="none"/>
        <c:minorTickMark val="none"/>
        <c:tickLblPos val="none"/>
        <c:crossAx val="97618944"/>
        <c:crosses val="autoZero"/>
        <c:auto val="1"/>
        <c:lblOffset val="100"/>
        <c:baseTimeUnit val="years"/>
      </c:dateAx>
      <c:valAx>
        <c:axId val="97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21312"/>
        <c:axId val="966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21312"/>
        <c:axId val="96623232"/>
      </c:lineChart>
      <c:dateAx>
        <c:axId val="96621312"/>
        <c:scaling>
          <c:orientation val="minMax"/>
        </c:scaling>
        <c:delete val="1"/>
        <c:axPos val="b"/>
        <c:numFmt formatCode="ge" sourceLinked="1"/>
        <c:majorTickMark val="none"/>
        <c:minorTickMark val="none"/>
        <c:tickLblPos val="none"/>
        <c:crossAx val="96623232"/>
        <c:crosses val="autoZero"/>
        <c:auto val="1"/>
        <c:lblOffset val="100"/>
        <c:baseTimeUnit val="years"/>
      </c:dateAx>
      <c:valAx>
        <c:axId val="966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58176"/>
        <c:axId val="96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58176"/>
        <c:axId val="96660096"/>
      </c:lineChart>
      <c:dateAx>
        <c:axId val="96658176"/>
        <c:scaling>
          <c:orientation val="minMax"/>
        </c:scaling>
        <c:delete val="1"/>
        <c:axPos val="b"/>
        <c:numFmt formatCode="ge" sourceLinked="1"/>
        <c:majorTickMark val="none"/>
        <c:minorTickMark val="none"/>
        <c:tickLblPos val="none"/>
        <c:crossAx val="96660096"/>
        <c:crosses val="autoZero"/>
        <c:auto val="1"/>
        <c:lblOffset val="100"/>
        <c:baseTimeUnit val="years"/>
      </c:dateAx>
      <c:valAx>
        <c:axId val="96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7712"/>
        <c:axId val="977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7712"/>
        <c:axId val="97749632"/>
      </c:lineChart>
      <c:dateAx>
        <c:axId val="97747712"/>
        <c:scaling>
          <c:orientation val="minMax"/>
        </c:scaling>
        <c:delete val="1"/>
        <c:axPos val="b"/>
        <c:numFmt formatCode="ge" sourceLinked="1"/>
        <c:majorTickMark val="none"/>
        <c:minorTickMark val="none"/>
        <c:tickLblPos val="none"/>
        <c:crossAx val="97749632"/>
        <c:crosses val="autoZero"/>
        <c:auto val="1"/>
        <c:lblOffset val="100"/>
        <c:baseTimeUnit val="years"/>
      </c:dateAx>
      <c:valAx>
        <c:axId val="977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23196.880000000001</c:v>
                </c:pt>
                <c:pt idx="4">
                  <c:v>12904.31</c:v>
                </c:pt>
              </c:numCache>
            </c:numRef>
          </c:val>
        </c:ser>
        <c:dLbls>
          <c:showLegendKey val="0"/>
          <c:showVal val="0"/>
          <c:showCatName val="0"/>
          <c:showSerName val="0"/>
          <c:showPercent val="0"/>
          <c:showBubbleSize val="0"/>
        </c:dLbls>
        <c:gapWidth val="150"/>
        <c:axId val="97783808"/>
        <c:axId val="977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446.63</c:v>
                </c:pt>
                <c:pt idx="4">
                  <c:v>416.91</c:v>
                </c:pt>
              </c:numCache>
            </c:numRef>
          </c:val>
          <c:smooth val="0"/>
        </c:ser>
        <c:dLbls>
          <c:showLegendKey val="0"/>
          <c:showVal val="0"/>
          <c:showCatName val="0"/>
          <c:showSerName val="0"/>
          <c:showPercent val="0"/>
          <c:showBubbleSize val="0"/>
        </c:dLbls>
        <c:marker val="1"/>
        <c:smooth val="0"/>
        <c:axId val="97783808"/>
        <c:axId val="97785728"/>
      </c:lineChart>
      <c:dateAx>
        <c:axId val="97783808"/>
        <c:scaling>
          <c:orientation val="minMax"/>
        </c:scaling>
        <c:delete val="1"/>
        <c:axPos val="b"/>
        <c:numFmt formatCode="ge" sourceLinked="1"/>
        <c:majorTickMark val="none"/>
        <c:minorTickMark val="none"/>
        <c:tickLblPos val="none"/>
        <c:crossAx val="97785728"/>
        <c:crosses val="autoZero"/>
        <c:auto val="1"/>
        <c:lblOffset val="100"/>
        <c:baseTimeUnit val="years"/>
      </c:dateAx>
      <c:valAx>
        <c:axId val="977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100</c:v>
                </c:pt>
                <c:pt idx="4">
                  <c:v>8.14</c:v>
                </c:pt>
              </c:numCache>
            </c:numRef>
          </c:val>
        </c:ser>
        <c:dLbls>
          <c:showLegendKey val="0"/>
          <c:showVal val="0"/>
          <c:showCatName val="0"/>
          <c:showSerName val="0"/>
          <c:showPercent val="0"/>
          <c:showBubbleSize val="0"/>
        </c:dLbls>
        <c:gapWidth val="150"/>
        <c:axId val="97836416"/>
        <c:axId val="97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58.53</c:v>
                </c:pt>
                <c:pt idx="4">
                  <c:v>57.93</c:v>
                </c:pt>
              </c:numCache>
            </c:numRef>
          </c:val>
          <c:smooth val="0"/>
        </c:ser>
        <c:dLbls>
          <c:showLegendKey val="0"/>
          <c:showVal val="0"/>
          <c:showCatName val="0"/>
          <c:showSerName val="0"/>
          <c:showPercent val="0"/>
          <c:showBubbleSize val="0"/>
        </c:dLbls>
        <c:marker val="1"/>
        <c:smooth val="0"/>
        <c:axId val="97836416"/>
        <c:axId val="97838592"/>
      </c:lineChart>
      <c:dateAx>
        <c:axId val="97836416"/>
        <c:scaling>
          <c:orientation val="minMax"/>
        </c:scaling>
        <c:delete val="1"/>
        <c:axPos val="b"/>
        <c:numFmt formatCode="ge" sourceLinked="1"/>
        <c:majorTickMark val="none"/>
        <c:minorTickMark val="none"/>
        <c:tickLblPos val="none"/>
        <c:crossAx val="97838592"/>
        <c:crosses val="autoZero"/>
        <c:auto val="1"/>
        <c:lblOffset val="100"/>
        <c:baseTimeUnit val="years"/>
      </c:dateAx>
      <c:valAx>
        <c:axId val="97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94.89</c:v>
                </c:pt>
                <c:pt idx="4">
                  <c:v>940.1</c:v>
                </c:pt>
              </c:numCache>
            </c:numRef>
          </c:val>
        </c:ser>
        <c:dLbls>
          <c:showLegendKey val="0"/>
          <c:showVal val="0"/>
          <c:showCatName val="0"/>
          <c:showSerName val="0"/>
          <c:showPercent val="0"/>
          <c:showBubbleSize val="0"/>
        </c:dLbls>
        <c:gapWidth val="150"/>
        <c:axId val="98974336"/>
        <c:axId val="989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266.57</c:v>
                </c:pt>
                <c:pt idx="4">
                  <c:v>276.93</c:v>
                </c:pt>
              </c:numCache>
            </c:numRef>
          </c:val>
          <c:smooth val="0"/>
        </c:ser>
        <c:dLbls>
          <c:showLegendKey val="0"/>
          <c:showVal val="0"/>
          <c:showCatName val="0"/>
          <c:showSerName val="0"/>
          <c:showPercent val="0"/>
          <c:showBubbleSize val="0"/>
        </c:dLbls>
        <c:marker val="1"/>
        <c:smooth val="0"/>
        <c:axId val="98974336"/>
        <c:axId val="98984704"/>
      </c:lineChart>
      <c:dateAx>
        <c:axId val="98974336"/>
        <c:scaling>
          <c:orientation val="minMax"/>
        </c:scaling>
        <c:delete val="1"/>
        <c:axPos val="b"/>
        <c:numFmt formatCode="ge" sourceLinked="1"/>
        <c:majorTickMark val="none"/>
        <c:minorTickMark val="none"/>
        <c:tickLblPos val="none"/>
        <c:crossAx val="98984704"/>
        <c:crosses val="autoZero"/>
        <c:auto val="1"/>
        <c:lblOffset val="100"/>
        <c:baseTimeUnit val="years"/>
      </c:dateAx>
      <c:valAx>
        <c:axId val="98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茨木市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278782</v>
      </c>
      <c r="AM8" s="64"/>
      <c r="AN8" s="64"/>
      <c r="AO8" s="64"/>
      <c r="AP8" s="64"/>
      <c r="AQ8" s="64"/>
      <c r="AR8" s="64"/>
      <c r="AS8" s="64"/>
      <c r="AT8" s="63">
        <f>データ!S6</f>
        <v>76.489999999999995</v>
      </c>
      <c r="AU8" s="63"/>
      <c r="AV8" s="63"/>
      <c r="AW8" s="63"/>
      <c r="AX8" s="63"/>
      <c r="AY8" s="63"/>
      <c r="AZ8" s="63"/>
      <c r="BA8" s="63"/>
      <c r="BB8" s="63">
        <f>データ!T6</f>
        <v>3644.69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f>データ!P6</f>
        <v>100</v>
      </c>
      <c r="X10" s="63"/>
      <c r="Y10" s="63"/>
      <c r="Z10" s="63"/>
      <c r="AA10" s="63"/>
      <c r="AB10" s="63"/>
      <c r="AC10" s="63"/>
      <c r="AD10" s="64">
        <f>データ!Q6</f>
        <v>1890</v>
      </c>
      <c r="AE10" s="64"/>
      <c r="AF10" s="64"/>
      <c r="AG10" s="64"/>
      <c r="AH10" s="64"/>
      <c r="AI10" s="64"/>
      <c r="AJ10" s="64"/>
      <c r="AK10" s="2"/>
      <c r="AL10" s="64">
        <f>データ!U6</f>
        <v>380</v>
      </c>
      <c r="AM10" s="64"/>
      <c r="AN10" s="64"/>
      <c r="AO10" s="64"/>
      <c r="AP10" s="64"/>
      <c r="AQ10" s="64"/>
      <c r="AR10" s="64"/>
      <c r="AS10" s="64"/>
      <c r="AT10" s="63">
        <f>データ!V6</f>
        <v>0.42</v>
      </c>
      <c r="AU10" s="63"/>
      <c r="AV10" s="63"/>
      <c r="AW10" s="63"/>
      <c r="AX10" s="63"/>
      <c r="AY10" s="63"/>
      <c r="AZ10" s="63"/>
      <c r="BA10" s="63"/>
      <c r="BB10" s="63">
        <f>データ!W6</f>
        <v>904.76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272116</v>
      </c>
      <c r="D6" s="31">
        <f t="shared" si="3"/>
        <v>47</v>
      </c>
      <c r="E6" s="31">
        <f t="shared" si="3"/>
        <v>18</v>
      </c>
      <c r="F6" s="31">
        <f t="shared" si="3"/>
        <v>0</v>
      </c>
      <c r="G6" s="31">
        <f t="shared" si="3"/>
        <v>0</v>
      </c>
      <c r="H6" s="31" t="str">
        <f t="shared" si="3"/>
        <v>大阪府　茨木市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0.14000000000000001</v>
      </c>
      <c r="P6" s="32">
        <f t="shared" si="3"/>
        <v>100</v>
      </c>
      <c r="Q6" s="32">
        <f t="shared" si="3"/>
        <v>1890</v>
      </c>
      <c r="R6" s="32">
        <f t="shared" si="3"/>
        <v>278782</v>
      </c>
      <c r="S6" s="32">
        <f t="shared" si="3"/>
        <v>76.489999999999995</v>
      </c>
      <c r="T6" s="32">
        <f t="shared" si="3"/>
        <v>3644.69</v>
      </c>
      <c r="U6" s="32">
        <f t="shared" si="3"/>
        <v>380</v>
      </c>
      <c r="V6" s="32">
        <f t="shared" si="3"/>
        <v>0.42</v>
      </c>
      <c r="W6" s="32">
        <f t="shared" si="3"/>
        <v>904.76</v>
      </c>
      <c r="X6" s="33" t="str">
        <f>IF(X7="",NA(),X7)</f>
        <v>-</v>
      </c>
      <c r="Y6" s="33" t="str">
        <f t="shared" ref="Y6:AG6" si="4">IF(Y7="",NA(),Y7)</f>
        <v>-</v>
      </c>
      <c r="Z6" s="33" t="str">
        <f t="shared" si="4"/>
        <v>-</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23196.880000000001</v>
      </c>
      <c r="BI6" s="33">
        <f t="shared" si="7"/>
        <v>12904.31</v>
      </c>
      <c r="BJ6" s="33" t="str">
        <f t="shared" si="7"/>
        <v>-</v>
      </c>
      <c r="BK6" s="33" t="str">
        <f t="shared" si="7"/>
        <v>-</v>
      </c>
      <c r="BL6" s="33" t="str">
        <f t="shared" si="7"/>
        <v>-</v>
      </c>
      <c r="BM6" s="33">
        <f t="shared" si="7"/>
        <v>446.63</v>
      </c>
      <c r="BN6" s="33">
        <f t="shared" si="7"/>
        <v>416.91</v>
      </c>
      <c r="BO6" s="32" t="str">
        <f>IF(BO7="","",IF(BO7="-","【-】","【"&amp;SUBSTITUTE(TEXT(BO7,"#,##0.00"),"-","△")&amp;"】"))</f>
        <v>【375.36】</v>
      </c>
      <c r="BP6" s="33" t="str">
        <f>IF(BP7="",NA(),BP7)</f>
        <v>-</v>
      </c>
      <c r="BQ6" s="33" t="str">
        <f t="shared" ref="BQ6:BY6" si="8">IF(BQ7="",NA(),BQ7)</f>
        <v>-</v>
      </c>
      <c r="BR6" s="33" t="str">
        <f t="shared" si="8"/>
        <v>-</v>
      </c>
      <c r="BS6" s="33">
        <f t="shared" si="8"/>
        <v>100</v>
      </c>
      <c r="BT6" s="33">
        <f t="shared" si="8"/>
        <v>8.14</v>
      </c>
      <c r="BU6" s="33" t="str">
        <f t="shared" si="8"/>
        <v>-</v>
      </c>
      <c r="BV6" s="33" t="str">
        <f t="shared" si="8"/>
        <v>-</v>
      </c>
      <c r="BW6" s="33" t="str">
        <f t="shared" si="8"/>
        <v>-</v>
      </c>
      <c r="BX6" s="33">
        <f t="shared" si="8"/>
        <v>58.53</v>
      </c>
      <c r="BY6" s="33">
        <f t="shared" si="8"/>
        <v>57.93</v>
      </c>
      <c r="BZ6" s="32" t="str">
        <f>IF(BZ7="","",IF(BZ7="-","【-】","【"&amp;SUBSTITUTE(TEXT(BZ7,"#,##0.00"),"-","△")&amp;"】"))</f>
        <v>【60.44】</v>
      </c>
      <c r="CA6" s="33" t="str">
        <f>IF(CA7="",NA(),CA7)</f>
        <v>-</v>
      </c>
      <c r="CB6" s="33" t="str">
        <f t="shared" ref="CB6:CJ6" si="9">IF(CB7="",NA(),CB7)</f>
        <v>-</v>
      </c>
      <c r="CC6" s="33" t="str">
        <f t="shared" si="9"/>
        <v>-</v>
      </c>
      <c r="CD6" s="33">
        <f t="shared" si="9"/>
        <v>94.89</v>
      </c>
      <c r="CE6" s="33">
        <f t="shared" si="9"/>
        <v>940.1</v>
      </c>
      <c r="CF6" s="33" t="str">
        <f t="shared" si="9"/>
        <v>-</v>
      </c>
      <c r="CG6" s="33" t="str">
        <f t="shared" si="9"/>
        <v>-</v>
      </c>
      <c r="CH6" s="33" t="str">
        <f t="shared" si="9"/>
        <v>-</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58.06</v>
      </c>
      <c r="CU6" s="33">
        <f t="shared" si="10"/>
        <v>59.08</v>
      </c>
      <c r="CV6" s="32" t="str">
        <f>IF(CV7="","",IF(CV7="-","【-】","【"&amp;SUBSTITUTE(TEXT(CV7,"#,##0.00"),"-","△")&amp;"】"))</f>
        <v>【57.75】</v>
      </c>
      <c r="CW6" s="33" t="str">
        <f>IF(CW7="",NA(),CW7)</f>
        <v>-</v>
      </c>
      <c r="CX6" s="33" t="str">
        <f t="shared" ref="CX6:DF6" si="11">IF(CX7="",NA(),CX7)</f>
        <v>-</v>
      </c>
      <c r="CY6" s="33" t="str">
        <f t="shared" si="11"/>
        <v>-</v>
      </c>
      <c r="CZ6" s="33">
        <f t="shared" si="11"/>
        <v>62.06</v>
      </c>
      <c r="DA6" s="33">
        <f t="shared" si="11"/>
        <v>82.11</v>
      </c>
      <c r="DB6" s="33" t="str">
        <f t="shared" si="11"/>
        <v>-</v>
      </c>
      <c r="DC6" s="33" t="str">
        <f t="shared" si="11"/>
        <v>-</v>
      </c>
      <c r="DD6" s="33" t="str">
        <f t="shared" si="11"/>
        <v>-</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272116</v>
      </c>
      <c r="D7" s="35">
        <v>47</v>
      </c>
      <c r="E7" s="35">
        <v>18</v>
      </c>
      <c r="F7" s="35">
        <v>0</v>
      </c>
      <c r="G7" s="35">
        <v>0</v>
      </c>
      <c r="H7" s="35" t="s">
        <v>96</v>
      </c>
      <c r="I7" s="35" t="s">
        <v>97</v>
      </c>
      <c r="J7" s="35" t="s">
        <v>98</v>
      </c>
      <c r="K7" s="35" t="s">
        <v>99</v>
      </c>
      <c r="L7" s="35" t="s">
        <v>100</v>
      </c>
      <c r="M7" s="36" t="s">
        <v>101</v>
      </c>
      <c r="N7" s="36" t="s">
        <v>102</v>
      </c>
      <c r="O7" s="36">
        <v>0.14000000000000001</v>
      </c>
      <c r="P7" s="36">
        <v>100</v>
      </c>
      <c r="Q7" s="36">
        <v>1890</v>
      </c>
      <c r="R7" s="36">
        <v>278782</v>
      </c>
      <c r="S7" s="36">
        <v>76.489999999999995</v>
      </c>
      <c r="T7" s="36">
        <v>3644.69</v>
      </c>
      <c r="U7" s="36">
        <v>380</v>
      </c>
      <c r="V7" s="36">
        <v>0.42</v>
      </c>
      <c r="W7" s="36">
        <v>904.76</v>
      </c>
      <c r="X7" s="36" t="s">
        <v>101</v>
      </c>
      <c r="Y7" s="36" t="s">
        <v>101</v>
      </c>
      <c r="Z7" s="36" t="s">
        <v>101</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23196.880000000001</v>
      </c>
      <c r="BI7" s="36">
        <v>12904.31</v>
      </c>
      <c r="BJ7" s="36" t="s">
        <v>101</v>
      </c>
      <c r="BK7" s="36" t="s">
        <v>101</v>
      </c>
      <c r="BL7" s="36" t="s">
        <v>101</v>
      </c>
      <c r="BM7" s="36">
        <v>446.63</v>
      </c>
      <c r="BN7" s="36">
        <v>416.91</v>
      </c>
      <c r="BO7" s="36">
        <v>375.36</v>
      </c>
      <c r="BP7" s="36" t="s">
        <v>101</v>
      </c>
      <c r="BQ7" s="36" t="s">
        <v>101</v>
      </c>
      <c r="BR7" s="36" t="s">
        <v>101</v>
      </c>
      <c r="BS7" s="36">
        <v>100</v>
      </c>
      <c r="BT7" s="36">
        <v>8.14</v>
      </c>
      <c r="BU7" s="36" t="s">
        <v>101</v>
      </c>
      <c r="BV7" s="36" t="s">
        <v>101</v>
      </c>
      <c r="BW7" s="36" t="s">
        <v>101</v>
      </c>
      <c r="BX7" s="36">
        <v>58.53</v>
      </c>
      <c r="BY7" s="36">
        <v>57.93</v>
      </c>
      <c r="BZ7" s="36">
        <v>60.44</v>
      </c>
      <c r="CA7" s="36" t="s">
        <v>101</v>
      </c>
      <c r="CB7" s="36" t="s">
        <v>101</v>
      </c>
      <c r="CC7" s="36" t="s">
        <v>101</v>
      </c>
      <c r="CD7" s="36">
        <v>94.89</v>
      </c>
      <c r="CE7" s="36">
        <v>940.1</v>
      </c>
      <c r="CF7" s="36" t="s">
        <v>101</v>
      </c>
      <c r="CG7" s="36" t="s">
        <v>101</v>
      </c>
      <c r="CH7" s="36" t="s">
        <v>101</v>
      </c>
      <c r="CI7" s="36">
        <v>266.57</v>
      </c>
      <c r="CJ7" s="36">
        <v>276.93</v>
      </c>
      <c r="CK7" s="36">
        <v>267.61</v>
      </c>
      <c r="CL7" s="36" t="s">
        <v>101</v>
      </c>
      <c r="CM7" s="36" t="s">
        <v>101</v>
      </c>
      <c r="CN7" s="36" t="s">
        <v>101</v>
      </c>
      <c r="CO7" s="36" t="s">
        <v>101</v>
      </c>
      <c r="CP7" s="36" t="s">
        <v>101</v>
      </c>
      <c r="CQ7" s="36" t="s">
        <v>101</v>
      </c>
      <c r="CR7" s="36" t="s">
        <v>101</v>
      </c>
      <c r="CS7" s="36" t="s">
        <v>101</v>
      </c>
      <c r="CT7" s="36">
        <v>58.06</v>
      </c>
      <c r="CU7" s="36">
        <v>59.08</v>
      </c>
      <c r="CV7" s="36">
        <v>57.75</v>
      </c>
      <c r="CW7" s="36" t="s">
        <v>101</v>
      </c>
      <c r="CX7" s="36" t="s">
        <v>101</v>
      </c>
      <c r="CY7" s="36" t="s">
        <v>101</v>
      </c>
      <c r="CZ7" s="36">
        <v>62.06</v>
      </c>
      <c r="DA7" s="36">
        <v>82.11</v>
      </c>
      <c r="DB7" s="36" t="s">
        <v>101</v>
      </c>
      <c r="DC7" s="36" t="s">
        <v>101</v>
      </c>
      <c r="DD7" s="36" t="s">
        <v>101</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2016-02-03T09:25:50Z</dcterms:created>
  <dcterms:modified xsi:type="dcterms:W3CDTF">2016-02-25T03:55:34Z</dcterms:modified>
</cp:coreProperties>
</file>